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slicers/slicer1.xml" ContentType="application/vnd.ms-excel.slicer+xml"/>
  <Override PartName="/xl/drawings/drawing2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879b9ce36d4eb85/TRABAJO CON KELYN/WEBINARS ESPAÑA/36. Curso Intensivo de Excel. Marzo 2026/3.- Jueves 05-03-26/"/>
    </mc:Choice>
  </mc:AlternateContent>
  <xr:revisionPtr revIDLastSave="0" documentId="13_ncr:1_{1B125376-D907-472E-B548-7A73DC92D5DE}" xr6:coauthVersionLast="47" xr6:coauthVersionMax="47" xr10:uidLastSave="{00000000-0000-0000-0000-000000000000}"/>
  <bookViews>
    <workbookView xWindow="-108" yWindow="-108" windowWidth="23256" windowHeight="12456" tabRatio="704" activeTab="1" xr2:uid="{557D9D0E-117A-47A4-AA66-FD3CCE4E1325}"/>
  </bookViews>
  <sheets>
    <sheet name="Introducción" sheetId="19" r:id="rId1"/>
    <sheet name="Primeras funciones" sheetId="20" r:id="rId2"/>
    <sheet name="Funciones de texto" sheetId="3" r:id="rId3"/>
    <sheet name="Funciones de Fecha" sheetId="11" r:id="rId4"/>
    <sheet name="Informe " sheetId="27" r:id="rId5"/>
    <sheet name="Logica - Si" sheetId="4" r:id="rId6"/>
    <sheet name="Función Si" sheetId="24" r:id="rId7"/>
    <sheet name="Y" sheetId="13" r:id="rId8"/>
    <sheet name="O" sheetId="14" r:id="rId9"/>
    <sheet name="Funciones Si.Conjunto" sheetId="25" r:id="rId10"/>
    <sheet name="Sumar.Si.Conjunto" sheetId="26" r:id="rId11"/>
    <sheet name="Informe" sheetId="12" r:id="rId12"/>
    <sheet name="ApilarV" sheetId="9" r:id="rId13"/>
    <sheet name="Comparar datos" sheetId="21" r:id="rId14"/>
    <sheet name="BuscarX (1)" sheetId="5" r:id="rId15"/>
    <sheet name="BuscarX (2)" sheetId="6" r:id="rId16"/>
    <sheet name="BuscarX (3)" sheetId="22" r:id="rId17"/>
    <sheet name="BuscarX (4)" sheetId="23" r:id="rId18"/>
    <sheet name="Filtrar (1)" sheetId="7" r:id="rId19"/>
    <sheet name="Filtrar (2)" sheetId="8" r:id="rId20"/>
  </sheets>
  <definedNames>
    <definedName name="_xlnm._FilterDatabase" localSheetId="18" hidden="1">'Filtrar (1)'!$B$5:$E$5</definedName>
    <definedName name="Calcular_Iva" localSheetId="13">_xlfn.LAMBDA(_xlpm.Ventas,(_xlpm.Ventas*21%)+_xlpm.Ventas)</definedName>
    <definedName name="Calcular_Iva" localSheetId="9">_xlfn.LAMBDA(_xlpm.Ventas,(_xlpm.Ventas*21%)+_xlpm.Ventas)</definedName>
    <definedName name="Calcular_Iva" localSheetId="1">_xlfn.LAMBDA(_xlpm.Ventas,(_xlpm.Ventas*21%)+_xlpm.Ventas)</definedName>
    <definedName name="Calcular_Iva" localSheetId="10">_xlfn.LAMBDA(_xlpm.Ventas,(_xlpm.Ventas*21%)+_xlpm.Ventas)</definedName>
    <definedName name="Calcular_Iva">_xlfn.LAMBDA(_xlpm.Ventas,(_xlpm.Ventas*21%)+_xlpm.Ventas)</definedName>
    <definedName name="Comision_ventas" localSheetId="13">_xlfn.LAMBDA(_xlpm.Ventas,IF(_xlpm.Ventas&lt;12000,_xlpm.Ventas*3%,_xlpm.Ventas*5%))</definedName>
    <definedName name="Comision_ventas" localSheetId="9">_xlfn.LAMBDA(_xlpm.Ventas,IF(_xlpm.Ventas&lt;12000,_xlpm.Ventas*3%,_xlpm.Ventas*5%))</definedName>
    <definedName name="Comision_ventas" localSheetId="1">_xlfn.LAMBDA(_xlpm.Ventas,IF(_xlpm.Ventas&lt;12000,_xlpm.Ventas*3%,_xlpm.Ventas*5%))</definedName>
    <definedName name="Comision_ventas" localSheetId="10">_xlfn.LAMBDA(_xlpm.Ventas,IF(_xlpm.Ventas&lt;12000,_xlpm.Ventas*3%,_xlpm.Ventas*5%))</definedName>
    <definedName name="Comision_ventas">_xlfn.LAMBDA(_xlpm.Ventas,IF(_xlpm.Ventas&lt;12000,_xlpm.Ventas*3%,_xlpm.Ventas*5%))</definedName>
    <definedName name="SegmentaciónDeDatos_Articulo">#N/A</definedName>
    <definedName name="SegmentaciónDeDatos_Cliente">#N/A</definedName>
  </definedNames>
  <calcPr calcId="191029"/>
  <pivotCaches>
    <pivotCache cacheId="0" r:id="rId21"/>
    <pivotCache cacheId="1" r:id="rId22"/>
    <pivotCache cacheId="2" r:id="rId23"/>
  </pivotCaches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24"/>
        <x14:slicerCache r:id="rId25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" i="8" l="1" a="1"/>
  <c r="J6" i="8" s="1"/>
  <c r="C6" i="11" a="1"/>
  <c r="C16" i="11"/>
  <c r="C17" i="11"/>
  <c r="C18" i="11"/>
  <c r="C19" i="11"/>
  <c r="C20" i="11"/>
  <c r="L6" i="11"/>
  <c r="I6" i="7" a="1"/>
  <c r="I6" i="7" s="1"/>
  <c r="E11" i="23"/>
  <c r="F9" i="22" a="1"/>
  <c r="F9" i="22" s="1"/>
  <c r="I6" i="6" a="1"/>
  <c r="I6" i="6" s="1"/>
  <c r="I9" i="6" a="1"/>
  <c r="I9" i="6" s="1"/>
  <c r="P7" i="21" a="1"/>
  <c r="P7" i="21" s="1"/>
  <c r="P8" i="21" a="1"/>
  <c r="P8" i="21" s="1"/>
  <c r="P9" i="21" a="1"/>
  <c r="P9" i="21" s="1"/>
  <c r="P10" i="21" a="1"/>
  <c r="P10" i="21" s="1"/>
  <c r="P11" i="21" a="1"/>
  <c r="P11" i="21" s="1"/>
  <c r="P12" i="21" a="1"/>
  <c r="P12" i="21" s="1"/>
  <c r="P13" i="21" a="1"/>
  <c r="P13" i="21"/>
  <c r="P14" i="21" a="1"/>
  <c r="P14" i="21" s="1"/>
  <c r="P15" i="21" a="1"/>
  <c r="P15" i="21" s="1"/>
  <c r="P6" i="21" a="1"/>
  <c r="P6" i="21"/>
  <c r="K7" i="21" a="1"/>
  <c r="K7" i="21" s="1"/>
  <c r="K8" i="21" a="1"/>
  <c r="K8" i="21" s="1"/>
  <c r="K9" i="21" a="1"/>
  <c r="K9" i="21" s="1"/>
  <c r="K10" i="21" a="1"/>
  <c r="K10" i="21" s="1"/>
  <c r="K11" i="21" a="1"/>
  <c r="K11" i="21" s="1"/>
  <c r="K12" i="21" a="1"/>
  <c r="K12" i="21" s="1"/>
  <c r="K13" i="21" a="1"/>
  <c r="K13" i="21" s="1"/>
  <c r="K14" i="21" a="1"/>
  <c r="K14" i="21" s="1"/>
  <c r="K15" i="21" a="1"/>
  <c r="K15" i="21" s="1"/>
  <c r="K16" i="21" a="1"/>
  <c r="K16" i="21" s="1"/>
  <c r="K17" i="21" a="1"/>
  <c r="K17" i="21" s="1"/>
  <c r="K6" i="21" a="1"/>
  <c r="K6" i="21" s="1"/>
  <c r="F6" i="21" a="1"/>
  <c r="F6" i="21" s="1"/>
  <c r="H7" i="9" a="1"/>
  <c r="H7" i="9" s="1"/>
  <c r="I6" i="12" a="1"/>
  <c r="I6" i="12" s="1"/>
  <c r="G6" i="12" a="1"/>
  <c r="G6" i="12" s="1"/>
  <c r="F6" i="12" a="1"/>
  <c r="F6" i="12" s="1"/>
  <c r="I16" i="26"/>
  <c r="I8" i="26" a="1"/>
  <c r="I8" i="26" s="1"/>
  <c r="L8" i="25"/>
  <c r="L7" i="25"/>
  <c r="L6" i="25"/>
  <c r="L5" i="25"/>
  <c r="L4" i="25"/>
  <c r="E7" i="14"/>
  <c r="E8" i="14"/>
  <c r="E9" i="14"/>
  <c r="E10" i="14"/>
  <c r="E11" i="14"/>
  <c r="E12" i="14"/>
  <c r="E13" i="14"/>
  <c r="E14" i="14"/>
  <c r="E15" i="14"/>
  <c r="E16" i="14"/>
  <c r="E17" i="14"/>
  <c r="E18" i="14"/>
  <c r="E19" i="14"/>
  <c r="E6" i="14"/>
  <c r="G7" i="14"/>
  <c r="G8" i="14"/>
  <c r="G9" i="14"/>
  <c r="G10" i="14"/>
  <c r="G11" i="14"/>
  <c r="G12" i="14"/>
  <c r="G13" i="14"/>
  <c r="G14" i="14"/>
  <c r="G15" i="14"/>
  <c r="G16" i="14"/>
  <c r="G17" i="14"/>
  <c r="G18" i="14"/>
  <c r="G19" i="14"/>
  <c r="G6" i="14"/>
  <c r="E7" i="13"/>
  <c r="E8" i="13"/>
  <c r="E9" i="13"/>
  <c r="E10" i="13"/>
  <c r="E11" i="13"/>
  <c r="E12" i="13"/>
  <c r="E13" i="13"/>
  <c r="E14" i="13"/>
  <c r="E15" i="13"/>
  <c r="E16" i="13"/>
  <c r="E17" i="13"/>
  <c r="E18" i="13"/>
  <c r="E19" i="13"/>
  <c r="E6" i="13"/>
  <c r="D7" i="24"/>
  <c r="D8" i="24"/>
  <c r="D9" i="24"/>
  <c r="D10" i="24"/>
  <c r="D11" i="24"/>
  <c r="D6" i="24"/>
  <c r="M9" i="4"/>
  <c r="M8" i="4"/>
  <c r="M7" i="4"/>
  <c r="M6" i="4"/>
  <c r="F6" i="4" a="1"/>
  <c r="F6" i="4" s="1"/>
  <c r="G6" i="27"/>
  <c r="G7" i="27"/>
  <c r="G8" i="27"/>
  <c r="G9" i="27"/>
  <c r="G10" i="27"/>
  <c r="G11" i="27"/>
  <c r="G12" i="27"/>
  <c r="G13" i="27"/>
  <c r="G14" i="27"/>
  <c r="G15" i="27"/>
  <c r="G16" i="27"/>
  <c r="G17" i="27"/>
  <c r="G18" i="27"/>
  <c r="G19" i="27"/>
  <c r="G20" i="27"/>
  <c r="G21" i="27"/>
  <c r="G22" i="27"/>
  <c r="G23" i="27"/>
  <c r="G24" i="27"/>
  <c r="G25" i="27"/>
  <c r="G26" i="27"/>
  <c r="G27" i="27"/>
  <c r="G28" i="27"/>
  <c r="G29" i="27"/>
  <c r="G30" i="27"/>
  <c r="G31" i="27"/>
  <c r="G32" i="27"/>
  <c r="G33" i="27"/>
  <c r="G34" i="27"/>
  <c r="G35" i="27"/>
  <c r="G36" i="27"/>
  <c r="G37" i="27"/>
  <c r="G38" i="27"/>
  <c r="G39" i="27"/>
  <c r="G40" i="27"/>
  <c r="G41" i="27"/>
  <c r="G42" i="27"/>
  <c r="G43" i="27"/>
  <c r="G44" i="27"/>
  <c r="G45" i="27"/>
  <c r="G46" i="27"/>
  <c r="G47" i="27"/>
  <c r="G48" i="27"/>
  <c r="G49" i="27"/>
  <c r="G50" i="27"/>
  <c r="G51" i="27"/>
  <c r="G52" i="27"/>
  <c r="G53" i="27"/>
  <c r="G54" i="27"/>
  <c r="G55" i="27"/>
  <c r="G56" i="27"/>
  <c r="G57" i="27"/>
  <c r="G58" i="27"/>
  <c r="G59" i="27"/>
  <c r="G60" i="27"/>
  <c r="G61" i="27"/>
  <c r="G62" i="27"/>
  <c r="G63" i="27"/>
  <c r="G64" i="27"/>
  <c r="G65" i="27"/>
  <c r="G66" i="27"/>
  <c r="G67" i="27"/>
  <c r="G68" i="27"/>
  <c r="G69" i="27"/>
  <c r="G70" i="27"/>
  <c r="G71" i="27"/>
  <c r="G72" i="27"/>
  <c r="G73" i="27"/>
  <c r="G74" i="27"/>
  <c r="G75" i="27"/>
  <c r="G76" i="27"/>
  <c r="G77" i="27"/>
  <c r="G78" i="27"/>
  <c r="G79" i="27"/>
  <c r="G80" i="27"/>
  <c r="G81" i="27"/>
  <c r="G82" i="27"/>
  <c r="G83" i="27"/>
  <c r="G84" i="27"/>
  <c r="G85" i="27"/>
  <c r="G86" i="27"/>
  <c r="G87" i="27"/>
  <c r="G88" i="27"/>
  <c r="G89" i="27"/>
  <c r="G90" i="27"/>
  <c r="G91" i="27"/>
  <c r="G92" i="27"/>
  <c r="G93" i="27"/>
  <c r="G94" i="27"/>
  <c r="G95" i="27"/>
  <c r="G96" i="27"/>
  <c r="G97" i="27"/>
  <c r="G98" i="27"/>
  <c r="G99" i="27"/>
  <c r="G100" i="27"/>
  <c r="G101" i="27"/>
  <c r="G102" i="27"/>
  <c r="G103" i="27"/>
  <c r="G104" i="27"/>
  <c r="G105" i="27"/>
  <c r="G106" i="27"/>
  <c r="G107" i="27"/>
  <c r="G108" i="27"/>
  <c r="G109" i="27"/>
  <c r="G110" i="27"/>
  <c r="G111" i="27"/>
  <c r="G112" i="27"/>
  <c r="G113" i="27"/>
  <c r="G114" i="27"/>
  <c r="G115" i="27"/>
  <c r="G116" i="27"/>
  <c r="G117" i="27"/>
  <c r="G118" i="27"/>
  <c r="G119" i="27"/>
  <c r="G120" i="27"/>
  <c r="G121" i="27"/>
  <c r="G122" i="27"/>
  <c r="G123" i="27"/>
  <c r="G124" i="27"/>
  <c r="G125" i="27"/>
  <c r="G126" i="27"/>
  <c r="G127" i="27"/>
  <c r="G128" i="27"/>
  <c r="G129" i="27"/>
  <c r="G130" i="27"/>
  <c r="G131" i="27"/>
  <c r="G132" i="27"/>
  <c r="G133" i="27"/>
  <c r="G134" i="27"/>
  <c r="G135" i="27"/>
  <c r="G136" i="27"/>
  <c r="G137" i="27"/>
  <c r="G138" i="27"/>
  <c r="G139" i="27"/>
  <c r="G140" i="27"/>
  <c r="G141" i="27"/>
  <c r="G142" i="27"/>
  <c r="G143" i="27"/>
  <c r="G144" i="27"/>
  <c r="G145" i="27"/>
  <c r="G146" i="27"/>
  <c r="G147" i="27"/>
  <c r="G148" i="27"/>
  <c r="G149" i="27"/>
  <c r="G150" i="27"/>
  <c r="G151" i="27"/>
  <c r="G152" i="27"/>
  <c r="G153" i="27"/>
  <c r="G154" i="27"/>
  <c r="G155" i="27"/>
  <c r="G156" i="27"/>
  <c r="G157" i="27"/>
  <c r="G158" i="27"/>
  <c r="G159" i="27"/>
  <c r="G160" i="27"/>
  <c r="G161" i="27"/>
  <c r="G162" i="27"/>
  <c r="G163" i="27"/>
  <c r="G164" i="27"/>
  <c r="G165" i="27"/>
  <c r="G166" i="27"/>
  <c r="G167" i="27"/>
  <c r="G168" i="27"/>
  <c r="G169" i="27"/>
  <c r="G170" i="27"/>
  <c r="G171" i="27"/>
  <c r="G172" i="27"/>
  <c r="G173" i="27"/>
  <c r="G174" i="27"/>
  <c r="G175" i="27"/>
  <c r="G176" i="27"/>
  <c r="G177" i="27"/>
  <c r="G178" i="27"/>
  <c r="G179" i="27"/>
  <c r="G180" i="27"/>
  <c r="G181" i="27"/>
  <c r="G182" i="27"/>
  <c r="G183" i="27"/>
  <c r="G184" i="27"/>
  <c r="G185" i="27"/>
  <c r="G186" i="27"/>
  <c r="G187" i="27"/>
  <c r="G188" i="27"/>
  <c r="G189" i="27"/>
  <c r="G190" i="27"/>
  <c r="G191" i="27"/>
  <c r="G192" i="27"/>
  <c r="G193" i="27"/>
  <c r="G194" i="27"/>
  <c r="G195" i="27"/>
  <c r="G196" i="27"/>
  <c r="G197" i="27"/>
  <c r="G198" i="27"/>
  <c r="G199" i="27"/>
  <c r="G200" i="27"/>
  <c r="G201" i="27"/>
  <c r="G202" i="27"/>
  <c r="G203" i="27"/>
  <c r="G204" i="27"/>
  <c r="G205" i="27"/>
  <c r="G206" i="27"/>
  <c r="G207" i="27"/>
  <c r="G208" i="27"/>
  <c r="G209" i="27"/>
  <c r="G210" i="27"/>
  <c r="G211" i="27"/>
  <c r="G212" i="27"/>
  <c r="G213" i="27"/>
  <c r="G214" i="27"/>
  <c r="G215" i="27"/>
  <c r="G216" i="27"/>
  <c r="G217" i="27"/>
  <c r="G218" i="27"/>
  <c r="G219" i="27"/>
  <c r="G220" i="27"/>
  <c r="G221" i="27"/>
  <c r="G222" i="27"/>
  <c r="G223" i="27"/>
  <c r="G224" i="27"/>
  <c r="G225" i="27"/>
  <c r="G226" i="27"/>
  <c r="G227" i="27"/>
  <c r="G228" i="27"/>
  <c r="G229" i="27"/>
  <c r="G230" i="27"/>
  <c r="G231" i="27"/>
  <c r="G232" i="27"/>
  <c r="G233" i="27"/>
  <c r="G234" i="27"/>
  <c r="G235" i="27"/>
  <c r="G236" i="27"/>
  <c r="G237" i="27"/>
  <c r="G238" i="27"/>
  <c r="G239" i="27"/>
  <c r="G240" i="27"/>
  <c r="G241" i="27"/>
  <c r="G242" i="27"/>
  <c r="G243" i="27"/>
  <c r="G244" i="27"/>
  <c r="G245" i="27"/>
  <c r="G246" i="27"/>
  <c r="G247" i="27"/>
  <c r="G248" i="27"/>
  <c r="G249" i="27"/>
  <c r="G250" i="27"/>
  <c r="G251" i="27"/>
  <c r="G252" i="27"/>
  <c r="G253" i="27"/>
  <c r="G254" i="27"/>
  <c r="G255" i="27"/>
  <c r="G256" i="27"/>
  <c r="G257" i="27"/>
  <c r="G258" i="27"/>
  <c r="G259" i="27"/>
  <c r="G260" i="27"/>
  <c r="G261" i="27"/>
  <c r="G262" i="27"/>
  <c r="G263" i="27"/>
  <c r="G264" i="27"/>
  <c r="G265" i="27"/>
  <c r="G266" i="27"/>
  <c r="G267" i="27"/>
  <c r="G268" i="27"/>
  <c r="G269" i="27"/>
  <c r="G270" i="27"/>
  <c r="G271" i="27"/>
  <c r="G272" i="27"/>
  <c r="G273" i="27"/>
  <c r="G274" i="27"/>
  <c r="G275" i="27"/>
  <c r="G276" i="27"/>
  <c r="G277" i="27"/>
  <c r="G278" i="27"/>
  <c r="G279" i="27"/>
  <c r="G280" i="27"/>
  <c r="G281" i="27"/>
  <c r="G282" i="27"/>
  <c r="G283" i="27"/>
  <c r="G284" i="27"/>
  <c r="G285" i="27"/>
  <c r="G286" i="27"/>
  <c r="G287" i="27"/>
  <c r="G288" i="27"/>
  <c r="G289" i="27"/>
  <c r="G290" i="27"/>
  <c r="G291" i="27"/>
  <c r="G292" i="27"/>
  <c r="G293" i="27"/>
  <c r="G294" i="27"/>
  <c r="G295" i="27"/>
  <c r="G296" i="27"/>
  <c r="G297" i="27"/>
  <c r="G298" i="27"/>
  <c r="G299" i="27"/>
  <c r="G300" i="27"/>
  <c r="G301" i="27"/>
  <c r="G302" i="27"/>
  <c r="G303" i="27"/>
  <c r="G304" i="27"/>
  <c r="G305" i="27"/>
  <c r="G306" i="27"/>
  <c r="G307" i="27"/>
  <c r="G308" i="27"/>
  <c r="G309" i="27"/>
  <c r="G310" i="27"/>
  <c r="G311" i="27"/>
  <c r="G312" i="27"/>
  <c r="G313" i="27"/>
  <c r="G314" i="27"/>
  <c r="G315" i="27"/>
  <c r="G316" i="27"/>
  <c r="G317" i="27"/>
  <c r="G318" i="27"/>
  <c r="G319" i="27"/>
  <c r="G320" i="27"/>
  <c r="G321" i="27"/>
  <c r="G322" i="27"/>
  <c r="G323" i="27"/>
  <c r="G324" i="27"/>
  <c r="G325" i="27"/>
  <c r="G326" i="27"/>
  <c r="G327" i="27"/>
  <c r="G328" i="27"/>
  <c r="G329" i="27"/>
  <c r="G330" i="27"/>
  <c r="G331" i="27"/>
  <c r="G332" i="27"/>
  <c r="G333" i="27"/>
  <c r="G334" i="27"/>
  <c r="G335" i="27"/>
  <c r="G336" i="27"/>
  <c r="G337" i="27"/>
  <c r="G338" i="27"/>
  <c r="G339" i="27"/>
  <c r="G340" i="27"/>
  <c r="G341" i="27"/>
  <c r="G342" i="27"/>
  <c r="G343" i="27"/>
  <c r="G344" i="27"/>
  <c r="G345" i="27"/>
  <c r="G346" i="27"/>
  <c r="G347" i="27"/>
  <c r="G348" i="27"/>
  <c r="G349" i="27"/>
  <c r="G350" i="27"/>
  <c r="G351" i="27"/>
  <c r="G352" i="27"/>
  <c r="G353" i="27"/>
  <c r="G354" i="27"/>
  <c r="G355" i="27"/>
  <c r="G356" i="27"/>
  <c r="G357" i="27"/>
  <c r="G358" i="27"/>
  <c r="G359" i="27"/>
  <c r="G360" i="27"/>
  <c r="G361" i="27"/>
  <c r="G362" i="27"/>
  <c r="G363" i="27"/>
  <c r="G364" i="27"/>
  <c r="G365" i="27"/>
  <c r="G366" i="27"/>
  <c r="G367" i="27"/>
  <c r="G368" i="27"/>
  <c r="G369" i="27"/>
  <c r="G370" i="27"/>
  <c r="G371" i="27"/>
  <c r="G372" i="27"/>
  <c r="G373" i="27"/>
  <c r="G374" i="27"/>
  <c r="G375" i="27"/>
  <c r="G376" i="27"/>
  <c r="G377" i="27"/>
  <c r="G378" i="27"/>
  <c r="G379" i="27"/>
  <c r="G380" i="27"/>
  <c r="G381" i="27"/>
  <c r="G382" i="27"/>
  <c r="G383" i="27"/>
  <c r="G384" i="27"/>
  <c r="G385" i="27"/>
  <c r="G386" i="27"/>
  <c r="G387" i="27"/>
  <c r="G388" i="27"/>
  <c r="G389" i="27"/>
  <c r="G390" i="27"/>
  <c r="G391" i="27"/>
  <c r="G392" i="27"/>
  <c r="G393" i="27"/>
  <c r="G394" i="27"/>
  <c r="G395" i="27"/>
  <c r="G396" i="27"/>
  <c r="G397" i="27"/>
  <c r="G398" i="27"/>
  <c r="G399" i="27"/>
  <c r="G400" i="27"/>
  <c r="G401" i="27"/>
  <c r="G402" i="27"/>
  <c r="G403" i="27"/>
  <c r="G404" i="27"/>
  <c r="G405" i="27"/>
  <c r="G406" i="27"/>
  <c r="G407" i="27"/>
  <c r="G408" i="27"/>
  <c r="G409" i="27"/>
  <c r="G410" i="27"/>
  <c r="G411" i="27"/>
  <c r="G412" i="27"/>
  <c r="G413" i="27"/>
  <c r="G414" i="27"/>
  <c r="G415" i="27"/>
  <c r="G416" i="27"/>
  <c r="G417" i="27"/>
  <c r="G418" i="27"/>
  <c r="G419" i="27"/>
  <c r="G420" i="27"/>
  <c r="G421" i="27"/>
  <c r="G422" i="27"/>
  <c r="G423" i="27"/>
  <c r="G424" i="27"/>
  <c r="G425" i="27"/>
  <c r="G426" i="27"/>
  <c r="G427" i="27"/>
  <c r="G428" i="27"/>
  <c r="G429" i="27"/>
  <c r="G430" i="27"/>
  <c r="G431" i="27"/>
  <c r="G432" i="27"/>
  <c r="G433" i="27"/>
  <c r="G434" i="27"/>
  <c r="G435" i="27"/>
  <c r="G436" i="27"/>
  <c r="G437" i="27"/>
  <c r="G438" i="27"/>
  <c r="G439" i="27"/>
  <c r="G440" i="27"/>
  <c r="G441" i="27"/>
  <c r="G442" i="27"/>
  <c r="G443" i="27"/>
  <c r="G444" i="27"/>
  <c r="G445" i="27"/>
  <c r="G446" i="27"/>
  <c r="G447" i="27"/>
  <c r="G448" i="27"/>
  <c r="G449" i="27"/>
  <c r="G450" i="27"/>
  <c r="G451" i="27"/>
  <c r="G452" i="27"/>
  <c r="G453" i="27"/>
  <c r="G454" i="27"/>
  <c r="G455" i="27"/>
  <c r="G456" i="27"/>
  <c r="G457" i="27"/>
  <c r="G458" i="27"/>
  <c r="G459" i="27"/>
  <c r="G460" i="27"/>
  <c r="G461" i="27"/>
  <c r="G462" i="27"/>
  <c r="G463" i="27"/>
  <c r="G464" i="27"/>
  <c r="G465" i="27"/>
  <c r="G466" i="27"/>
  <c r="G467" i="27"/>
  <c r="G468" i="27"/>
  <c r="G469" i="27"/>
  <c r="G470" i="27"/>
  <c r="G471" i="27"/>
  <c r="G472" i="27"/>
  <c r="G473" i="27"/>
  <c r="G474" i="27"/>
  <c r="G475" i="27"/>
  <c r="G476" i="27"/>
  <c r="G477" i="27"/>
  <c r="G478" i="27"/>
  <c r="G479" i="27"/>
  <c r="G480" i="27"/>
  <c r="G481" i="27"/>
  <c r="G482" i="27"/>
  <c r="G483" i="27"/>
  <c r="G484" i="27"/>
  <c r="G485" i="27"/>
  <c r="G486" i="27"/>
  <c r="G487" i="27"/>
  <c r="G488" i="27"/>
  <c r="G489" i="27"/>
  <c r="G490" i="27"/>
  <c r="G491" i="27"/>
  <c r="G492" i="27"/>
  <c r="G493" i="27"/>
  <c r="G494" i="27"/>
  <c r="G495" i="27"/>
  <c r="G496" i="27"/>
  <c r="G497" i="27"/>
  <c r="G498" i="27"/>
  <c r="G499" i="27"/>
  <c r="G500" i="27"/>
  <c r="G501" i="27"/>
  <c r="G502" i="27"/>
  <c r="G503" i="27"/>
  <c r="G504" i="27"/>
  <c r="G505" i="27"/>
  <c r="G506" i="27"/>
  <c r="G507" i="27"/>
  <c r="G508" i="27"/>
  <c r="G509" i="27"/>
  <c r="G510" i="27"/>
  <c r="G511" i="27"/>
  <c r="G512" i="27"/>
  <c r="G513" i="27"/>
  <c r="G514" i="27"/>
  <c r="G515" i="27"/>
  <c r="G516" i="27"/>
  <c r="G517" i="27"/>
  <c r="G518" i="27"/>
  <c r="G519" i="27"/>
  <c r="G520" i="27"/>
  <c r="G521" i="27"/>
  <c r="G522" i="27"/>
  <c r="G523" i="27"/>
  <c r="G524" i="27"/>
  <c r="G525" i="27"/>
  <c r="G526" i="27"/>
  <c r="G527" i="27"/>
  <c r="G528" i="27"/>
  <c r="G529" i="27"/>
  <c r="G530" i="27"/>
  <c r="G531" i="27"/>
  <c r="G532" i="27"/>
  <c r="G533" i="27"/>
  <c r="G534" i="27"/>
  <c r="G535" i="27"/>
  <c r="G536" i="27"/>
  <c r="G537" i="27"/>
  <c r="G538" i="27"/>
  <c r="G539" i="27"/>
  <c r="G540" i="27"/>
  <c r="G541" i="27"/>
  <c r="G542" i="27"/>
  <c r="G543" i="27"/>
  <c r="G544" i="27"/>
  <c r="G545" i="27"/>
  <c r="G546" i="27"/>
  <c r="G547" i="27"/>
  <c r="G548" i="27"/>
  <c r="G549" i="27"/>
  <c r="G550" i="27"/>
  <c r="G551" i="27"/>
  <c r="G552" i="27"/>
  <c r="G553" i="27"/>
  <c r="G554" i="27"/>
  <c r="G555" i="27"/>
  <c r="G556" i="27"/>
  <c r="G557" i="27"/>
  <c r="G558" i="27"/>
  <c r="G559" i="27"/>
  <c r="G560" i="27"/>
  <c r="G561" i="27"/>
  <c r="G562" i="27"/>
  <c r="G563" i="27"/>
  <c r="G564" i="27"/>
  <c r="G565" i="27"/>
  <c r="G566" i="27"/>
  <c r="G567" i="27"/>
  <c r="G568" i="27"/>
  <c r="G569" i="27"/>
  <c r="G570" i="27"/>
  <c r="G571" i="27"/>
  <c r="G572" i="27"/>
  <c r="G573" i="27"/>
  <c r="G574" i="27"/>
  <c r="G575" i="27"/>
  <c r="G576" i="27"/>
  <c r="G577" i="27"/>
  <c r="G578" i="27"/>
  <c r="G579" i="27"/>
  <c r="G580" i="27"/>
  <c r="G581" i="27"/>
  <c r="G582" i="27"/>
  <c r="G583" i="27"/>
  <c r="G584" i="27"/>
  <c r="G585" i="27"/>
  <c r="G586" i="27"/>
  <c r="G587" i="27"/>
  <c r="G588" i="27"/>
  <c r="G589" i="27"/>
  <c r="G590" i="27"/>
  <c r="G591" i="27"/>
  <c r="G592" i="27"/>
  <c r="G593" i="27"/>
  <c r="G594" i="27"/>
  <c r="G595" i="27"/>
  <c r="G596" i="27"/>
  <c r="G597" i="27"/>
  <c r="G598" i="27"/>
  <c r="G599" i="27"/>
  <c r="G600" i="27"/>
  <c r="G601" i="27"/>
  <c r="G602" i="27"/>
  <c r="G603" i="27"/>
  <c r="G604" i="27"/>
  <c r="G605" i="27"/>
  <c r="G606" i="27"/>
  <c r="G607" i="27"/>
  <c r="G608" i="27"/>
  <c r="G609" i="27"/>
  <c r="G610" i="27"/>
  <c r="G611" i="27"/>
  <c r="G612" i="27"/>
  <c r="G613" i="27"/>
  <c r="G614" i="27"/>
  <c r="G615" i="27"/>
  <c r="G616" i="27"/>
  <c r="G617" i="27"/>
  <c r="G618" i="27"/>
  <c r="G619" i="27"/>
  <c r="G620" i="27"/>
  <c r="G621" i="27"/>
  <c r="G622" i="27"/>
  <c r="G623" i="27"/>
  <c r="G624" i="27"/>
  <c r="G625" i="27"/>
  <c r="G626" i="27"/>
  <c r="G627" i="27"/>
  <c r="G628" i="27"/>
  <c r="G629" i="27"/>
  <c r="G630" i="27"/>
  <c r="G631" i="27"/>
  <c r="G632" i="27"/>
  <c r="G633" i="27"/>
  <c r="G634" i="27"/>
  <c r="G635" i="27"/>
  <c r="G636" i="27"/>
  <c r="G637" i="27"/>
  <c r="G638" i="27"/>
  <c r="G639" i="27"/>
  <c r="G640" i="27"/>
  <c r="G641" i="27"/>
  <c r="G642" i="27"/>
  <c r="G643" i="27"/>
  <c r="G644" i="27"/>
  <c r="G645" i="27"/>
  <c r="G646" i="27"/>
  <c r="G647" i="27"/>
  <c r="G648" i="27"/>
  <c r="G649" i="27"/>
  <c r="G650" i="27"/>
  <c r="G651" i="27"/>
  <c r="G652" i="27"/>
  <c r="G653" i="27"/>
  <c r="G654" i="27"/>
  <c r="G655" i="27"/>
  <c r="G656" i="27"/>
  <c r="G657" i="27"/>
  <c r="G658" i="27"/>
  <c r="G659" i="27"/>
  <c r="G660" i="27"/>
  <c r="G661" i="27"/>
  <c r="G662" i="27"/>
  <c r="G663" i="27"/>
  <c r="G664" i="27"/>
  <c r="G665" i="27"/>
  <c r="G666" i="27"/>
  <c r="G667" i="27"/>
  <c r="G668" i="27"/>
  <c r="G669" i="27"/>
  <c r="G670" i="27"/>
  <c r="G671" i="27"/>
  <c r="G672" i="27"/>
  <c r="G673" i="27"/>
  <c r="G674" i="27"/>
  <c r="G675" i="27"/>
  <c r="G676" i="27"/>
  <c r="G677" i="27"/>
  <c r="G678" i="27"/>
  <c r="G679" i="27"/>
  <c r="G680" i="27"/>
  <c r="G681" i="27"/>
  <c r="G682" i="27"/>
  <c r="G683" i="27"/>
  <c r="G684" i="27"/>
  <c r="G685" i="27"/>
  <c r="G686" i="27"/>
  <c r="G687" i="27"/>
  <c r="G688" i="27"/>
  <c r="G689" i="27"/>
  <c r="G690" i="27"/>
  <c r="G691" i="27"/>
  <c r="G692" i="27"/>
  <c r="G693" i="27"/>
  <c r="G694" i="27"/>
  <c r="G695" i="27"/>
  <c r="G696" i="27"/>
  <c r="G697" i="27"/>
  <c r="G698" i="27"/>
  <c r="G699" i="27"/>
  <c r="G700" i="27"/>
  <c r="G701" i="27"/>
  <c r="G702" i="27"/>
  <c r="G703" i="27"/>
  <c r="G704" i="27"/>
  <c r="G705" i="27"/>
  <c r="G706" i="27"/>
  <c r="G707" i="27"/>
  <c r="G708" i="27"/>
  <c r="G709" i="27"/>
  <c r="G710" i="27"/>
  <c r="G711" i="27"/>
  <c r="G712" i="27"/>
  <c r="G713" i="27"/>
  <c r="G714" i="27"/>
  <c r="G715" i="27"/>
  <c r="G716" i="27"/>
  <c r="G717" i="27"/>
  <c r="G718" i="27"/>
  <c r="G719" i="27"/>
  <c r="G720" i="27"/>
  <c r="G721" i="27"/>
  <c r="G722" i="27"/>
  <c r="G723" i="27"/>
  <c r="G724" i="27"/>
  <c r="G725" i="27"/>
  <c r="G726" i="27"/>
  <c r="G727" i="27"/>
  <c r="G728" i="27"/>
  <c r="G729" i="27"/>
  <c r="G730" i="27"/>
  <c r="G731" i="27"/>
  <c r="G732" i="27"/>
  <c r="G733" i="27"/>
  <c r="G734" i="27"/>
  <c r="G735" i="27"/>
  <c r="G736" i="27"/>
  <c r="G737" i="27"/>
  <c r="G738" i="27"/>
  <c r="G739" i="27"/>
  <c r="G740" i="27"/>
  <c r="G741" i="27"/>
  <c r="G742" i="27"/>
  <c r="G743" i="27"/>
  <c r="G744" i="27"/>
  <c r="G745" i="27"/>
  <c r="G746" i="27"/>
  <c r="G747" i="27"/>
  <c r="G748" i="27"/>
  <c r="G749" i="27"/>
  <c r="G750" i="27"/>
  <c r="G751" i="27"/>
  <c r="G752" i="27"/>
  <c r="G753" i="27"/>
  <c r="G754" i="27"/>
  <c r="G755" i="27"/>
  <c r="G756" i="27"/>
  <c r="G757" i="27"/>
  <c r="G758" i="27"/>
  <c r="G759" i="27"/>
  <c r="G760" i="27"/>
  <c r="G761" i="27"/>
  <c r="G762" i="27"/>
  <c r="G763" i="27"/>
  <c r="G764" i="27"/>
  <c r="G765" i="27"/>
  <c r="G766" i="27"/>
  <c r="G767" i="27"/>
  <c r="G768" i="27"/>
  <c r="G769" i="27"/>
  <c r="G770" i="27"/>
  <c r="G771" i="27"/>
  <c r="G772" i="27"/>
  <c r="G773" i="27"/>
  <c r="G774" i="27"/>
  <c r="G775" i="27"/>
  <c r="G776" i="27"/>
  <c r="G777" i="27"/>
  <c r="G778" i="27"/>
  <c r="G779" i="27"/>
  <c r="G780" i="27"/>
  <c r="G781" i="27"/>
  <c r="G782" i="27"/>
  <c r="G783" i="27"/>
  <c r="G784" i="27"/>
  <c r="G785" i="27"/>
  <c r="G786" i="27"/>
  <c r="G787" i="27"/>
  <c r="G788" i="27"/>
  <c r="G789" i="27"/>
  <c r="G790" i="27"/>
  <c r="G791" i="27"/>
  <c r="G792" i="27"/>
  <c r="G793" i="27"/>
  <c r="G794" i="27"/>
  <c r="G795" i="27"/>
  <c r="G796" i="27"/>
  <c r="G797" i="27"/>
  <c r="G798" i="27"/>
  <c r="G799" i="27"/>
  <c r="G800" i="27"/>
  <c r="G801" i="27"/>
  <c r="G802" i="27"/>
  <c r="G803" i="27"/>
  <c r="G804" i="27"/>
  <c r="G805" i="27"/>
  <c r="G806" i="27"/>
  <c r="G807" i="27"/>
  <c r="G808" i="27"/>
  <c r="G809" i="27"/>
  <c r="G810" i="27"/>
  <c r="G811" i="27"/>
  <c r="G812" i="27"/>
  <c r="G813" i="27"/>
  <c r="G814" i="27"/>
  <c r="G815" i="27"/>
  <c r="G816" i="27"/>
  <c r="G817" i="27"/>
  <c r="G818" i="27"/>
  <c r="G819" i="27"/>
  <c r="G820" i="27"/>
  <c r="G821" i="27"/>
  <c r="G822" i="27"/>
  <c r="G823" i="27"/>
  <c r="G824" i="27"/>
  <c r="G825" i="27"/>
  <c r="G826" i="27"/>
  <c r="G827" i="27"/>
  <c r="G828" i="27"/>
  <c r="G829" i="27"/>
  <c r="G830" i="27"/>
  <c r="G831" i="27"/>
  <c r="G832" i="27"/>
  <c r="G833" i="27"/>
  <c r="G834" i="27"/>
  <c r="G835" i="27"/>
  <c r="G836" i="27"/>
  <c r="G837" i="27"/>
  <c r="G838" i="27"/>
  <c r="G839" i="27"/>
  <c r="G840" i="27"/>
  <c r="G841" i="27"/>
  <c r="G842" i="27"/>
  <c r="G843" i="27"/>
  <c r="G844" i="27"/>
  <c r="G845" i="27"/>
  <c r="G846" i="27"/>
  <c r="G847" i="27"/>
  <c r="G848" i="27"/>
  <c r="G849" i="27"/>
  <c r="G850" i="27"/>
  <c r="G851" i="27"/>
  <c r="G852" i="27"/>
  <c r="G853" i="27"/>
  <c r="G854" i="27"/>
  <c r="G855" i="27"/>
  <c r="G856" i="27"/>
  <c r="G857" i="27"/>
  <c r="G858" i="27"/>
  <c r="G859" i="27"/>
  <c r="G860" i="27"/>
  <c r="G861" i="27"/>
  <c r="G862" i="27"/>
  <c r="G863" i="27"/>
  <c r="G864" i="27"/>
  <c r="G865" i="27"/>
  <c r="G866" i="27"/>
  <c r="G867" i="27"/>
  <c r="G868" i="27"/>
  <c r="G869" i="27"/>
  <c r="G870" i="27"/>
  <c r="G871" i="27"/>
  <c r="G872" i="27"/>
  <c r="G873" i="27"/>
  <c r="G874" i="27"/>
  <c r="G875" i="27"/>
  <c r="G876" i="27"/>
  <c r="G877" i="27"/>
  <c r="G878" i="27"/>
  <c r="G879" i="27"/>
  <c r="G880" i="27"/>
  <c r="G881" i="27"/>
  <c r="G882" i="27"/>
  <c r="G883" i="27"/>
  <c r="G884" i="27"/>
  <c r="G885" i="27"/>
  <c r="G886" i="27"/>
  <c r="G887" i="27"/>
  <c r="G888" i="27"/>
  <c r="G889" i="27"/>
  <c r="G890" i="27"/>
  <c r="G891" i="27"/>
  <c r="G892" i="27"/>
  <c r="G893" i="27"/>
  <c r="G894" i="27"/>
  <c r="G895" i="27"/>
  <c r="G896" i="27"/>
  <c r="G897" i="27"/>
  <c r="G898" i="27"/>
  <c r="G899" i="27"/>
  <c r="G900" i="27"/>
  <c r="G901" i="27"/>
  <c r="G902" i="27"/>
  <c r="G903" i="27"/>
  <c r="G904" i="27"/>
  <c r="G905" i="27"/>
  <c r="G906" i="27"/>
  <c r="G907" i="27"/>
  <c r="G908" i="27"/>
  <c r="G909" i="27"/>
  <c r="G910" i="27"/>
  <c r="G911" i="27"/>
  <c r="G912" i="27"/>
  <c r="G913" i="27"/>
  <c r="G914" i="27"/>
  <c r="G915" i="27"/>
  <c r="G916" i="27"/>
  <c r="G917" i="27"/>
  <c r="G918" i="27"/>
  <c r="G919" i="27"/>
  <c r="G920" i="27"/>
  <c r="G921" i="27"/>
  <c r="G922" i="27"/>
  <c r="G923" i="27"/>
  <c r="G924" i="27"/>
  <c r="G925" i="27"/>
  <c r="G926" i="27"/>
  <c r="G927" i="27"/>
  <c r="G928" i="27"/>
  <c r="G929" i="27"/>
  <c r="G930" i="27"/>
  <c r="G931" i="27"/>
  <c r="G932" i="27"/>
  <c r="G933" i="27"/>
  <c r="G934" i="27"/>
  <c r="G935" i="27"/>
  <c r="G936" i="27"/>
  <c r="G937" i="27"/>
  <c r="G938" i="27"/>
  <c r="G939" i="27"/>
  <c r="G940" i="27"/>
  <c r="G941" i="27"/>
  <c r="G942" i="27"/>
  <c r="G943" i="27"/>
  <c r="G944" i="27"/>
  <c r="G945" i="27"/>
  <c r="G946" i="27"/>
  <c r="G947" i="27"/>
  <c r="G948" i="27"/>
  <c r="G949" i="27"/>
  <c r="G950" i="27"/>
  <c r="G951" i="27"/>
  <c r="G952" i="27"/>
  <c r="G953" i="27"/>
  <c r="G954" i="27"/>
  <c r="G955" i="27"/>
  <c r="G956" i="27"/>
  <c r="G957" i="27"/>
  <c r="G958" i="27"/>
  <c r="G959" i="27"/>
  <c r="G960" i="27"/>
  <c r="G961" i="27"/>
  <c r="G962" i="27"/>
  <c r="G963" i="27"/>
  <c r="G964" i="27"/>
  <c r="G965" i="27"/>
  <c r="G966" i="27"/>
  <c r="G967" i="27"/>
  <c r="G968" i="27"/>
  <c r="G969" i="27"/>
  <c r="G970" i="27"/>
  <c r="G971" i="27"/>
  <c r="G972" i="27"/>
  <c r="G973" i="27"/>
  <c r="G974" i="27"/>
  <c r="G975" i="27"/>
  <c r="G976" i="27"/>
  <c r="G977" i="27"/>
  <c r="G978" i="27"/>
  <c r="G979" i="27"/>
  <c r="G980" i="27"/>
  <c r="G981" i="27"/>
  <c r="G982" i="27"/>
  <c r="G983" i="27"/>
  <c r="G984" i="27"/>
  <c r="G985" i="27"/>
  <c r="G986" i="27"/>
  <c r="G987" i="27"/>
  <c r="G988" i="27"/>
  <c r="G989" i="27"/>
  <c r="G990" i="27"/>
  <c r="G991" i="27"/>
  <c r="G992" i="27"/>
  <c r="G993" i="27"/>
  <c r="G994" i="27"/>
  <c r="G995" i="27"/>
  <c r="G996" i="27"/>
  <c r="G997" i="27"/>
  <c r="G998" i="27"/>
  <c r="G999" i="27"/>
  <c r="G1000" i="27"/>
  <c r="G1001" i="27"/>
  <c r="G1002" i="27"/>
  <c r="G1003" i="27"/>
  <c r="G1004" i="27"/>
  <c r="G1005" i="27"/>
  <c r="G1006" i="27"/>
  <c r="G1007" i="27"/>
  <c r="G1008" i="27"/>
  <c r="G1009" i="27"/>
  <c r="G1010" i="27"/>
  <c r="G1011" i="27"/>
  <c r="G1012" i="27"/>
  <c r="G1013" i="27"/>
  <c r="G1014" i="27"/>
  <c r="G1015" i="27"/>
  <c r="G1016" i="27"/>
  <c r="G1017" i="27"/>
  <c r="G1018" i="27"/>
  <c r="G1019" i="27"/>
  <c r="G1020" i="27"/>
  <c r="G1021" i="27"/>
  <c r="G1022" i="27"/>
  <c r="G1023" i="27"/>
  <c r="G1024" i="27"/>
  <c r="G1025" i="27"/>
  <c r="G1026" i="27"/>
  <c r="G1027" i="27"/>
  <c r="G1028" i="27"/>
  <c r="G1029" i="27"/>
  <c r="G1030" i="27"/>
  <c r="G1031" i="27"/>
  <c r="G1032" i="27"/>
  <c r="G1033" i="27"/>
  <c r="G1034" i="27"/>
  <c r="G1035" i="27"/>
  <c r="G1036" i="27"/>
  <c r="G1037" i="27"/>
  <c r="G1038" i="27"/>
  <c r="G1039" i="27"/>
  <c r="G1040" i="27"/>
  <c r="G1041" i="27"/>
  <c r="G1042" i="27"/>
  <c r="G1043" i="27"/>
  <c r="G1044" i="27"/>
  <c r="G1045" i="27"/>
  <c r="G1046" i="27"/>
  <c r="G1047" i="27"/>
  <c r="G1048" i="27"/>
  <c r="G1049" i="27"/>
  <c r="G1050" i="27"/>
  <c r="G1051" i="27"/>
  <c r="G1052" i="27"/>
  <c r="G1053" i="27"/>
  <c r="G1054" i="27"/>
  <c r="G1055" i="27"/>
  <c r="G1056" i="27"/>
  <c r="G1057" i="27"/>
  <c r="G1058" i="27"/>
  <c r="G1059" i="27"/>
  <c r="G1060" i="27"/>
  <c r="G1061" i="27"/>
  <c r="G1062" i="27"/>
  <c r="G1063" i="27"/>
  <c r="G1064" i="27"/>
  <c r="G1065" i="27"/>
  <c r="G1066" i="27"/>
  <c r="G1067" i="27"/>
  <c r="G1068" i="27"/>
  <c r="G1069" i="27"/>
  <c r="G1070" i="27"/>
  <c r="G1071" i="27"/>
  <c r="G1072" i="27"/>
  <c r="G1073" i="27"/>
  <c r="G1074" i="27"/>
  <c r="G1075" i="27"/>
  <c r="G1076" i="27"/>
  <c r="G1077" i="27"/>
  <c r="G1078" i="27"/>
  <c r="G1079" i="27"/>
  <c r="G1080" i="27"/>
  <c r="G1081" i="27"/>
  <c r="G1082" i="27"/>
  <c r="G1083" i="27"/>
  <c r="G1084" i="27"/>
  <c r="G1085" i="27"/>
  <c r="G1086" i="27"/>
  <c r="G1087" i="27"/>
  <c r="G1088" i="27"/>
  <c r="G1089" i="27"/>
  <c r="G1090" i="27"/>
  <c r="G1091" i="27"/>
  <c r="G1092" i="27"/>
  <c r="G1093" i="27"/>
  <c r="G1094" i="27"/>
  <c r="G1095" i="27"/>
  <c r="G1096" i="27"/>
  <c r="G1097" i="27"/>
  <c r="G1098" i="27"/>
  <c r="G1099" i="27"/>
  <c r="G1100" i="27"/>
  <c r="G1101" i="27"/>
  <c r="G1102" i="27"/>
  <c r="G1103" i="27"/>
  <c r="G1104" i="27"/>
  <c r="G1105" i="27"/>
  <c r="G1106" i="27"/>
  <c r="G1107" i="27"/>
  <c r="G1108" i="27"/>
  <c r="G1109" i="27"/>
  <c r="G1110" i="27"/>
  <c r="G1111" i="27"/>
  <c r="G1112" i="27"/>
  <c r="G1113" i="27"/>
  <c r="G1114" i="27"/>
  <c r="G1115" i="27"/>
  <c r="G1116" i="27"/>
  <c r="G1117" i="27"/>
  <c r="G1118" i="27"/>
  <c r="G1119" i="27"/>
  <c r="G1120" i="27"/>
  <c r="G1121" i="27"/>
  <c r="G1122" i="27"/>
  <c r="G1123" i="27"/>
  <c r="G1124" i="27"/>
  <c r="G1125" i="27"/>
  <c r="G1126" i="27"/>
  <c r="G1127" i="27"/>
  <c r="G1128" i="27"/>
  <c r="G1129" i="27"/>
  <c r="G1130" i="27"/>
  <c r="G1131" i="27"/>
  <c r="G1132" i="27"/>
  <c r="G1133" i="27"/>
  <c r="G1134" i="27"/>
  <c r="G1135" i="27"/>
  <c r="G1136" i="27"/>
  <c r="G1137" i="27"/>
  <c r="G1138" i="27"/>
  <c r="G1139" i="27"/>
  <c r="G1140" i="27"/>
  <c r="G1141" i="27"/>
  <c r="G1142" i="27"/>
  <c r="G1143" i="27"/>
  <c r="G1144" i="27"/>
  <c r="G1145" i="27"/>
  <c r="G1146" i="27"/>
  <c r="G1147" i="27"/>
  <c r="G1148" i="27"/>
  <c r="G1149" i="27"/>
  <c r="G1150" i="27"/>
  <c r="G1151" i="27"/>
  <c r="G1152" i="27"/>
  <c r="G1153" i="27"/>
  <c r="G1154" i="27"/>
  <c r="G1155" i="27"/>
  <c r="G1156" i="27"/>
  <c r="G1157" i="27"/>
  <c r="G1158" i="27"/>
  <c r="G1159" i="27"/>
  <c r="G1160" i="27"/>
  <c r="G1161" i="27"/>
  <c r="G1162" i="27"/>
  <c r="G1163" i="27"/>
  <c r="G1164" i="27"/>
  <c r="G1165" i="27"/>
  <c r="G1166" i="27"/>
  <c r="G1167" i="27"/>
  <c r="G1168" i="27"/>
  <c r="G1169" i="27"/>
  <c r="G1170" i="27"/>
  <c r="G1171" i="27"/>
  <c r="G1172" i="27"/>
  <c r="G1173" i="27"/>
  <c r="G1174" i="27"/>
  <c r="G1175" i="27"/>
  <c r="G1176" i="27"/>
  <c r="G1177" i="27"/>
  <c r="G1178" i="27"/>
  <c r="G1179" i="27"/>
  <c r="G1180" i="27"/>
  <c r="G1181" i="27"/>
  <c r="G1182" i="27"/>
  <c r="G1183" i="27"/>
  <c r="G1184" i="27"/>
  <c r="G1185" i="27"/>
  <c r="G1186" i="27"/>
  <c r="G1187" i="27"/>
  <c r="G1188" i="27"/>
  <c r="G1189" i="27"/>
  <c r="G1190" i="27"/>
  <c r="G1191" i="27"/>
  <c r="G1192" i="27"/>
  <c r="G1193" i="27"/>
  <c r="G1194" i="27"/>
  <c r="G1195" i="27"/>
  <c r="G1196" i="27"/>
  <c r="G1197" i="27"/>
  <c r="G1198" i="27"/>
  <c r="G1199" i="27"/>
  <c r="G1200" i="27"/>
  <c r="G1201" i="27"/>
  <c r="G1202" i="27"/>
  <c r="G1203" i="27"/>
  <c r="G1204" i="27"/>
  <c r="G1205" i="27"/>
  <c r="G1206" i="27"/>
  <c r="G1207" i="27"/>
  <c r="G1208" i="27"/>
  <c r="G1209" i="27"/>
  <c r="G1210" i="27"/>
  <c r="G1211" i="27"/>
  <c r="G1212" i="27"/>
  <c r="G1213" i="27"/>
  <c r="G1214" i="27"/>
  <c r="G1215" i="27"/>
  <c r="G1216" i="27"/>
  <c r="G1217" i="27"/>
  <c r="G1218" i="27"/>
  <c r="G1219" i="27"/>
  <c r="G1220" i="27"/>
  <c r="G1221" i="27"/>
  <c r="G1222" i="27"/>
  <c r="G1223" i="27"/>
  <c r="G1224" i="27"/>
  <c r="G1225" i="27"/>
  <c r="G1226" i="27"/>
  <c r="G1227" i="27"/>
  <c r="G1228" i="27"/>
  <c r="G1229" i="27"/>
  <c r="G1230" i="27"/>
  <c r="G1231" i="27"/>
  <c r="G1232" i="27"/>
  <c r="G1233" i="27"/>
  <c r="G1234" i="27"/>
  <c r="G1235" i="27"/>
  <c r="G1236" i="27"/>
  <c r="G1237" i="27"/>
  <c r="G1238" i="27"/>
  <c r="G1239" i="27"/>
  <c r="G1240" i="27"/>
  <c r="G1241" i="27"/>
  <c r="G1242" i="27"/>
  <c r="G1243" i="27"/>
  <c r="G1244" i="27"/>
  <c r="G1245" i="27"/>
  <c r="G1246" i="27"/>
  <c r="G1247" i="27"/>
  <c r="G1248" i="27"/>
  <c r="G1249" i="27"/>
  <c r="G1250" i="27"/>
  <c r="G1251" i="27"/>
  <c r="G1252" i="27"/>
  <c r="G1253" i="27"/>
  <c r="G1254" i="27"/>
  <c r="G1255" i="27"/>
  <c r="G1256" i="27"/>
  <c r="G1257" i="27"/>
  <c r="G1258" i="27"/>
  <c r="G1259" i="27"/>
  <c r="G1260" i="27"/>
  <c r="G1261" i="27"/>
  <c r="G1262" i="27"/>
  <c r="G1263" i="27"/>
  <c r="G1264" i="27"/>
  <c r="G1265" i="27"/>
  <c r="G1266" i="27"/>
  <c r="G1267" i="27"/>
  <c r="G1268" i="27"/>
  <c r="G1269" i="27"/>
  <c r="G1270" i="27"/>
  <c r="G1271" i="27"/>
  <c r="G1272" i="27"/>
  <c r="G1273" i="27"/>
  <c r="G1274" i="27"/>
  <c r="G1275" i="27"/>
  <c r="G1276" i="27"/>
  <c r="G1277" i="27"/>
  <c r="G1278" i="27"/>
  <c r="G1279" i="27"/>
  <c r="G1280" i="27"/>
  <c r="G1281" i="27"/>
  <c r="G1282" i="27"/>
  <c r="G1283" i="27"/>
  <c r="G1284" i="27"/>
  <c r="G1285" i="27"/>
  <c r="G1286" i="27"/>
  <c r="G1287" i="27"/>
  <c r="G1288" i="27"/>
  <c r="G1289" i="27"/>
  <c r="G1290" i="27"/>
  <c r="G1291" i="27"/>
  <c r="G1292" i="27"/>
  <c r="G1293" i="27"/>
  <c r="G1294" i="27"/>
  <c r="G1295" i="27"/>
  <c r="G1296" i="27"/>
  <c r="G1297" i="27"/>
  <c r="G1298" i="27"/>
  <c r="G1299" i="27"/>
  <c r="G1300" i="27"/>
  <c r="G1301" i="27"/>
  <c r="G1302" i="27"/>
  <c r="G1303" i="27"/>
  <c r="G1304" i="27"/>
  <c r="G1305" i="27"/>
  <c r="G1306" i="27"/>
  <c r="G1307" i="27"/>
  <c r="G1308" i="27"/>
  <c r="G1309" i="27"/>
  <c r="G1310" i="27"/>
  <c r="G1311" i="27"/>
  <c r="G1312" i="27"/>
  <c r="G1313" i="27"/>
  <c r="G1314" i="27"/>
  <c r="G1315" i="27"/>
  <c r="G1316" i="27"/>
  <c r="G1317" i="27"/>
  <c r="G1318" i="27"/>
  <c r="G1319" i="27"/>
  <c r="G1320" i="27"/>
  <c r="G1321" i="27"/>
  <c r="G1322" i="27"/>
  <c r="G1323" i="27"/>
  <c r="G1324" i="27"/>
  <c r="G1325" i="27"/>
  <c r="G1326" i="27"/>
  <c r="G1327" i="27"/>
  <c r="G1328" i="27"/>
  <c r="G1329" i="27"/>
  <c r="G1330" i="27"/>
  <c r="G1331" i="27"/>
  <c r="G1332" i="27"/>
  <c r="G1333" i="27"/>
  <c r="G1334" i="27"/>
  <c r="G1335" i="27"/>
  <c r="G1336" i="27"/>
  <c r="G1337" i="27"/>
  <c r="G1338" i="27"/>
  <c r="G1339" i="27"/>
  <c r="G1340" i="27"/>
  <c r="G1341" i="27"/>
  <c r="G1342" i="27"/>
  <c r="G1343" i="27"/>
  <c r="G1344" i="27"/>
  <c r="G1345" i="27"/>
  <c r="G1346" i="27"/>
  <c r="G1347" i="27"/>
  <c r="G1348" i="27"/>
  <c r="G1349" i="27"/>
  <c r="G1350" i="27"/>
  <c r="G1351" i="27"/>
  <c r="G1352" i="27"/>
  <c r="G1353" i="27"/>
  <c r="G1354" i="27"/>
  <c r="G1355" i="27"/>
  <c r="G1356" i="27"/>
  <c r="G1357" i="27"/>
  <c r="G1358" i="27"/>
  <c r="G1359" i="27"/>
  <c r="G1360" i="27"/>
  <c r="G1361" i="27"/>
  <c r="G1362" i="27"/>
  <c r="G1363" i="27"/>
  <c r="G1364" i="27"/>
  <c r="G1365" i="27"/>
  <c r="G1366" i="27"/>
  <c r="G1367" i="27"/>
  <c r="G1368" i="27"/>
  <c r="G1369" i="27"/>
  <c r="G1370" i="27"/>
  <c r="G1371" i="27"/>
  <c r="G1372" i="27"/>
  <c r="G1373" i="27"/>
  <c r="G1374" i="27"/>
  <c r="G1375" i="27"/>
  <c r="G1376" i="27"/>
  <c r="G1377" i="27"/>
  <c r="G1378" i="27"/>
  <c r="G1379" i="27"/>
  <c r="G1380" i="27"/>
  <c r="G1381" i="27"/>
  <c r="G1382" i="27"/>
  <c r="G1383" i="27"/>
  <c r="G1384" i="27"/>
  <c r="G1385" i="27"/>
  <c r="G1386" i="27"/>
  <c r="G1387" i="27"/>
  <c r="G1388" i="27"/>
  <c r="G1389" i="27"/>
  <c r="G1390" i="27"/>
  <c r="G1391" i="27"/>
  <c r="G1392" i="27"/>
  <c r="G1393" i="27"/>
  <c r="G1394" i="27"/>
  <c r="G1395" i="27"/>
  <c r="G1396" i="27"/>
  <c r="G1397" i="27"/>
  <c r="G1398" i="27"/>
  <c r="G1399" i="27"/>
  <c r="G1400" i="27"/>
  <c r="G1401" i="27"/>
  <c r="G1402" i="27"/>
  <c r="G1403" i="27"/>
  <c r="G1404" i="27"/>
  <c r="G1405" i="27"/>
  <c r="G1406" i="27"/>
  <c r="G1407" i="27"/>
  <c r="G1408" i="27"/>
  <c r="G1409" i="27"/>
  <c r="G1410" i="27"/>
  <c r="G1411" i="27"/>
  <c r="G1412" i="27"/>
  <c r="G1413" i="27"/>
  <c r="G1414" i="27"/>
  <c r="G1415" i="27"/>
  <c r="G1416" i="27"/>
  <c r="G1417" i="27"/>
  <c r="G1418" i="27"/>
  <c r="G1419" i="27"/>
  <c r="G1420" i="27"/>
  <c r="G1421" i="27"/>
  <c r="G1422" i="27"/>
  <c r="G1423" i="27"/>
  <c r="G1424" i="27"/>
  <c r="G1425" i="27"/>
  <c r="G1426" i="27"/>
  <c r="G1427" i="27"/>
  <c r="G1428" i="27"/>
  <c r="G1429" i="27"/>
  <c r="G1430" i="27"/>
  <c r="G1431" i="27"/>
  <c r="G1432" i="27"/>
  <c r="G1433" i="27"/>
  <c r="G1434" i="27"/>
  <c r="G1435" i="27"/>
  <c r="G1436" i="27"/>
  <c r="G1437" i="27"/>
  <c r="G1438" i="27"/>
  <c r="G1439" i="27"/>
  <c r="G1440" i="27"/>
  <c r="G1441" i="27"/>
  <c r="G1442" i="27"/>
  <c r="G1443" i="27"/>
  <c r="G1444" i="27"/>
  <c r="G1445" i="27"/>
  <c r="G1446" i="27"/>
  <c r="G1447" i="27"/>
  <c r="G1448" i="27"/>
  <c r="G1449" i="27"/>
  <c r="G1450" i="27"/>
  <c r="G1451" i="27"/>
  <c r="G1452" i="27"/>
  <c r="G1453" i="27"/>
  <c r="G1454" i="27"/>
  <c r="G1455" i="27"/>
  <c r="G1456" i="27"/>
  <c r="G1457" i="27"/>
  <c r="G1458" i="27"/>
  <c r="G1459" i="27"/>
  <c r="G1460" i="27"/>
  <c r="G1461" i="27"/>
  <c r="G1462" i="27"/>
  <c r="G1463" i="27"/>
  <c r="G1464" i="27"/>
  <c r="G1465" i="27"/>
  <c r="G1466" i="27"/>
  <c r="G1467" i="27"/>
  <c r="G1468" i="27"/>
  <c r="G1469" i="27"/>
  <c r="G1470" i="27"/>
  <c r="G1471" i="27"/>
  <c r="G1472" i="27"/>
  <c r="G1473" i="27"/>
  <c r="G1474" i="27"/>
  <c r="G1475" i="27"/>
  <c r="G1476" i="27"/>
  <c r="G1477" i="27"/>
  <c r="G1478" i="27"/>
  <c r="G1479" i="27"/>
  <c r="G1480" i="27"/>
  <c r="G1481" i="27"/>
  <c r="G1482" i="27"/>
  <c r="G1483" i="27"/>
  <c r="G1484" i="27"/>
  <c r="G1485" i="27"/>
  <c r="G1486" i="27"/>
  <c r="G1487" i="27"/>
  <c r="G1488" i="27"/>
  <c r="G1489" i="27"/>
  <c r="G1490" i="27"/>
  <c r="G1491" i="27"/>
  <c r="G1492" i="27"/>
  <c r="G1493" i="27"/>
  <c r="G1494" i="27"/>
  <c r="G1495" i="27"/>
  <c r="G1496" i="27"/>
  <c r="G1497" i="27"/>
  <c r="G1498" i="27"/>
  <c r="G1499" i="27"/>
  <c r="G1500" i="27"/>
  <c r="G1501" i="27"/>
  <c r="G1502" i="27"/>
  <c r="G1503" i="27"/>
  <c r="G1504" i="27"/>
  <c r="G1505" i="27"/>
  <c r="G1506" i="27"/>
  <c r="G1507" i="27"/>
  <c r="G1508" i="27"/>
  <c r="G1509" i="27"/>
  <c r="G1510" i="27"/>
  <c r="G1511" i="27"/>
  <c r="G1512" i="27"/>
  <c r="G1513" i="27"/>
  <c r="G1514" i="27"/>
  <c r="G1515" i="27"/>
  <c r="G1516" i="27"/>
  <c r="G1517" i="27"/>
  <c r="G1518" i="27"/>
  <c r="G1519" i="27"/>
  <c r="G1520" i="27"/>
  <c r="G1521" i="27"/>
  <c r="G1522" i="27"/>
  <c r="G1523" i="27"/>
  <c r="G1524" i="27"/>
  <c r="G1525" i="27"/>
  <c r="G1526" i="27"/>
  <c r="G1527" i="27"/>
  <c r="G1528" i="27"/>
  <c r="G1529" i="27"/>
  <c r="G1530" i="27"/>
  <c r="G1531" i="27"/>
  <c r="G1532" i="27"/>
  <c r="G1533" i="27"/>
  <c r="G1534" i="27"/>
  <c r="G1535" i="27"/>
  <c r="G1536" i="27"/>
  <c r="G1537" i="27"/>
  <c r="G1538" i="27"/>
  <c r="G1539" i="27"/>
  <c r="G1540" i="27"/>
  <c r="G1541" i="27"/>
  <c r="G1542" i="27"/>
  <c r="G1543" i="27"/>
  <c r="G1544" i="27"/>
  <c r="G1545" i="27"/>
  <c r="G1546" i="27"/>
  <c r="G1547" i="27"/>
  <c r="G1548" i="27"/>
  <c r="G1549" i="27"/>
  <c r="G1550" i="27"/>
  <c r="G1551" i="27"/>
  <c r="G1552" i="27"/>
  <c r="G1553" i="27"/>
  <c r="G1554" i="27"/>
  <c r="G1555" i="27"/>
  <c r="G1556" i="27"/>
  <c r="G1557" i="27"/>
  <c r="G1558" i="27"/>
  <c r="G1559" i="27"/>
  <c r="G1560" i="27"/>
  <c r="G1561" i="27"/>
  <c r="G1562" i="27"/>
  <c r="G1563" i="27"/>
  <c r="G1564" i="27"/>
  <c r="G1565" i="27"/>
  <c r="G1566" i="27"/>
  <c r="G1567" i="27"/>
  <c r="G1568" i="27"/>
  <c r="G1569" i="27"/>
  <c r="G1570" i="27"/>
  <c r="G1571" i="27"/>
  <c r="G1572" i="27"/>
  <c r="G1573" i="27"/>
  <c r="G1574" i="27"/>
  <c r="G1575" i="27"/>
  <c r="G1576" i="27"/>
  <c r="G1577" i="27"/>
  <c r="G1578" i="27"/>
  <c r="G1579" i="27"/>
  <c r="G1580" i="27"/>
  <c r="G1581" i="27"/>
  <c r="G1582" i="27"/>
  <c r="G1583" i="27"/>
  <c r="G1584" i="27"/>
  <c r="G1585" i="27"/>
  <c r="G1586" i="27"/>
  <c r="G1587" i="27"/>
  <c r="G1588" i="27"/>
  <c r="G1589" i="27"/>
  <c r="G1590" i="27"/>
  <c r="G1591" i="27"/>
  <c r="G1592" i="27"/>
  <c r="G1593" i="27"/>
  <c r="G1594" i="27"/>
  <c r="G1595" i="27"/>
  <c r="G1596" i="27"/>
  <c r="G1597" i="27"/>
  <c r="G1598" i="27"/>
  <c r="G1599" i="27"/>
  <c r="G1600" i="27"/>
  <c r="G1601" i="27"/>
  <c r="G1602" i="27"/>
  <c r="G1603" i="27"/>
  <c r="G1604" i="27"/>
  <c r="G1605" i="27"/>
  <c r="G1606" i="27"/>
  <c r="G1607" i="27"/>
  <c r="G1608" i="27"/>
  <c r="G1609" i="27"/>
  <c r="G1610" i="27"/>
  <c r="G1611" i="27"/>
  <c r="G1612" i="27"/>
  <c r="G1613" i="27"/>
  <c r="G1614" i="27"/>
  <c r="G1615" i="27"/>
  <c r="G1616" i="27"/>
  <c r="G1617" i="27"/>
  <c r="G1618" i="27"/>
  <c r="G1619" i="27"/>
  <c r="G1620" i="27"/>
  <c r="G1621" i="27"/>
  <c r="G1622" i="27"/>
  <c r="G1623" i="27"/>
  <c r="G1624" i="27"/>
  <c r="G1625" i="27"/>
  <c r="G1626" i="27"/>
  <c r="G1627" i="27"/>
  <c r="G1628" i="27"/>
  <c r="G1629" i="27"/>
  <c r="G1630" i="27"/>
  <c r="G1631" i="27"/>
  <c r="G1632" i="27"/>
  <c r="G1633" i="27"/>
  <c r="G1634" i="27"/>
  <c r="G1635" i="27"/>
  <c r="G1636" i="27"/>
  <c r="G1637" i="27"/>
  <c r="G1638" i="27"/>
  <c r="G1639" i="27"/>
  <c r="G1640" i="27"/>
  <c r="G1641" i="27"/>
  <c r="G1642" i="27"/>
  <c r="G1643" i="27"/>
  <c r="G1644" i="27"/>
  <c r="G1645" i="27"/>
  <c r="G1646" i="27"/>
  <c r="G1647" i="27"/>
  <c r="G1648" i="27"/>
  <c r="G1649" i="27"/>
  <c r="G1650" i="27"/>
  <c r="G1651" i="27"/>
  <c r="G1652" i="27"/>
  <c r="G1653" i="27"/>
  <c r="G1654" i="27"/>
  <c r="G1655" i="27"/>
  <c r="G1656" i="27"/>
  <c r="G1657" i="27"/>
  <c r="G1658" i="27"/>
  <c r="G1659" i="27"/>
  <c r="G1660" i="27"/>
  <c r="G1661" i="27"/>
  <c r="G1662" i="27"/>
  <c r="G1663" i="27"/>
  <c r="G1664" i="27"/>
  <c r="G1665" i="27"/>
  <c r="G1666" i="27"/>
  <c r="G1667" i="27"/>
  <c r="G1668" i="27"/>
  <c r="G1669" i="27"/>
  <c r="G1670" i="27"/>
  <c r="G1671" i="27"/>
  <c r="G1672" i="27"/>
  <c r="G1673" i="27"/>
  <c r="G1674" i="27"/>
  <c r="G1675" i="27"/>
  <c r="G1676" i="27"/>
  <c r="G1677" i="27"/>
  <c r="G1678" i="27"/>
  <c r="G1679" i="27"/>
  <c r="G1680" i="27"/>
  <c r="G1681" i="27"/>
  <c r="G1682" i="27"/>
  <c r="G1683" i="27"/>
  <c r="G1684" i="27"/>
  <c r="G1685" i="27"/>
  <c r="G1686" i="27"/>
  <c r="G1687" i="27"/>
  <c r="G1688" i="27"/>
  <c r="G1689" i="27"/>
  <c r="G1690" i="27"/>
  <c r="G1691" i="27"/>
  <c r="G1692" i="27"/>
  <c r="G1693" i="27"/>
  <c r="G1694" i="27"/>
  <c r="G1695" i="27"/>
  <c r="G1696" i="27"/>
  <c r="G1697" i="27"/>
  <c r="G1698" i="27"/>
  <c r="G1699" i="27"/>
  <c r="G1700" i="27"/>
  <c r="G1701" i="27"/>
  <c r="G1702" i="27"/>
  <c r="G1703" i="27"/>
  <c r="G1704" i="27"/>
  <c r="G1705" i="27"/>
  <c r="G1706" i="27"/>
  <c r="G1707" i="27"/>
  <c r="G1708" i="27"/>
  <c r="G1709" i="27"/>
  <c r="G1710" i="27"/>
  <c r="G1711" i="27"/>
  <c r="G1712" i="27"/>
  <c r="G1713" i="27"/>
  <c r="G1714" i="27"/>
  <c r="G1715" i="27"/>
  <c r="G1716" i="27"/>
  <c r="G1717" i="27"/>
  <c r="G1718" i="27"/>
  <c r="G1719" i="27"/>
  <c r="G1720" i="27"/>
  <c r="G1721" i="27"/>
  <c r="G1722" i="27"/>
  <c r="G1723" i="27"/>
  <c r="G1724" i="27"/>
  <c r="G1725" i="27"/>
  <c r="G1726" i="27"/>
  <c r="G1727" i="27"/>
  <c r="G1728" i="27"/>
  <c r="G1729" i="27"/>
  <c r="G1730" i="27"/>
  <c r="G1731" i="27"/>
  <c r="G1732" i="27"/>
  <c r="G1733" i="27"/>
  <c r="G1734" i="27"/>
  <c r="G1735" i="27"/>
  <c r="G1736" i="27"/>
  <c r="G1737" i="27"/>
  <c r="G1738" i="27"/>
  <c r="G1739" i="27"/>
  <c r="G1740" i="27"/>
  <c r="G1741" i="27"/>
  <c r="G1742" i="27"/>
  <c r="G1743" i="27"/>
  <c r="G1744" i="27"/>
  <c r="G1745" i="27"/>
  <c r="G1746" i="27"/>
  <c r="G1747" i="27"/>
  <c r="G1748" i="27"/>
  <c r="G1749" i="27"/>
  <c r="G1750" i="27"/>
  <c r="G1751" i="27"/>
  <c r="G1752" i="27"/>
  <c r="G1753" i="27"/>
  <c r="G1754" i="27"/>
  <c r="G1755" i="27"/>
  <c r="G1756" i="27"/>
  <c r="G1757" i="27"/>
  <c r="G1758" i="27"/>
  <c r="G1759" i="27"/>
  <c r="G1760" i="27"/>
  <c r="G1761" i="27"/>
  <c r="G1762" i="27"/>
  <c r="G1763" i="27"/>
  <c r="G1764" i="27"/>
  <c r="G1765" i="27"/>
  <c r="G1766" i="27"/>
  <c r="G1767" i="27"/>
  <c r="G1768" i="27"/>
  <c r="G1769" i="27"/>
  <c r="G1770" i="27"/>
  <c r="G1771" i="27"/>
  <c r="G1772" i="27"/>
  <c r="G1773" i="27"/>
  <c r="G1774" i="27"/>
  <c r="G1775" i="27"/>
  <c r="G1776" i="27"/>
  <c r="G1777" i="27"/>
  <c r="G1778" i="27"/>
  <c r="G1779" i="27"/>
  <c r="G1780" i="27"/>
  <c r="G1781" i="27"/>
  <c r="G1782" i="27"/>
  <c r="G1783" i="27"/>
  <c r="G1784" i="27"/>
  <c r="G1785" i="27"/>
  <c r="G1786" i="27"/>
  <c r="G1787" i="27"/>
  <c r="G1788" i="27"/>
  <c r="G1789" i="27"/>
  <c r="G1790" i="27"/>
  <c r="G1791" i="27"/>
  <c r="G1792" i="27"/>
  <c r="G1793" i="27"/>
  <c r="G1794" i="27"/>
  <c r="G1795" i="27"/>
  <c r="G1796" i="27"/>
  <c r="G1797" i="27"/>
  <c r="G1798" i="27"/>
  <c r="G1799" i="27"/>
  <c r="G1800" i="27"/>
  <c r="G1801" i="27"/>
  <c r="G1802" i="27"/>
  <c r="G1803" i="27"/>
  <c r="G1804" i="27"/>
  <c r="G1805" i="27"/>
  <c r="G1806" i="27"/>
  <c r="G1807" i="27"/>
  <c r="G1808" i="27"/>
  <c r="G1809" i="27"/>
  <c r="G1810" i="27"/>
  <c r="G1811" i="27"/>
  <c r="G1812" i="27"/>
  <c r="G1813" i="27"/>
  <c r="G1814" i="27"/>
  <c r="G1815" i="27"/>
  <c r="G1816" i="27"/>
  <c r="G1817" i="27"/>
  <c r="G1818" i="27"/>
  <c r="G1819" i="27"/>
  <c r="G1820" i="27"/>
  <c r="G1821" i="27"/>
  <c r="G1822" i="27"/>
  <c r="G1823" i="27"/>
  <c r="G1824" i="27"/>
  <c r="G1825" i="27"/>
  <c r="G1826" i="27"/>
  <c r="G1827" i="27"/>
  <c r="G1828" i="27"/>
  <c r="G1829" i="27"/>
  <c r="G1830" i="27"/>
  <c r="G1831" i="27"/>
  <c r="G1832" i="27"/>
  <c r="G1833" i="27"/>
  <c r="G1834" i="27"/>
  <c r="G1835" i="27"/>
  <c r="G1836" i="27"/>
  <c r="G1837" i="27"/>
  <c r="G1838" i="27"/>
  <c r="G1839" i="27"/>
  <c r="G1840" i="27"/>
  <c r="G1841" i="27"/>
  <c r="G1842" i="27"/>
  <c r="G1843" i="27"/>
  <c r="G1844" i="27"/>
  <c r="G1845" i="27"/>
  <c r="G1846" i="27"/>
  <c r="G1847" i="27"/>
  <c r="G1848" i="27"/>
  <c r="G1849" i="27"/>
  <c r="G1850" i="27"/>
  <c r="G1851" i="27"/>
  <c r="G1852" i="27"/>
  <c r="G1853" i="27"/>
  <c r="G1854" i="27"/>
  <c r="G1855" i="27"/>
  <c r="G1856" i="27"/>
  <c r="G1857" i="27"/>
  <c r="G1858" i="27"/>
  <c r="G1859" i="27"/>
  <c r="G1860" i="27"/>
  <c r="G1861" i="27"/>
  <c r="G1862" i="27"/>
  <c r="G1863" i="27"/>
  <c r="G1864" i="27"/>
  <c r="G1865" i="27"/>
  <c r="G1866" i="27"/>
  <c r="G1867" i="27"/>
  <c r="G1868" i="27"/>
  <c r="G1869" i="27"/>
  <c r="G1870" i="27"/>
  <c r="G1871" i="27"/>
  <c r="G1872" i="27"/>
  <c r="G1873" i="27"/>
  <c r="G1874" i="27"/>
  <c r="G1875" i="27"/>
  <c r="G1876" i="27"/>
  <c r="G1877" i="27"/>
  <c r="G1878" i="27"/>
  <c r="G1879" i="27"/>
  <c r="G1880" i="27"/>
  <c r="G1881" i="27"/>
  <c r="G1882" i="27"/>
  <c r="G1883" i="27"/>
  <c r="G1884" i="27"/>
  <c r="G1885" i="27"/>
  <c r="G1886" i="27"/>
  <c r="G1887" i="27"/>
  <c r="G1888" i="27"/>
  <c r="G1889" i="27"/>
  <c r="G1890" i="27"/>
  <c r="G1891" i="27"/>
  <c r="G1892" i="27"/>
  <c r="G1893" i="27"/>
  <c r="G1894" i="27"/>
  <c r="G1895" i="27"/>
  <c r="G1896" i="27"/>
  <c r="G1897" i="27"/>
  <c r="G1898" i="27"/>
  <c r="G1899" i="27"/>
  <c r="G1900" i="27"/>
  <c r="G1901" i="27"/>
  <c r="G1902" i="27"/>
  <c r="G1903" i="27"/>
  <c r="G1904" i="27"/>
  <c r="G1905" i="27"/>
  <c r="G1906" i="27"/>
  <c r="G1907" i="27"/>
  <c r="G1908" i="27"/>
  <c r="G1909" i="27"/>
  <c r="G1910" i="27"/>
  <c r="G1911" i="27"/>
  <c r="G1912" i="27"/>
  <c r="G1913" i="27"/>
  <c r="G1914" i="27"/>
  <c r="G1915" i="27"/>
  <c r="G1916" i="27"/>
  <c r="G1917" i="27"/>
  <c r="G1918" i="27"/>
  <c r="G1919" i="27"/>
  <c r="G1920" i="27"/>
  <c r="G1921" i="27"/>
  <c r="G1922" i="27"/>
  <c r="G1923" i="27"/>
  <c r="G1924" i="27"/>
  <c r="G1925" i="27"/>
  <c r="G1926" i="27"/>
  <c r="G1927" i="27"/>
  <c r="G1928" i="27"/>
  <c r="G1929" i="27"/>
  <c r="G1930" i="27"/>
  <c r="G1931" i="27"/>
  <c r="G1932" i="27"/>
  <c r="G1933" i="27"/>
  <c r="G1934" i="27"/>
  <c r="G1935" i="27"/>
  <c r="G1936" i="27"/>
  <c r="G1937" i="27"/>
  <c r="G1938" i="27"/>
  <c r="G1939" i="27"/>
  <c r="G1940" i="27"/>
  <c r="G1941" i="27"/>
  <c r="G1942" i="27"/>
  <c r="G1943" i="27"/>
  <c r="G1944" i="27"/>
  <c r="G1945" i="27"/>
  <c r="G1946" i="27"/>
  <c r="G1947" i="27"/>
  <c r="G1948" i="27"/>
  <c r="G1949" i="27"/>
  <c r="G1950" i="27"/>
  <c r="G1951" i="27"/>
  <c r="G1952" i="27"/>
  <c r="G1953" i="27"/>
  <c r="G1954" i="27"/>
  <c r="G1955" i="27"/>
  <c r="G1956" i="27"/>
  <c r="G1957" i="27"/>
  <c r="G1958" i="27"/>
  <c r="G1959" i="27"/>
  <c r="G1960" i="27"/>
  <c r="G1961" i="27"/>
  <c r="G1962" i="27"/>
  <c r="G1963" i="27"/>
  <c r="G1964" i="27"/>
  <c r="G1965" i="27"/>
  <c r="G1966" i="27"/>
  <c r="G1967" i="27"/>
  <c r="G1968" i="27"/>
  <c r="G1969" i="27"/>
  <c r="G1970" i="27"/>
  <c r="G1971" i="27"/>
  <c r="G1972" i="27"/>
  <c r="G1973" i="27"/>
  <c r="G1974" i="27"/>
  <c r="G1975" i="27"/>
  <c r="G1976" i="27"/>
  <c r="G1977" i="27"/>
  <c r="G1978" i="27"/>
  <c r="G1979" i="27"/>
  <c r="G1980" i="27"/>
  <c r="G1981" i="27"/>
  <c r="G1982" i="27"/>
  <c r="G1983" i="27"/>
  <c r="G1984" i="27"/>
  <c r="G1985" i="27"/>
  <c r="G1986" i="27"/>
  <c r="G1987" i="27"/>
  <c r="G1988" i="27"/>
  <c r="G1989" i="27"/>
  <c r="G1990" i="27"/>
  <c r="G1991" i="27"/>
  <c r="G1992" i="27"/>
  <c r="G1993" i="27"/>
  <c r="G1994" i="27"/>
  <c r="G1995" i="27"/>
  <c r="G1996" i="27"/>
  <c r="G1997" i="27"/>
  <c r="G1998" i="27"/>
  <c r="G1999" i="27"/>
  <c r="G2000" i="27"/>
  <c r="G2001" i="27"/>
  <c r="G2002" i="27"/>
  <c r="G2003" i="27"/>
  <c r="G2004" i="27"/>
  <c r="G2005" i="27"/>
  <c r="G2006" i="27"/>
  <c r="G2007" i="27"/>
  <c r="G2008" i="27"/>
  <c r="G2009" i="27"/>
  <c r="G2010" i="27"/>
  <c r="G2011" i="27"/>
  <c r="G2012" i="27"/>
  <c r="G2013" i="27"/>
  <c r="G2014" i="27"/>
  <c r="G2015" i="27"/>
  <c r="G2016" i="27"/>
  <c r="G2017" i="27"/>
  <c r="G2018" i="27"/>
  <c r="G2019" i="27"/>
  <c r="G2020" i="27"/>
  <c r="G2021" i="27"/>
  <c r="G2022" i="27"/>
  <c r="G2023" i="27"/>
  <c r="G2024" i="27"/>
  <c r="G2025" i="27"/>
  <c r="G2026" i="27"/>
  <c r="G2027" i="27"/>
  <c r="G2028" i="27"/>
  <c r="G2029" i="27"/>
  <c r="G2030" i="27"/>
  <c r="G2031" i="27"/>
  <c r="G2032" i="27"/>
  <c r="G2033" i="27"/>
  <c r="G2034" i="27"/>
  <c r="G2035" i="27"/>
  <c r="G2036" i="27"/>
  <c r="G2037" i="27"/>
  <c r="G2038" i="27"/>
  <c r="G2039" i="27"/>
  <c r="G2040" i="27"/>
  <c r="G2041" i="27"/>
  <c r="G2042" i="27"/>
  <c r="G2043" i="27"/>
  <c r="G2044" i="27"/>
  <c r="G2045" i="27"/>
  <c r="G2046" i="27"/>
  <c r="G2047" i="27"/>
  <c r="G2048" i="27"/>
  <c r="G2049" i="27"/>
  <c r="G2050" i="27"/>
  <c r="G2051" i="27"/>
  <c r="G2052" i="27"/>
  <c r="G2053" i="27"/>
  <c r="G2054" i="27"/>
  <c r="G2055" i="27"/>
  <c r="G2056" i="27"/>
  <c r="G2057" i="27"/>
  <c r="G2058" i="27"/>
  <c r="G2059" i="27"/>
  <c r="G2060" i="27"/>
  <c r="G2061" i="27"/>
  <c r="G2062" i="27"/>
  <c r="G2063" i="27"/>
  <c r="G2064" i="27"/>
  <c r="G2065" i="27"/>
  <c r="G2066" i="27"/>
  <c r="G2067" i="27"/>
  <c r="G2068" i="27"/>
  <c r="G2069" i="27"/>
  <c r="G2070" i="27"/>
  <c r="G2071" i="27"/>
  <c r="G2072" i="27"/>
  <c r="G2073" i="27"/>
  <c r="G2074" i="27"/>
  <c r="G2075" i="27"/>
  <c r="G2076" i="27"/>
  <c r="G2077" i="27"/>
  <c r="G2078" i="27"/>
  <c r="G2079" i="27"/>
  <c r="G2080" i="27"/>
  <c r="G2081" i="27"/>
  <c r="G2082" i="27"/>
  <c r="G2083" i="27"/>
  <c r="G2084" i="27"/>
  <c r="G2085" i="27"/>
  <c r="G2086" i="27"/>
  <c r="G2087" i="27"/>
  <c r="G2088" i="27"/>
  <c r="G2089" i="27"/>
  <c r="G2090" i="27"/>
  <c r="G2091" i="27"/>
  <c r="G2092" i="27"/>
  <c r="G2093" i="27"/>
  <c r="G2094" i="27"/>
  <c r="G2095" i="27"/>
  <c r="G2096" i="27"/>
  <c r="G2097" i="27"/>
  <c r="G2098" i="27"/>
  <c r="G2099" i="27"/>
  <c r="G2100" i="27"/>
  <c r="G2101" i="27"/>
  <c r="G2102" i="27"/>
  <c r="G2103" i="27"/>
  <c r="G2104" i="27"/>
  <c r="G2105" i="27"/>
  <c r="G2106" i="27"/>
  <c r="G2107" i="27"/>
  <c r="G2108" i="27"/>
  <c r="G2109" i="27"/>
  <c r="G2110" i="27"/>
  <c r="G2111" i="27"/>
  <c r="G2112" i="27"/>
  <c r="G2113" i="27"/>
  <c r="G2114" i="27"/>
  <c r="G2115" i="27"/>
  <c r="G2116" i="27"/>
  <c r="G2117" i="27"/>
  <c r="G2118" i="27"/>
  <c r="G2119" i="27"/>
  <c r="G2120" i="27"/>
  <c r="G2121" i="27"/>
  <c r="G2122" i="27"/>
  <c r="G2123" i="27"/>
  <c r="G2124" i="27"/>
  <c r="G2125" i="27"/>
  <c r="G2126" i="27"/>
  <c r="G2127" i="27"/>
  <c r="G2128" i="27"/>
  <c r="G2129" i="27"/>
  <c r="G2130" i="27"/>
  <c r="G2131" i="27"/>
  <c r="G2132" i="27"/>
  <c r="G2133" i="27"/>
  <c r="G2134" i="27"/>
  <c r="G2135" i="27"/>
  <c r="G2136" i="27"/>
  <c r="G2137" i="27"/>
  <c r="G2138" i="27"/>
  <c r="G2139" i="27"/>
  <c r="G2140" i="27"/>
  <c r="G2141" i="27"/>
  <c r="G2142" i="27"/>
  <c r="G2143" i="27"/>
  <c r="G2144" i="27"/>
  <c r="G2145" i="27"/>
  <c r="G2146" i="27"/>
  <c r="G2147" i="27"/>
  <c r="G2148" i="27"/>
  <c r="G2149" i="27"/>
  <c r="G2150" i="27"/>
  <c r="G2151" i="27"/>
  <c r="G2152" i="27"/>
  <c r="G2153" i="27"/>
  <c r="G2154" i="27"/>
  <c r="G2155" i="27"/>
  <c r="G2156" i="27"/>
  <c r="G2157" i="27"/>
  <c r="G2158" i="27"/>
  <c r="G2159" i="27"/>
  <c r="G2160" i="27"/>
  <c r="G2161" i="27"/>
  <c r="G2162" i="27"/>
  <c r="G2163" i="27"/>
  <c r="G2164" i="27"/>
  <c r="G2165" i="27"/>
  <c r="G2166" i="27"/>
  <c r="G2167" i="27"/>
  <c r="G2168" i="27"/>
  <c r="G2169" i="27"/>
  <c r="G2170" i="27"/>
  <c r="G2171" i="27"/>
  <c r="G2172" i="27"/>
  <c r="G2173" i="27"/>
  <c r="G2174" i="27"/>
  <c r="G2175" i="27"/>
  <c r="G2176" i="27"/>
  <c r="G2177" i="27"/>
  <c r="G2178" i="27"/>
  <c r="G2179" i="27"/>
  <c r="G2180" i="27"/>
  <c r="G2181" i="27"/>
  <c r="G2182" i="27"/>
  <c r="G2183" i="27"/>
  <c r="G2184" i="27"/>
  <c r="G2185" i="27"/>
  <c r="G2186" i="27"/>
  <c r="G2187" i="27"/>
  <c r="G2188" i="27"/>
  <c r="G2189" i="27"/>
  <c r="G2190" i="27"/>
  <c r="G2191" i="27"/>
  <c r="G2192" i="27"/>
  <c r="G2193" i="27"/>
  <c r="G2194" i="27"/>
  <c r="G2195" i="27"/>
  <c r="G2196" i="27"/>
  <c r="G2197" i="27"/>
  <c r="G2198" i="27"/>
  <c r="G2199" i="27"/>
  <c r="G2200" i="27"/>
  <c r="G2201" i="27"/>
  <c r="G2202" i="27"/>
  <c r="G2203" i="27"/>
  <c r="G2204" i="27"/>
  <c r="G2205" i="27"/>
  <c r="G2206" i="27"/>
  <c r="G2207" i="27"/>
  <c r="G2208" i="27"/>
  <c r="G2209" i="27"/>
  <c r="G2210" i="27"/>
  <c r="G2211" i="27"/>
  <c r="G2212" i="27"/>
  <c r="G2213" i="27"/>
  <c r="G2214" i="27"/>
  <c r="G2215" i="27"/>
  <c r="G2216" i="27"/>
  <c r="G2217" i="27"/>
  <c r="G2218" i="27"/>
  <c r="G2219" i="27"/>
  <c r="G2220" i="27"/>
  <c r="G2221" i="27"/>
  <c r="G2222" i="27"/>
  <c r="G2223" i="27"/>
  <c r="G2224" i="27"/>
  <c r="G2225" i="27"/>
  <c r="G2226" i="27"/>
  <c r="G2227" i="27"/>
  <c r="G2228" i="27"/>
  <c r="G2229" i="27"/>
  <c r="G2230" i="27"/>
  <c r="G2231" i="27"/>
  <c r="G2232" i="27"/>
  <c r="G2233" i="27"/>
  <c r="G2234" i="27"/>
  <c r="G2235" i="27"/>
  <c r="G2236" i="27"/>
  <c r="G2237" i="27"/>
  <c r="G2238" i="27"/>
  <c r="G2239" i="27"/>
  <c r="G2240" i="27"/>
  <c r="G2241" i="27"/>
  <c r="G2242" i="27"/>
  <c r="G2243" i="27"/>
  <c r="G2244" i="27"/>
  <c r="G2245" i="27"/>
  <c r="G2246" i="27"/>
  <c r="G2247" i="27"/>
  <c r="G2248" i="27"/>
  <c r="G2249" i="27"/>
  <c r="G2250" i="27"/>
  <c r="G2251" i="27"/>
  <c r="G2252" i="27"/>
  <c r="G2253" i="27"/>
  <c r="G2254" i="27"/>
  <c r="G2255" i="27"/>
  <c r="G2256" i="27"/>
  <c r="G2257" i="27"/>
  <c r="G2258" i="27"/>
  <c r="G2259" i="27"/>
  <c r="G2260" i="27"/>
  <c r="G2261" i="27"/>
  <c r="G2262" i="27"/>
  <c r="G2263" i="27"/>
  <c r="G2264" i="27"/>
  <c r="G2265" i="27"/>
  <c r="G2266" i="27"/>
  <c r="G2267" i="27"/>
  <c r="G2268" i="27"/>
  <c r="G2269" i="27"/>
  <c r="G2270" i="27"/>
  <c r="G2271" i="27"/>
  <c r="G2272" i="27"/>
  <c r="G2273" i="27"/>
  <c r="G2274" i="27"/>
  <c r="G2275" i="27"/>
  <c r="G2276" i="27"/>
  <c r="G2277" i="27"/>
  <c r="G2278" i="27"/>
  <c r="G2279" i="27"/>
  <c r="G2280" i="27"/>
  <c r="G2281" i="27"/>
  <c r="G2282" i="27"/>
  <c r="G2283" i="27"/>
  <c r="G2284" i="27"/>
  <c r="G2285" i="27"/>
  <c r="G2286" i="27"/>
  <c r="G2287" i="27"/>
  <c r="G2288" i="27"/>
  <c r="G2289" i="27"/>
  <c r="G2290" i="27"/>
  <c r="G2291" i="27"/>
  <c r="G2292" i="27"/>
  <c r="G2293" i="27"/>
  <c r="G2294" i="27"/>
  <c r="G2295" i="27"/>
  <c r="G2296" i="27"/>
  <c r="G2297" i="27"/>
  <c r="G2298" i="27"/>
  <c r="G2299" i="27"/>
  <c r="G2300" i="27"/>
  <c r="G2301" i="27"/>
  <c r="G2302" i="27"/>
  <c r="G2303" i="27"/>
  <c r="G2304" i="27"/>
  <c r="G2305" i="27"/>
  <c r="G2306" i="27"/>
  <c r="G2307" i="27"/>
  <c r="G2308" i="27"/>
  <c r="G2309" i="27"/>
  <c r="G2310" i="27"/>
  <c r="G2311" i="27"/>
  <c r="G2312" i="27"/>
  <c r="G2313" i="27"/>
  <c r="G2314" i="27"/>
  <c r="G2315" i="27"/>
  <c r="G2316" i="27"/>
  <c r="G2317" i="27"/>
  <c r="G2318" i="27"/>
  <c r="G2319" i="27"/>
  <c r="G2320" i="27"/>
  <c r="G2321" i="27"/>
  <c r="G2322" i="27"/>
  <c r="G2323" i="27"/>
  <c r="G2324" i="27"/>
  <c r="G2325" i="27"/>
  <c r="G2326" i="27"/>
  <c r="G2327" i="27"/>
  <c r="G2328" i="27"/>
  <c r="G2329" i="27"/>
  <c r="G2330" i="27"/>
  <c r="G2331" i="27"/>
  <c r="G2332" i="27"/>
  <c r="G2333" i="27"/>
  <c r="G2334" i="27"/>
  <c r="G2335" i="27"/>
  <c r="G2336" i="27"/>
  <c r="G2337" i="27"/>
  <c r="G2338" i="27"/>
  <c r="G2339" i="27"/>
  <c r="G2340" i="27"/>
  <c r="G2341" i="27"/>
  <c r="G2342" i="27"/>
  <c r="G2343" i="27"/>
  <c r="G2344" i="27"/>
  <c r="G2345" i="27"/>
  <c r="G2346" i="27"/>
  <c r="G2347" i="27"/>
  <c r="G2348" i="27"/>
  <c r="G2349" i="27"/>
  <c r="G2350" i="27"/>
  <c r="G2351" i="27"/>
  <c r="G2352" i="27"/>
  <c r="G2353" i="27"/>
  <c r="G2354" i="27"/>
  <c r="G2355" i="27"/>
  <c r="G2356" i="27"/>
  <c r="G2357" i="27"/>
  <c r="G2358" i="27"/>
  <c r="G2359" i="27"/>
  <c r="G2360" i="27"/>
  <c r="G2361" i="27"/>
  <c r="G2362" i="27"/>
  <c r="G2363" i="27"/>
  <c r="G2364" i="27"/>
  <c r="G2365" i="27"/>
  <c r="G2366" i="27"/>
  <c r="G2367" i="27"/>
  <c r="G2368" i="27"/>
  <c r="G2369" i="27"/>
  <c r="G2370" i="27"/>
  <c r="G2371" i="27"/>
  <c r="G2372" i="27"/>
  <c r="G2373" i="27"/>
  <c r="G2374" i="27"/>
  <c r="G2375" i="27"/>
  <c r="G2376" i="27"/>
  <c r="G2377" i="27"/>
  <c r="G2378" i="27"/>
  <c r="G2379" i="27"/>
  <c r="G2380" i="27"/>
  <c r="G2381" i="27"/>
  <c r="G2382" i="27"/>
  <c r="G2383" i="27"/>
  <c r="G2384" i="27"/>
  <c r="G2385" i="27"/>
  <c r="G2386" i="27"/>
  <c r="G2387" i="27"/>
  <c r="G2388" i="27"/>
  <c r="G2389" i="27"/>
  <c r="G2390" i="27"/>
  <c r="G2391" i="27"/>
  <c r="G2392" i="27"/>
  <c r="G2393" i="27"/>
  <c r="G2394" i="27"/>
  <c r="G2395" i="27"/>
  <c r="G2396" i="27"/>
  <c r="G2397" i="27"/>
  <c r="G2398" i="27"/>
  <c r="G2399" i="27"/>
  <c r="G2400" i="27"/>
  <c r="G2401" i="27"/>
  <c r="G2402" i="27"/>
  <c r="G2403" i="27"/>
  <c r="G2404" i="27"/>
  <c r="G2405" i="27"/>
  <c r="G2406" i="27"/>
  <c r="G2407" i="27"/>
  <c r="G2408" i="27"/>
  <c r="G2409" i="27"/>
  <c r="G2410" i="27"/>
  <c r="G2411" i="27"/>
  <c r="G2412" i="27"/>
  <c r="G2413" i="27"/>
  <c r="G2414" i="27"/>
  <c r="G2415" i="27"/>
  <c r="G2416" i="27"/>
  <c r="G2417" i="27"/>
  <c r="G2418" i="27"/>
  <c r="G2419" i="27"/>
  <c r="G2420" i="27"/>
  <c r="G2421" i="27"/>
  <c r="G2422" i="27"/>
  <c r="G2423" i="27"/>
  <c r="G2424" i="27"/>
  <c r="G2425" i="27"/>
  <c r="G2426" i="27"/>
  <c r="G2427" i="27"/>
  <c r="G2428" i="27"/>
  <c r="G2429" i="27"/>
  <c r="G2430" i="27"/>
  <c r="G2431" i="27"/>
  <c r="G2432" i="27"/>
  <c r="G2433" i="27"/>
  <c r="G2434" i="27"/>
  <c r="G2435" i="27"/>
  <c r="G2436" i="27"/>
  <c r="G2437" i="27"/>
  <c r="G2438" i="27"/>
  <c r="G2439" i="27"/>
  <c r="G2440" i="27"/>
  <c r="G2441" i="27"/>
  <c r="G2442" i="27"/>
  <c r="G2443" i="27"/>
  <c r="G2444" i="27"/>
  <c r="G2445" i="27"/>
  <c r="G2446" i="27"/>
  <c r="G2447" i="27"/>
  <c r="G2448" i="27"/>
  <c r="G2449" i="27"/>
  <c r="G2450" i="27"/>
  <c r="G2451" i="27"/>
  <c r="G2452" i="27"/>
  <c r="G2453" i="27"/>
  <c r="G2454" i="27"/>
  <c r="G2455" i="27"/>
  <c r="G2456" i="27"/>
  <c r="G2457" i="27"/>
  <c r="G2458" i="27"/>
  <c r="G2459" i="27"/>
  <c r="G2460" i="27"/>
  <c r="G2461" i="27"/>
  <c r="G2462" i="27"/>
  <c r="G2463" i="27"/>
  <c r="G2464" i="27"/>
  <c r="G2465" i="27"/>
  <c r="G2466" i="27"/>
  <c r="G2467" i="27"/>
  <c r="G2468" i="27"/>
  <c r="G2469" i="27"/>
  <c r="G2470" i="27"/>
  <c r="G2471" i="27"/>
  <c r="G2472" i="27"/>
  <c r="G2473" i="27"/>
  <c r="G2474" i="27"/>
  <c r="G2475" i="27"/>
  <c r="G2476" i="27"/>
  <c r="G2477" i="27"/>
  <c r="G2478" i="27"/>
  <c r="G2479" i="27"/>
  <c r="G2480" i="27"/>
  <c r="G2481" i="27"/>
  <c r="G2482" i="27"/>
  <c r="G2483" i="27"/>
  <c r="G2484" i="27"/>
  <c r="G2485" i="27"/>
  <c r="G2486" i="27"/>
  <c r="G2487" i="27"/>
  <c r="G2488" i="27"/>
  <c r="G2489" i="27"/>
  <c r="G2490" i="27"/>
  <c r="G2491" i="27"/>
  <c r="G2492" i="27"/>
  <c r="G2493" i="27"/>
  <c r="G2494" i="27"/>
  <c r="G2495" i="27"/>
  <c r="G2496" i="27"/>
  <c r="G2497" i="27"/>
  <c r="G2498" i="27"/>
  <c r="G2499" i="27"/>
  <c r="G2500" i="27"/>
  <c r="G2501" i="27"/>
  <c r="G2502" i="27"/>
  <c r="G2503" i="27"/>
  <c r="G2504" i="27"/>
  <c r="G2505" i="27"/>
  <c r="G2506" i="27"/>
  <c r="G2507" i="27"/>
  <c r="G2508" i="27"/>
  <c r="G2509" i="27"/>
  <c r="G2510" i="27"/>
  <c r="G2511" i="27"/>
  <c r="G2512" i="27"/>
  <c r="G2513" i="27"/>
  <c r="G2514" i="27"/>
  <c r="G2515" i="27"/>
  <c r="G2516" i="27"/>
  <c r="G2517" i="27"/>
  <c r="G2518" i="27"/>
  <c r="G2519" i="27"/>
  <c r="G2520" i="27"/>
  <c r="G2521" i="27"/>
  <c r="G2522" i="27"/>
  <c r="G2523" i="27"/>
  <c r="G2524" i="27"/>
  <c r="G2525" i="27"/>
  <c r="G2526" i="27"/>
  <c r="G2527" i="27"/>
  <c r="G2528" i="27"/>
  <c r="G2529" i="27"/>
  <c r="G2530" i="27"/>
  <c r="G2531" i="27"/>
  <c r="G2532" i="27"/>
  <c r="G2533" i="27"/>
  <c r="G2534" i="27"/>
  <c r="G2535" i="27"/>
  <c r="G2536" i="27"/>
  <c r="G2537" i="27"/>
  <c r="G2538" i="27"/>
  <c r="G2539" i="27"/>
  <c r="G2540" i="27"/>
  <c r="G2541" i="27"/>
  <c r="G2542" i="27"/>
  <c r="G2543" i="27"/>
  <c r="G2544" i="27"/>
  <c r="G2545" i="27"/>
  <c r="G2546" i="27"/>
  <c r="G2547" i="27"/>
  <c r="G2548" i="27"/>
  <c r="G2549" i="27"/>
  <c r="G2550" i="27"/>
  <c r="G2551" i="27"/>
  <c r="G2552" i="27"/>
  <c r="G2553" i="27"/>
  <c r="G2554" i="27"/>
  <c r="G2555" i="27"/>
  <c r="G2556" i="27"/>
  <c r="G2557" i="27"/>
  <c r="G2558" i="27"/>
  <c r="G2559" i="27"/>
  <c r="G2560" i="27"/>
  <c r="G2561" i="27"/>
  <c r="G2562" i="27"/>
  <c r="G2563" i="27"/>
  <c r="G2564" i="27"/>
  <c r="G2565" i="27"/>
  <c r="G2566" i="27"/>
  <c r="G2567" i="27"/>
  <c r="G2568" i="27"/>
  <c r="G2569" i="27"/>
  <c r="G2570" i="27"/>
  <c r="G2571" i="27"/>
  <c r="G2572" i="27"/>
  <c r="G2573" i="27"/>
  <c r="G2574" i="27"/>
  <c r="G2575" i="27"/>
  <c r="G2576" i="27"/>
  <c r="G2577" i="27"/>
  <c r="G2578" i="27"/>
  <c r="G2579" i="27"/>
  <c r="G2580" i="27"/>
  <c r="G2581" i="27"/>
  <c r="G2582" i="27"/>
  <c r="G2583" i="27"/>
  <c r="G2584" i="27"/>
  <c r="G2585" i="27"/>
  <c r="G2586" i="27"/>
  <c r="G2587" i="27"/>
  <c r="G2588" i="27"/>
  <c r="G2589" i="27"/>
  <c r="G2590" i="27"/>
  <c r="G2591" i="27"/>
  <c r="G2592" i="27"/>
  <c r="G2593" i="27"/>
  <c r="G2594" i="27"/>
  <c r="G2595" i="27"/>
  <c r="G2596" i="27"/>
  <c r="G2597" i="27"/>
  <c r="G2598" i="27"/>
  <c r="G2599" i="27"/>
  <c r="G2600" i="27"/>
  <c r="G2601" i="27"/>
  <c r="G2602" i="27"/>
  <c r="G2603" i="27"/>
  <c r="G2604" i="27"/>
  <c r="G2605" i="27"/>
  <c r="G2606" i="27"/>
  <c r="G2607" i="27"/>
  <c r="G2608" i="27"/>
  <c r="G2609" i="27"/>
  <c r="G2610" i="27"/>
  <c r="G2611" i="27"/>
  <c r="G2612" i="27"/>
  <c r="G2613" i="27"/>
  <c r="G2614" i="27"/>
  <c r="G2615" i="27"/>
  <c r="G2616" i="27"/>
  <c r="G2617" i="27"/>
  <c r="G2618" i="27"/>
  <c r="G2619" i="27"/>
  <c r="G2620" i="27"/>
  <c r="G2621" i="27"/>
  <c r="G2622" i="27"/>
  <c r="G2623" i="27"/>
  <c r="G2624" i="27"/>
  <c r="G2625" i="27"/>
  <c r="G2626" i="27"/>
  <c r="G2627" i="27"/>
  <c r="G2628" i="27"/>
  <c r="G2629" i="27"/>
  <c r="G2630" i="27"/>
  <c r="G2631" i="27"/>
  <c r="G2632" i="27"/>
  <c r="G2633" i="27"/>
  <c r="G2634" i="27"/>
  <c r="G2635" i="27"/>
  <c r="G2636" i="27"/>
  <c r="G2637" i="27"/>
  <c r="G2638" i="27"/>
  <c r="G2639" i="27"/>
  <c r="G2640" i="27"/>
  <c r="G2641" i="27"/>
  <c r="G2642" i="27"/>
  <c r="G2643" i="27"/>
  <c r="G2644" i="27"/>
  <c r="G2645" i="27"/>
  <c r="G2646" i="27"/>
  <c r="G2647" i="27"/>
  <c r="G2648" i="27"/>
  <c r="G2649" i="27"/>
  <c r="G2650" i="27"/>
  <c r="G2651" i="27"/>
  <c r="G2652" i="27"/>
  <c r="G2653" i="27"/>
  <c r="G2654" i="27"/>
  <c r="G2655" i="27"/>
  <c r="G2656" i="27"/>
  <c r="G2657" i="27"/>
  <c r="G2658" i="27"/>
  <c r="G2659" i="27"/>
  <c r="G2660" i="27"/>
  <c r="G2661" i="27"/>
  <c r="G2662" i="27"/>
  <c r="G2663" i="27"/>
  <c r="G2664" i="27"/>
  <c r="G2665" i="27"/>
  <c r="G2666" i="27"/>
  <c r="G2667" i="27"/>
  <c r="G2668" i="27"/>
  <c r="G2669" i="27"/>
  <c r="G2670" i="27"/>
  <c r="G2671" i="27"/>
  <c r="G2672" i="27"/>
  <c r="G2673" i="27"/>
  <c r="G2674" i="27"/>
  <c r="G2675" i="27"/>
  <c r="G2676" i="27"/>
  <c r="G2677" i="27"/>
  <c r="G2678" i="27"/>
  <c r="G2679" i="27"/>
  <c r="G2680" i="27"/>
  <c r="G2681" i="27"/>
  <c r="G2682" i="27"/>
  <c r="G2683" i="27"/>
  <c r="G2684" i="27"/>
  <c r="G2685" i="27"/>
  <c r="G2686" i="27"/>
  <c r="G2687" i="27"/>
  <c r="G2688" i="27"/>
  <c r="G2689" i="27"/>
  <c r="G2690" i="27"/>
  <c r="G2691" i="27"/>
  <c r="G2692" i="27"/>
  <c r="G2693" i="27"/>
  <c r="G2694" i="27"/>
  <c r="G2695" i="27"/>
  <c r="G2696" i="27"/>
  <c r="G2697" i="27"/>
  <c r="G2698" i="27"/>
  <c r="G2699" i="27"/>
  <c r="G2700" i="27"/>
  <c r="G2701" i="27"/>
  <c r="G2702" i="27"/>
  <c r="G2703" i="27"/>
  <c r="G2704" i="27"/>
  <c r="G2705" i="27"/>
  <c r="G2706" i="27"/>
  <c r="G2707" i="27"/>
  <c r="G2708" i="27"/>
  <c r="G2709" i="27"/>
  <c r="G2710" i="27"/>
  <c r="G2711" i="27"/>
  <c r="G2712" i="27"/>
  <c r="G2713" i="27"/>
  <c r="G2714" i="27"/>
  <c r="G2715" i="27"/>
  <c r="G2716" i="27"/>
  <c r="G2717" i="27"/>
  <c r="G2718" i="27"/>
  <c r="G2719" i="27"/>
  <c r="G2720" i="27"/>
  <c r="G2721" i="27"/>
  <c r="G2722" i="27"/>
  <c r="G2723" i="27"/>
  <c r="G2724" i="27"/>
  <c r="G2725" i="27"/>
  <c r="G2726" i="27"/>
  <c r="G2727" i="27"/>
  <c r="G2728" i="27"/>
  <c r="G2729" i="27"/>
  <c r="G2730" i="27"/>
  <c r="G2731" i="27"/>
  <c r="G2732" i="27"/>
  <c r="G2733" i="27"/>
  <c r="G2734" i="27"/>
  <c r="G2735" i="27"/>
  <c r="G2736" i="27"/>
  <c r="G2737" i="27"/>
  <c r="G2738" i="27"/>
  <c r="G2739" i="27"/>
  <c r="G2740" i="27"/>
  <c r="G2741" i="27"/>
  <c r="G2742" i="27"/>
  <c r="G2743" i="27"/>
  <c r="G2744" i="27"/>
  <c r="G2745" i="27"/>
  <c r="G2746" i="27"/>
  <c r="G2747" i="27"/>
  <c r="G2748" i="27"/>
  <c r="G2749" i="27"/>
  <c r="G2750" i="27"/>
  <c r="G2751" i="27"/>
  <c r="G2752" i="27"/>
  <c r="G2753" i="27"/>
  <c r="G2754" i="27"/>
  <c r="G2755" i="27"/>
  <c r="G2756" i="27"/>
  <c r="G2757" i="27"/>
  <c r="G2758" i="27"/>
  <c r="G2759" i="27"/>
  <c r="G2760" i="27"/>
  <c r="G2761" i="27"/>
  <c r="G2762" i="27"/>
  <c r="G2763" i="27"/>
  <c r="G2764" i="27"/>
  <c r="G2765" i="27"/>
  <c r="G2766" i="27"/>
  <c r="G2767" i="27"/>
  <c r="G2768" i="27"/>
  <c r="G2769" i="27"/>
  <c r="G2770" i="27"/>
  <c r="G2771" i="27"/>
  <c r="G2772" i="27"/>
  <c r="G2773" i="27"/>
  <c r="G2774" i="27"/>
  <c r="G2775" i="27"/>
  <c r="G2776" i="27"/>
  <c r="G2777" i="27"/>
  <c r="G2778" i="27"/>
  <c r="G2779" i="27"/>
  <c r="G2780" i="27"/>
  <c r="G2781" i="27"/>
  <c r="G2782" i="27"/>
  <c r="G2783" i="27"/>
  <c r="G2784" i="27"/>
  <c r="G2785" i="27"/>
  <c r="G2786" i="27"/>
  <c r="G2787" i="27"/>
  <c r="G2788" i="27"/>
  <c r="G2789" i="27"/>
  <c r="G2790" i="27"/>
  <c r="G2791" i="27"/>
  <c r="G2792" i="27"/>
  <c r="G2793" i="27"/>
  <c r="G2794" i="27"/>
  <c r="G2795" i="27"/>
  <c r="G2796" i="27"/>
  <c r="G2797" i="27"/>
  <c r="G2798" i="27"/>
  <c r="G2799" i="27"/>
  <c r="G2800" i="27"/>
  <c r="G2801" i="27"/>
  <c r="G2802" i="27"/>
  <c r="G2803" i="27"/>
  <c r="G2804" i="27"/>
  <c r="G2805" i="27"/>
  <c r="G2806" i="27"/>
  <c r="G2807" i="27"/>
  <c r="G2808" i="27"/>
  <c r="G2809" i="27"/>
  <c r="G2810" i="27"/>
  <c r="G2811" i="27"/>
  <c r="G2812" i="27"/>
  <c r="G2813" i="27"/>
  <c r="G2814" i="27"/>
  <c r="G2815" i="27"/>
  <c r="G2816" i="27"/>
  <c r="G2817" i="27"/>
  <c r="G2818" i="27"/>
  <c r="G2819" i="27"/>
  <c r="G2820" i="27"/>
  <c r="G2821" i="27"/>
  <c r="G2822" i="27"/>
  <c r="G2823" i="27"/>
  <c r="G2824" i="27"/>
  <c r="G2825" i="27"/>
  <c r="G2826" i="27"/>
  <c r="G2827" i="27"/>
  <c r="G2828" i="27"/>
  <c r="G2829" i="27"/>
  <c r="G2830" i="27"/>
  <c r="G2831" i="27"/>
  <c r="G2832" i="27"/>
  <c r="G2833" i="27"/>
  <c r="G2834" i="27"/>
  <c r="G2835" i="27"/>
  <c r="G2836" i="27"/>
  <c r="G2837" i="27"/>
  <c r="G2838" i="27"/>
  <c r="G2839" i="27"/>
  <c r="G2840" i="27"/>
  <c r="G2841" i="27"/>
  <c r="G2842" i="27"/>
  <c r="G2843" i="27"/>
  <c r="G2844" i="27"/>
  <c r="G2845" i="27"/>
  <c r="G2846" i="27"/>
  <c r="G2847" i="27"/>
  <c r="G2848" i="27"/>
  <c r="G2849" i="27"/>
  <c r="G2850" i="27"/>
  <c r="G2851" i="27"/>
  <c r="G2852" i="27"/>
  <c r="G2853" i="27"/>
  <c r="G2854" i="27"/>
  <c r="G2855" i="27"/>
  <c r="G2856" i="27"/>
  <c r="G2857" i="27"/>
  <c r="G2858" i="27"/>
  <c r="G2859" i="27"/>
  <c r="G2860" i="27"/>
  <c r="G2861" i="27"/>
  <c r="G2862" i="27"/>
  <c r="G2863" i="27"/>
  <c r="G2864" i="27"/>
  <c r="G2865" i="27"/>
  <c r="G2866" i="27"/>
  <c r="G2867" i="27"/>
  <c r="G2868" i="27"/>
  <c r="G2869" i="27"/>
  <c r="G2870" i="27"/>
  <c r="G2871" i="27"/>
  <c r="G2872" i="27"/>
  <c r="G2873" i="27"/>
  <c r="G2874" i="27"/>
  <c r="G2875" i="27"/>
  <c r="G2876" i="27"/>
  <c r="G2877" i="27"/>
  <c r="G2878" i="27"/>
  <c r="G2879" i="27"/>
  <c r="G2880" i="27"/>
  <c r="G2881" i="27"/>
  <c r="G2882" i="27"/>
  <c r="G2883" i="27"/>
  <c r="G2884" i="27"/>
  <c r="G2885" i="27"/>
  <c r="G2886" i="27"/>
  <c r="G2887" i="27"/>
  <c r="G2888" i="27"/>
  <c r="G2889" i="27"/>
  <c r="G2890" i="27"/>
  <c r="G2891" i="27"/>
  <c r="G2892" i="27"/>
  <c r="G2893" i="27"/>
  <c r="G2894" i="27"/>
  <c r="G2895" i="27"/>
  <c r="G2896" i="27"/>
  <c r="G2897" i="27"/>
  <c r="G2898" i="27"/>
  <c r="G2899" i="27"/>
  <c r="G2900" i="27"/>
  <c r="G2901" i="27"/>
  <c r="G2902" i="27"/>
  <c r="G2903" i="27"/>
  <c r="G2904" i="27"/>
  <c r="G2905" i="27"/>
  <c r="G2906" i="27"/>
  <c r="G2907" i="27"/>
  <c r="G2908" i="27"/>
  <c r="G2909" i="27"/>
  <c r="G2910" i="27"/>
  <c r="G2911" i="27"/>
  <c r="G2912" i="27"/>
  <c r="G2913" i="27"/>
  <c r="G2914" i="27"/>
  <c r="G2915" i="27"/>
  <c r="G2916" i="27"/>
  <c r="G2917" i="27"/>
  <c r="G2918" i="27"/>
  <c r="G2919" i="27"/>
  <c r="G2920" i="27"/>
  <c r="G2921" i="27"/>
  <c r="G2922" i="27"/>
  <c r="G2923" i="27"/>
  <c r="G2924" i="27"/>
  <c r="G2925" i="27"/>
  <c r="G2926" i="27"/>
  <c r="G2927" i="27"/>
  <c r="G2928" i="27"/>
  <c r="G2929" i="27"/>
  <c r="G2930" i="27"/>
  <c r="G2931" i="27"/>
  <c r="G2932" i="27"/>
  <c r="G2933" i="27"/>
  <c r="G2934" i="27"/>
  <c r="G2935" i="27"/>
  <c r="G2936" i="27"/>
  <c r="G2937" i="27"/>
  <c r="G2938" i="27"/>
  <c r="G2939" i="27"/>
  <c r="G2940" i="27"/>
  <c r="G2941" i="27"/>
  <c r="G2942" i="27"/>
  <c r="G2943" i="27"/>
  <c r="G2944" i="27"/>
  <c r="G2945" i="27"/>
  <c r="G2946" i="27"/>
  <c r="G2947" i="27"/>
  <c r="G2948" i="27"/>
  <c r="G2949" i="27"/>
  <c r="G2950" i="27"/>
  <c r="G2951" i="27"/>
  <c r="G2952" i="27"/>
  <c r="G2953" i="27"/>
  <c r="G2954" i="27"/>
  <c r="G2955" i="27"/>
  <c r="G2956" i="27"/>
  <c r="G2957" i="27"/>
  <c r="G2958" i="27"/>
  <c r="G2959" i="27"/>
  <c r="G2960" i="27"/>
  <c r="G2961" i="27"/>
  <c r="G2962" i="27"/>
  <c r="G2963" i="27"/>
  <c r="G2964" i="27"/>
  <c r="G2965" i="27"/>
  <c r="G2966" i="27"/>
  <c r="G2967" i="27"/>
  <c r="G2968" i="27"/>
  <c r="G2969" i="27"/>
  <c r="G2970" i="27"/>
  <c r="G2971" i="27"/>
  <c r="G2972" i="27"/>
  <c r="G2973" i="27"/>
  <c r="G2974" i="27"/>
  <c r="G2975" i="27"/>
  <c r="G2976" i="27"/>
  <c r="G2977" i="27"/>
  <c r="G2978" i="27"/>
  <c r="G2979" i="27"/>
  <c r="G2980" i="27"/>
  <c r="G2981" i="27"/>
  <c r="G2982" i="27"/>
  <c r="G2983" i="27"/>
  <c r="G2984" i="27"/>
  <c r="G2985" i="27"/>
  <c r="G2986" i="27"/>
  <c r="G2987" i="27"/>
  <c r="G2988" i="27"/>
  <c r="G2989" i="27"/>
  <c r="G2990" i="27"/>
  <c r="G2991" i="27"/>
  <c r="G2992" i="27"/>
  <c r="G2993" i="27"/>
  <c r="G2994" i="27"/>
  <c r="G2995" i="27"/>
  <c r="G2996" i="27"/>
  <c r="G2997" i="27"/>
  <c r="G2998" i="27"/>
  <c r="G2999" i="27"/>
  <c r="G3000" i="27"/>
  <c r="G3001" i="27"/>
  <c r="G3002" i="27"/>
  <c r="G3003" i="27"/>
  <c r="G3004" i="27"/>
  <c r="G3005" i="27"/>
  <c r="G3006" i="27"/>
  <c r="G3007" i="27"/>
  <c r="G3008" i="27"/>
  <c r="G3009" i="27"/>
  <c r="G3010" i="27"/>
  <c r="G3011" i="27"/>
  <c r="G3012" i="27"/>
  <c r="G3013" i="27"/>
  <c r="G3014" i="27"/>
  <c r="G3015" i="27"/>
  <c r="G3016" i="27"/>
  <c r="G3017" i="27"/>
  <c r="G3018" i="27"/>
  <c r="G3019" i="27"/>
  <c r="G3020" i="27"/>
  <c r="G3021" i="27"/>
  <c r="G3022" i="27"/>
  <c r="G3023" i="27"/>
  <c r="G3024" i="27"/>
  <c r="G3025" i="27"/>
  <c r="G3026" i="27"/>
  <c r="G3027" i="27"/>
  <c r="G3028" i="27"/>
  <c r="G3029" i="27"/>
  <c r="G3030" i="27"/>
  <c r="G3031" i="27"/>
  <c r="G3032" i="27"/>
  <c r="G3033" i="27"/>
  <c r="G3034" i="27"/>
  <c r="G3035" i="27"/>
  <c r="G3036" i="27"/>
  <c r="G3037" i="27"/>
  <c r="G3038" i="27"/>
  <c r="G3039" i="27"/>
  <c r="G3040" i="27"/>
  <c r="G3041" i="27"/>
  <c r="G3042" i="27"/>
  <c r="G3043" i="27"/>
  <c r="G3044" i="27"/>
  <c r="G3045" i="27"/>
  <c r="G3046" i="27"/>
  <c r="G3047" i="27"/>
  <c r="G3048" i="27"/>
  <c r="G3049" i="27"/>
  <c r="G3050" i="27"/>
  <c r="G3051" i="27"/>
  <c r="G3052" i="27"/>
  <c r="G3053" i="27"/>
  <c r="G3054" i="27"/>
  <c r="G3055" i="27"/>
  <c r="G3056" i="27"/>
  <c r="G3057" i="27"/>
  <c r="G3058" i="27"/>
  <c r="G3059" i="27"/>
  <c r="G3060" i="27"/>
  <c r="G3061" i="27"/>
  <c r="G3062" i="27"/>
  <c r="G3063" i="27"/>
  <c r="G3064" i="27"/>
  <c r="G3065" i="27"/>
  <c r="G3066" i="27"/>
  <c r="G3067" i="27"/>
  <c r="G3068" i="27"/>
  <c r="G3069" i="27"/>
  <c r="G3070" i="27"/>
  <c r="G3071" i="27"/>
  <c r="G3072" i="27"/>
  <c r="G3073" i="27"/>
  <c r="G3074" i="27"/>
  <c r="G3075" i="27"/>
  <c r="G3076" i="27"/>
  <c r="G3077" i="27"/>
  <c r="G3078" i="27"/>
  <c r="G3079" i="27"/>
  <c r="G3080" i="27"/>
  <c r="G3081" i="27"/>
  <c r="G3082" i="27"/>
  <c r="G3083" i="27"/>
  <c r="G3084" i="27"/>
  <c r="G3085" i="27"/>
  <c r="G3086" i="27"/>
  <c r="G3087" i="27"/>
  <c r="G3088" i="27"/>
  <c r="G3089" i="27"/>
  <c r="G3090" i="27"/>
  <c r="G3091" i="27"/>
  <c r="G3092" i="27"/>
  <c r="G3093" i="27"/>
  <c r="G3094" i="27"/>
  <c r="G3095" i="27"/>
  <c r="G3096" i="27"/>
  <c r="G3097" i="27"/>
  <c r="G3098" i="27"/>
  <c r="G3099" i="27"/>
  <c r="G3100" i="27"/>
  <c r="G3101" i="27"/>
  <c r="G3102" i="27"/>
  <c r="G3103" i="27"/>
  <c r="G3104" i="27"/>
  <c r="G3105" i="27"/>
  <c r="G3106" i="27"/>
  <c r="G3107" i="27"/>
  <c r="G3108" i="27"/>
  <c r="G3109" i="27"/>
  <c r="G3110" i="27"/>
  <c r="G3111" i="27"/>
  <c r="G3112" i="27"/>
  <c r="G3113" i="27"/>
  <c r="G3114" i="27"/>
  <c r="G3115" i="27"/>
  <c r="G3116" i="27"/>
  <c r="G3117" i="27"/>
  <c r="G3118" i="27"/>
  <c r="G3119" i="27"/>
  <c r="G3120" i="27"/>
  <c r="G3121" i="27"/>
  <c r="G3122" i="27"/>
  <c r="G3123" i="27"/>
  <c r="G3124" i="27"/>
  <c r="G3125" i="27"/>
  <c r="G3126" i="27"/>
  <c r="G3127" i="27"/>
  <c r="G3128" i="27"/>
  <c r="G3129" i="27"/>
  <c r="G3130" i="27"/>
  <c r="G3131" i="27"/>
  <c r="G3132" i="27"/>
  <c r="G3133" i="27"/>
  <c r="G3134" i="27"/>
  <c r="G3135" i="27"/>
  <c r="G3136" i="27"/>
  <c r="G3137" i="27"/>
  <c r="G3138" i="27"/>
  <c r="G3139" i="27"/>
  <c r="G3140" i="27"/>
  <c r="G3141" i="27"/>
  <c r="G3142" i="27"/>
  <c r="G3143" i="27"/>
  <c r="G3144" i="27"/>
  <c r="G3145" i="27"/>
  <c r="G3146" i="27"/>
  <c r="G3147" i="27"/>
  <c r="G3148" i="27"/>
  <c r="G3149" i="27"/>
  <c r="G3150" i="27"/>
  <c r="G3151" i="27"/>
  <c r="G3152" i="27"/>
  <c r="G3153" i="27"/>
  <c r="G3154" i="27"/>
  <c r="G3155" i="27"/>
  <c r="G3156" i="27"/>
  <c r="G3157" i="27"/>
  <c r="G3158" i="27"/>
  <c r="G3159" i="27"/>
  <c r="G3160" i="27"/>
  <c r="G3161" i="27"/>
  <c r="G3162" i="27"/>
  <c r="G3163" i="27"/>
  <c r="G3164" i="27"/>
  <c r="G3165" i="27"/>
  <c r="G3166" i="27"/>
  <c r="G3167" i="27"/>
  <c r="G3168" i="27"/>
  <c r="G3169" i="27"/>
  <c r="G3170" i="27"/>
  <c r="G3171" i="27"/>
  <c r="G3172" i="27"/>
  <c r="G3173" i="27"/>
  <c r="G3174" i="27"/>
  <c r="G3175" i="27"/>
  <c r="G3176" i="27"/>
  <c r="G3177" i="27"/>
  <c r="G3178" i="27"/>
  <c r="G3179" i="27"/>
  <c r="G3180" i="27"/>
  <c r="G3181" i="27"/>
  <c r="G3182" i="27"/>
  <c r="G3183" i="27"/>
  <c r="G3184" i="27"/>
  <c r="G3185" i="27"/>
  <c r="G3186" i="27"/>
  <c r="G3187" i="27"/>
  <c r="G3188" i="27"/>
  <c r="G3189" i="27"/>
  <c r="G3190" i="27"/>
  <c r="G3191" i="27"/>
  <c r="G3192" i="27"/>
  <c r="G3193" i="27"/>
  <c r="G3194" i="27"/>
  <c r="G3195" i="27"/>
  <c r="G3196" i="27"/>
  <c r="G3197" i="27"/>
  <c r="G3198" i="27"/>
  <c r="G3199" i="27"/>
  <c r="G3200" i="27"/>
  <c r="G3201" i="27"/>
  <c r="G3202" i="27"/>
  <c r="G3203" i="27"/>
  <c r="G3204" i="27"/>
  <c r="G3205" i="27"/>
  <c r="G3206" i="27"/>
  <c r="G3207" i="27"/>
  <c r="G3208" i="27"/>
  <c r="G3209" i="27"/>
  <c r="G3210" i="27"/>
  <c r="G3211" i="27"/>
  <c r="G3212" i="27"/>
  <c r="G3213" i="27"/>
  <c r="G3214" i="27"/>
  <c r="G3215" i="27"/>
  <c r="G3216" i="27"/>
  <c r="G3217" i="27"/>
  <c r="G3218" i="27"/>
  <c r="G3219" i="27"/>
  <c r="G3220" i="27"/>
  <c r="G3221" i="27"/>
  <c r="G3222" i="27"/>
  <c r="G3223" i="27"/>
  <c r="G3224" i="27"/>
  <c r="G3225" i="27"/>
  <c r="G3226" i="27"/>
  <c r="G3227" i="27"/>
  <c r="G3228" i="27"/>
  <c r="G3229" i="27"/>
  <c r="G3230" i="27"/>
  <c r="G3231" i="27"/>
  <c r="G3232" i="27"/>
  <c r="G3233" i="27"/>
  <c r="G3234" i="27"/>
  <c r="G3235" i="27"/>
  <c r="G3236" i="27"/>
  <c r="G3237" i="27"/>
  <c r="G3238" i="27"/>
  <c r="G3239" i="27"/>
  <c r="G3240" i="27"/>
  <c r="G3241" i="27"/>
  <c r="G3242" i="27"/>
  <c r="G3243" i="27"/>
  <c r="G3244" i="27"/>
  <c r="G3245" i="27"/>
  <c r="G3246" i="27"/>
  <c r="G3247" i="27"/>
  <c r="G3248" i="27"/>
  <c r="G3249" i="27"/>
  <c r="G3250" i="27"/>
  <c r="G3251" i="27"/>
  <c r="G3252" i="27"/>
  <c r="G3253" i="27"/>
  <c r="G3254" i="27"/>
  <c r="G3255" i="27"/>
  <c r="G3256" i="27"/>
  <c r="G3257" i="27"/>
  <c r="G3258" i="27"/>
  <c r="G3259" i="27"/>
  <c r="G3260" i="27"/>
  <c r="G3261" i="27"/>
  <c r="G3262" i="27"/>
  <c r="G3263" i="27"/>
  <c r="G3264" i="27"/>
  <c r="G3265" i="27"/>
  <c r="G3266" i="27"/>
  <c r="G3267" i="27"/>
  <c r="G3268" i="27"/>
  <c r="G3269" i="27"/>
  <c r="G3270" i="27"/>
  <c r="G3271" i="27"/>
  <c r="G3272" i="27"/>
  <c r="G3273" i="27"/>
  <c r="G3274" i="27"/>
  <c r="G3275" i="27"/>
  <c r="G3276" i="27"/>
  <c r="G3277" i="27"/>
  <c r="G3278" i="27"/>
  <c r="G3279" i="27"/>
  <c r="G3280" i="27"/>
  <c r="G3281" i="27"/>
  <c r="G3282" i="27"/>
  <c r="G3283" i="27"/>
  <c r="G3284" i="27"/>
  <c r="G3285" i="27"/>
  <c r="G3286" i="27"/>
  <c r="G3287" i="27"/>
  <c r="G3288" i="27"/>
  <c r="G3289" i="27"/>
  <c r="G3290" i="27"/>
  <c r="G3291" i="27"/>
  <c r="G3292" i="27"/>
  <c r="G3293" i="27"/>
  <c r="G3294" i="27"/>
  <c r="G3295" i="27"/>
  <c r="G3296" i="27"/>
  <c r="G3297" i="27"/>
  <c r="G3298" i="27"/>
  <c r="G3299" i="27"/>
  <c r="G3300" i="27"/>
  <c r="G3301" i="27"/>
  <c r="G3302" i="27"/>
  <c r="G3303" i="27"/>
  <c r="G3304" i="27"/>
  <c r="G3305" i="27"/>
  <c r="G3306" i="27"/>
  <c r="G3307" i="27"/>
  <c r="G3308" i="27"/>
  <c r="G3309" i="27"/>
  <c r="G3310" i="27"/>
  <c r="G3311" i="27"/>
  <c r="G3312" i="27"/>
  <c r="G3313" i="27"/>
  <c r="G3314" i="27"/>
  <c r="G3315" i="27"/>
  <c r="G3316" i="27"/>
  <c r="G3317" i="27"/>
  <c r="G3318" i="27"/>
  <c r="G3319" i="27"/>
  <c r="G3320" i="27"/>
  <c r="G3321" i="27"/>
  <c r="G3322" i="27"/>
  <c r="G3323" i="27"/>
  <c r="G3324" i="27"/>
  <c r="G3325" i="27"/>
  <c r="G3326" i="27"/>
  <c r="G3327" i="27"/>
  <c r="G3328" i="27"/>
  <c r="G3329" i="27"/>
  <c r="G3330" i="27"/>
  <c r="G3331" i="27"/>
  <c r="G3332" i="27"/>
  <c r="G3333" i="27"/>
  <c r="G3334" i="27"/>
  <c r="G3335" i="27"/>
  <c r="G3336" i="27"/>
  <c r="G3337" i="27"/>
  <c r="G3338" i="27"/>
  <c r="G3339" i="27"/>
  <c r="G3340" i="27"/>
  <c r="G3341" i="27"/>
  <c r="G3342" i="27"/>
  <c r="G3343" i="27"/>
  <c r="G3344" i="27"/>
  <c r="G3345" i="27"/>
  <c r="G3346" i="27"/>
  <c r="G3347" i="27"/>
  <c r="G3348" i="27"/>
  <c r="G3349" i="27"/>
  <c r="G3350" i="27"/>
  <c r="G3351" i="27"/>
  <c r="G3352" i="27"/>
  <c r="G3353" i="27"/>
  <c r="G3354" i="27"/>
  <c r="G3355" i="27"/>
  <c r="G3356" i="27"/>
  <c r="G3357" i="27"/>
  <c r="G3358" i="27"/>
  <c r="G3359" i="27"/>
  <c r="G3360" i="27"/>
  <c r="G3361" i="27"/>
  <c r="G3362" i="27"/>
  <c r="G3363" i="27"/>
  <c r="G3364" i="27"/>
  <c r="G3365" i="27"/>
  <c r="G3366" i="27"/>
  <c r="G3367" i="27"/>
  <c r="G3368" i="27"/>
  <c r="G3369" i="27"/>
  <c r="G3370" i="27"/>
  <c r="G3371" i="27"/>
  <c r="G3372" i="27"/>
  <c r="G3373" i="27"/>
  <c r="G3374" i="27"/>
  <c r="G3375" i="27"/>
  <c r="G3376" i="27"/>
  <c r="G3377" i="27"/>
  <c r="G3378" i="27"/>
  <c r="G3379" i="27"/>
  <c r="G3380" i="27"/>
  <c r="G3381" i="27"/>
  <c r="G3382" i="27"/>
  <c r="G3383" i="27"/>
  <c r="G3384" i="27"/>
  <c r="G3385" i="27"/>
  <c r="G3386" i="27"/>
  <c r="G3387" i="27"/>
  <c r="G3388" i="27"/>
  <c r="G3389" i="27"/>
  <c r="G3390" i="27"/>
  <c r="G3391" i="27"/>
  <c r="G3392" i="27"/>
  <c r="G3393" i="27"/>
  <c r="G3394" i="27"/>
  <c r="G3395" i="27"/>
  <c r="G3396" i="27"/>
  <c r="G3397" i="27"/>
  <c r="G3398" i="27"/>
  <c r="G3399" i="27"/>
  <c r="G3400" i="27"/>
  <c r="G3401" i="27"/>
  <c r="G3402" i="27"/>
  <c r="G3403" i="27"/>
  <c r="G3404" i="27"/>
  <c r="G3405" i="27"/>
  <c r="G3406" i="27"/>
  <c r="G3407" i="27"/>
  <c r="G3408" i="27"/>
  <c r="G3409" i="27"/>
  <c r="G3410" i="27"/>
  <c r="G3411" i="27"/>
  <c r="G3412" i="27"/>
  <c r="G3413" i="27"/>
  <c r="G3414" i="27"/>
  <c r="G3415" i="27"/>
  <c r="G3416" i="27"/>
  <c r="G3417" i="27"/>
  <c r="G3418" i="27"/>
  <c r="G3419" i="27"/>
  <c r="G3420" i="27"/>
  <c r="G3421" i="27"/>
  <c r="G3422" i="27"/>
  <c r="G3423" i="27"/>
  <c r="G3424" i="27"/>
  <c r="G3425" i="27"/>
  <c r="G3426" i="27"/>
  <c r="G3427" i="27"/>
  <c r="G3428" i="27"/>
  <c r="G3429" i="27"/>
  <c r="G3430" i="27"/>
  <c r="G3431" i="27"/>
  <c r="G3432" i="27"/>
  <c r="G3433" i="27"/>
  <c r="G3434" i="27"/>
  <c r="G3435" i="27"/>
  <c r="G3436" i="27"/>
  <c r="G3437" i="27"/>
  <c r="G3438" i="27"/>
  <c r="G3439" i="27"/>
  <c r="G3440" i="27"/>
  <c r="G3441" i="27"/>
  <c r="G3442" i="27"/>
  <c r="G3443" i="27"/>
  <c r="G3444" i="27"/>
  <c r="G3445" i="27"/>
  <c r="G3446" i="27"/>
  <c r="G3447" i="27"/>
  <c r="G3448" i="27"/>
  <c r="G3449" i="27"/>
  <c r="G3450" i="27"/>
  <c r="G3451" i="27"/>
  <c r="G3452" i="27"/>
  <c r="G3453" i="27"/>
  <c r="G3454" i="27"/>
  <c r="G3455" i="27"/>
  <c r="G3456" i="27"/>
  <c r="G3457" i="27"/>
  <c r="G3458" i="27"/>
  <c r="G3459" i="27"/>
  <c r="G3460" i="27"/>
  <c r="G3461" i="27"/>
  <c r="G3462" i="27"/>
  <c r="G3463" i="27"/>
  <c r="G3464" i="27"/>
  <c r="G3465" i="27"/>
  <c r="G3466" i="27"/>
  <c r="G3467" i="27"/>
  <c r="G3468" i="27"/>
  <c r="G3469" i="27"/>
  <c r="G3470" i="27"/>
  <c r="G3471" i="27"/>
  <c r="G3472" i="27"/>
  <c r="G3473" i="27"/>
  <c r="G3474" i="27"/>
  <c r="G3475" i="27"/>
  <c r="G3476" i="27"/>
  <c r="G3477" i="27"/>
  <c r="G3478" i="27"/>
  <c r="G3479" i="27"/>
  <c r="G3480" i="27"/>
  <c r="G3481" i="27"/>
  <c r="G3482" i="27"/>
  <c r="G3483" i="27"/>
  <c r="G3484" i="27"/>
  <c r="G3485" i="27"/>
  <c r="G3486" i="27"/>
  <c r="G3487" i="27"/>
  <c r="G3488" i="27"/>
  <c r="G3489" i="27"/>
  <c r="G3490" i="27"/>
  <c r="G3491" i="27"/>
  <c r="G3492" i="27"/>
  <c r="G3493" i="27"/>
  <c r="G3494" i="27"/>
  <c r="G3495" i="27"/>
  <c r="G3496" i="27"/>
  <c r="G3497" i="27"/>
  <c r="G3498" i="27"/>
  <c r="G3499" i="27"/>
  <c r="G3500" i="27"/>
  <c r="G3501" i="27"/>
  <c r="G3502" i="27"/>
  <c r="G3503" i="27"/>
  <c r="G3504" i="27"/>
  <c r="G3505" i="27"/>
  <c r="G3506" i="27"/>
  <c r="G3507" i="27"/>
  <c r="G3508" i="27"/>
  <c r="G3509" i="27"/>
  <c r="G3510" i="27"/>
  <c r="G3511" i="27"/>
  <c r="G3512" i="27"/>
  <c r="G3513" i="27"/>
  <c r="G3514" i="27"/>
  <c r="G3515" i="27"/>
  <c r="G3516" i="27"/>
  <c r="G3517" i="27"/>
  <c r="G3518" i="27"/>
  <c r="G3519" i="27"/>
  <c r="G3520" i="27"/>
  <c r="G3521" i="27"/>
  <c r="G3522" i="27"/>
  <c r="G3523" i="27"/>
  <c r="G3524" i="27"/>
  <c r="G3525" i="27"/>
  <c r="G3526" i="27"/>
  <c r="G3527" i="27"/>
  <c r="G3528" i="27"/>
  <c r="G3529" i="27"/>
  <c r="G3530" i="27"/>
  <c r="G3531" i="27"/>
  <c r="G3532" i="27"/>
  <c r="G3533" i="27"/>
  <c r="G3534" i="27"/>
  <c r="G3535" i="27"/>
  <c r="G3536" i="27"/>
  <c r="G3537" i="27"/>
  <c r="G3538" i="27"/>
  <c r="G3539" i="27"/>
  <c r="G3540" i="27"/>
  <c r="G3541" i="27"/>
  <c r="G3542" i="27"/>
  <c r="G3543" i="27"/>
  <c r="G3544" i="27"/>
  <c r="G3545" i="27"/>
  <c r="G3546" i="27"/>
  <c r="G3547" i="27"/>
  <c r="G3548" i="27"/>
  <c r="G3549" i="27"/>
  <c r="G3550" i="27"/>
  <c r="G3551" i="27"/>
  <c r="G3552" i="27"/>
  <c r="G3553" i="27"/>
  <c r="G3554" i="27"/>
  <c r="G3555" i="27"/>
  <c r="G3556" i="27"/>
  <c r="G3557" i="27"/>
  <c r="G3558" i="27"/>
  <c r="G3559" i="27"/>
  <c r="G3560" i="27"/>
  <c r="G3561" i="27"/>
  <c r="G3562" i="27"/>
  <c r="G3563" i="27"/>
  <c r="G3564" i="27"/>
  <c r="G3565" i="27"/>
  <c r="G3566" i="27"/>
  <c r="G3567" i="27"/>
  <c r="G3568" i="27"/>
  <c r="G3569" i="27"/>
  <c r="G3570" i="27"/>
  <c r="G3571" i="27"/>
  <c r="G3572" i="27"/>
  <c r="G3573" i="27"/>
  <c r="G3574" i="27"/>
  <c r="G3575" i="27"/>
  <c r="G3576" i="27"/>
  <c r="G3577" i="27"/>
  <c r="G3578" i="27"/>
  <c r="G3579" i="27"/>
  <c r="G3580" i="27"/>
  <c r="G3581" i="27"/>
  <c r="G3582" i="27"/>
  <c r="G3583" i="27"/>
  <c r="G3584" i="27"/>
  <c r="G3585" i="27"/>
  <c r="G3586" i="27"/>
  <c r="G3587" i="27"/>
  <c r="G3588" i="27"/>
  <c r="G3589" i="27"/>
  <c r="G3590" i="27"/>
  <c r="G3591" i="27"/>
  <c r="G3592" i="27"/>
  <c r="G3593" i="27"/>
  <c r="G3594" i="27"/>
  <c r="G3595" i="27"/>
  <c r="G3596" i="27"/>
  <c r="G3597" i="27"/>
  <c r="G3598" i="27"/>
  <c r="G3599" i="27"/>
  <c r="G3600" i="27"/>
  <c r="G3601" i="27"/>
  <c r="G3602" i="27"/>
  <c r="G3603" i="27"/>
  <c r="G3604" i="27"/>
  <c r="G3605" i="27"/>
  <c r="G3606" i="27"/>
  <c r="G3607" i="27"/>
  <c r="G3608" i="27"/>
  <c r="G3609" i="27"/>
  <c r="G3610" i="27"/>
  <c r="G3611" i="27"/>
  <c r="G3612" i="27"/>
  <c r="G3613" i="27"/>
  <c r="G3614" i="27"/>
  <c r="G3615" i="27"/>
  <c r="G3616" i="27"/>
  <c r="G3617" i="27"/>
  <c r="G3618" i="27"/>
  <c r="G3619" i="27"/>
  <c r="G3620" i="27"/>
  <c r="G3621" i="27"/>
  <c r="G3622" i="27"/>
  <c r="G3623" i="27"/>
  <c r="G3624" i="27"/>
  <c r="G3625" i="27"/>
  <c r="G3626" i="27"/>
  <c r="G3627" i="27"/>
  <c r="G3628" i="27"/>
  <c r="G3629" i="27"/>
  <c r="G3630" i="27"/>
  <c r="G3631" i="27"/>
  <c r="G3632" i="27"/>
  <c r="G3633" i="27"/>
  <c r="G3634" i="27"/>
  <c r="G3635" i="27"/>
  <c r="G3636" i="27"/>
  <c r="G3637" i="27"/>
  <c r="G3638" i="27"/>
  <c r="G3639" i="27"/>
  <c r="G3640" i="27"/>
  <c r="G3641" i="27"/>
  <c r="G3642" i="27"/>
  <c r="G3643" i="27"/>
  <c r="G3644" i="27"/>
  <c r="G3645" i="27"/>
  <c r="G3646" i="27"/>
  <c r="G3647" i="27"/>
  <c r="G3648" i="27"/>
  <c r="G3649" i="27"/>
  <c r="G3650" i="27"/>
  <c r="G3651" i="27"/>
  <c r="G3652" i="27"/>
  <c r="G3653" i="27"/>
  <c r="G3654" i="27"/>
  <c r="G3655" i="27"/>
  <c r="G3656" i="27"/>
  <c r="G3657" i="27"/>
  <c r="G3658" i="27"/>
  <c r="G3659" i="27"/>
  <c r="G3660" i="27"/>
  <c r="G3661" i="27"/>
  <c r="G3662" i="27"/>
  <c r="G3663" i="27"/>
  <c r="G3664" i="27"/>
  <c r="G3665" i="27"/>
  <c r="G3666" i="27"/>
  <c r="G3667" i="27"/>
  <c r="G3668" i="27"/>
  <c r="G3669" i="27"/>
  <c r="G3670" i="27"/>
  <c r="G3671" i="27"/>
  <c r="G3672" i="27"/>
  <c r="G3673" i="27"/>
  <c r="G3674" i="27"/>
  <c r="G3675" i="27"/>
  <c r="G3676" i="27"/>
  <c r="G3677" i="27"/>
  <c r="G3678" i="27"/>
  <c r="G3679" i="27"/>
  <c r="G3680" i="27"/>
  <c r="G3681" i="27"/>
  <c r="G3682" i="27"/>
  <c r="G3683" i="27"/>
  <c r="G3684" i="27"/>
  <c r="G3685" i="27"/>
  <c r="G3686" i="27"/>
  <c r="G3687" i="27"/>
  <c r="G3688" i="27"/>
  <c r="G3689" i="27"/>
  <c r="G3690" i="27"/>
  <c r="G3691" i="27"/>
  <c r="G3692" i="27"/>
  <c r="G3693" i="27"/>
  <c r="G3694" i="27"/>
  <c r="G3695" i="27"/>
  <c r="G3696" i="27"/>
  <c r="G3697" i="27"/>
  <c r="G3698" i="27"/>
  <c r="G3699" i="27"/>
  <c r="G3700" i="27"/>
  <c r="G3701" i="27"/>
  <c r="G3702" i="27"/>
  <c r="G3703" i="27"/>
  <c r="G3704" i="27"/>
  <c r="G3705" i="27"/>
  <c r="G3706" i="27"/>
  <c r="G3707" i="27"/>
  <c r="G3708" i="27"/>
  <c r="G3709" i="27"/>
  <c r="G3710" i="27"/>
  <c r="G3711" i="27"/>
  <c r="G3712" i="27"/>
  <c r="G3713" i="27"/>
  <c r="G3714" i="27"/>
  <c r="G3715" i="27"/>
  <c r="G3716" i="27"/>
  <c r="G3717" i="27"/>
  <c r="G3718" i="27"/>
  <c r="G3719" i="27"/>
  <c r="G3720" i="27"/>
  <c r="G3721" i="27"/>
  <c r="G3722" i="27"/>
  <c r="G3723" i="27"/>
  <c r="G3724" i="27"/>
  <c r="G3725" i="27"/>
  <c r="G3726" i="27"/>
  <c r="G3727" i="27"/>
  <c r="G3728" i="27"/>
  <c r="G3729" i="27"/>
  <c r="G3730" i="27"/>
  <c r="G3731" i="27"/>
  <c r="G3732" i="27"/>
  <c r="G3733" i="27"/>
  <c r="G3734" i="27"/>
  <c r="G3735" i="27"/>
  <c r="G3736" i="27"/>
  <c r="G3737" i="27"/>
  <c r="G3738" i="27"/>
  <c r="G3739" i="27"/>
  <c r="G3740" i="27"/>
  <c r="G3741" i="27"/>
  <c r="G3742" i="27"/>
  <c r="G3743" i="27"/>
  <c r="G3744" i="27"/>
  <c r="G3745" i="27"/>
  <c r="G3746" i="27"/>
  <c r="G3747" i="27"/>
  <c r="G3748" i="27"/>
  <c r="G3749" i="27"/>
  <c r="G3750" i="27"/>
  <c r="G3751" i="27"/>
  <c r="G3752" i="27"/>
  <c r="G3753" i="27"/>
  <c r="G3754" i="27"/>
  <c r="G3755" i="27"/>
  <c r="G3756" i="27"/>
  <c r="G3757" i="27"/>
  <c r="G3758" i="27"/>
  <c r="G3759" i="27"/>
  <c r="G3760" i="27"/>
  <c r="G3761" i="27"/>
  <c r="G3762" i="27"/>
  <c r="G3763" i="27"/>
  <c r="G3764" i="27"/>
  <c r="G3765" i="27"/>
  <c r="G3766" i="27"/>
  <c r="G3767" i="27"/>
  <c r="G3768" i="27"/>
  <c r="G3769" i="27"/>
  <c r="G3770" i="27"/>
  <c r="G3771" i="27"/>
  <c r="G3772" i="27"/>
  <c r="G3773" i="27"/>
  <c r="G3774" i="27"/>
  <c r="G3775" i="27"/>
  <c r="G3776" i="27"/>
  <c r="G3777" i="27"/>
  <c r="G3778" i="27"/>
  <c r="G3779" i="27"/>
  <c r="G3780" i="27"/>
  <c r="G3781" i="27"/>
  <c r="G3782" i="27"/>
  <c r="G3783" i="27"/>
  <c r="G3784" i="27"/>
  <c r="G3785" i="27"/>
  <c r="G3786" i="27"/>
  <c r="G3787" i="27"/>
  <c r="G3788" i="27"/>
  <c r="G3789" i="27"/>
  <c r="G3790" i="27"/>
  <c r="G3791" i="27"/>
  <c r="G3792" i="27"/>
  <c r="G3793" i="27"/>
  <c r="G3794" i="27"/>
  <c r="G3795" i="27"/>
  <c r="G3796" i="27"/>
  <c r="G3797" i="27"/>
  <c r="G3798" i="27"/>
  <c r="G3799" i="27"/>
  <c r="G3800" i="27"/>
  <c r="G3801" i="27"/>
  <c r="G3802" i="27"/>
  <c r="G3803" i="27"/>
  <c r="G3804" i="27"/>
  <c r="G3805" i="27"/>
  <c r="G3806" i="27"/>
  <c r="G3807" i="27"/>
  <c r="G3808" i="27"/>
  <c r="G3809" i="27"/>
  <c r="G3810" i="27"/>
  <c r="G3811" i="27"/>
  <c r="G3812" i="27"/>
  <c r="G3813" i="27"/>
  <c r="G3814" i="27"/>
  <c r="G3815" i="27"/>
  <c r="G3816" i="27"/>
  <c r="G3817" i="27"/>
  <c r="G3818" i="27"/>
  <c r="G3819" i="27"/>
  <c r="G3820" i="27"/>
  <c r="G3821" i="27"/>
  <c r="G3822" i="27"/>
  <c r="G3823" i="27"/>
  <c r="G3824" i="27"/>
  <c r="G3825" i="27"/>
  <c r="G3826" i="27"/>
  <c r="G3827" i="27"/>
  <c r="G3828" i="27"/>
  <c r="G3829" i="27"/>
  <c r="G3830" i="27"/>
  <c r="G3831" i="27"/>
  <c r="G3832" i="27"/>
  <c r="G3833" i="27"/>
  <c r="G3834" i="27"/>
  <c r="G3835" i="27"/>
  <c r="G3836" i="27"/>
  <c r="G3837" i="27"/>
  <c r="G3838" i="27"/>
  <c r="G3839" i="27"/>
  <c r="G3840" i="27"/>
  <c r="G3841" i="27"/>
  <c r="G3842" i="27"/>
  <c r="G3843" i="27"/>
  <c r="G3844" i="27"/>
  <c r="G3845" i="27"/>
  <c r="G3846" i="27"/>
  <c r="G3847" i="27"/>
  <c r="G3848" i="27"/>
  <c r="G3849" i="27"/>
  <c r="G3850" i="27"/>
  <c r="G3851" i="27"/>
  <c r="G3852" i="27"/>
  <c r="G3853" i="27"/>
  <c r="G3854" i="27"/>
  <c r="G3855" i="27"/>
  <c r="G3856" i="27"/>
  <c r="G3857" i="27"/>
  <c r="G3858" i="27"/>
  <c r="G3859" i="27"/>
  <c r="G3860" i="27"/>
  <c r="G3861" i="27"/>
  <c r="G3862" i="27"/>
  <c r="G3863" i="27"/>
  <c r="G3864" i="27"/>
  <c r="G3865" i="27"/>
  <c r="G3866" i="27"/>
  <c r="G3867" i="27"/>
  <c r="G3868" i="27"/>
  <c r="G3869" i="27"/>
  <c r="G3870" i="27"/>
  <c r="G3871" i="27"/>
  <c r="G3872" i="27"/>
  <c r="G3873" i="27"/>
  <c r="G3874" i="27"/>
  <c r="G3875" i="27"/>
  <c r="G3876" i="27"/>
  <c r="G3877" i="27"/>
  <c r="G3878" i="27"/>
  <c r="G3879" i="27"/>
  <c r="G3880" i="27"/>
  <c r="G3881" i="27"/>
  <c r="G3882" i="27"/>
  <c r="G3883" i="27"/>
  <c r="G3884" i="27"/>
  <c r="G3885" i="27"/>
  <c r="G3886" i="27"/>
  <c r="G3887" i="27"/>
  <c r="G3888" i="27"/>
  <c r="G3889" i="27"/>
  <c r="G3890" i="27"/>
  <c r="G3891" i="27"/>
  <c r="G3892" i="27"/>
  <c r="G3893" i="27"/>
  <c r="G3894" i="27"/>
  <c r="G3895" i="27"/>
  <c r="G3896" i="27"/>
  <c r="G3897" i="27"/>
  <c r="G3898" i="27"/>
  <c r="G3899" i="27"/>
  <c r="G3900" i="27"/>
  <c r="G3901" i="27"/>
  <c r="G3902" i="27"/>
  <c r="G3903" i="27"/>
  <c r="G3904" i="27"/>
  <c r="G3905" i="27"/>
  <c r="G3906" i="27"/>
  <c r="G3907" i="27"/>
  <c r="G3908" i="27"/>
  <c r="G3909" i="27"/>
  <c r="G3910" i="27"/>
  <c r="G3911" i="27"/>
  <c r="G3912" i="27"/>
  <c r="G3913" i="27"/>
  <c r="G3914" i="27"/>
  <c r="G3915" i="27"/>
  <c r="G3916" i="27"/>
  <c r="G3917" i="27"/>
  <c r="G3918" i="27"/>
  <c r="G3919" i="27"/>
  <c r="G3920" i="27"/>
  <c r="G3921" i="27"/>
  <c r="G3922" i="27"/>
  <c r="G3923" i="27"/>
  <c r="G3924" i="27"/>
  <c r="G3925" i="27"/>
  <c r="G3926" i="27"/>
  <c r="G3927" i="27"/>
  <c r="G3928" i="27"/>
  <c r="G3929" i="27"/>
  <c r="G3930" i="27"/>
  <c r="G3931" i="27"/>
  <c r="G3932" i="27"/>
  <c r="G3933" i="27"/>
  <c r="G3934" i="27"/>
  <c r="G3935" i="27"/>
  <c r="G3936" i="27"/>
  <c r="G3937" i="27"/>
  <c r="G3938" i="27"/>
  <c r="G3939" i="27"/>
  <c r="G3940" i="27"/>
  <c r="G3941" i="27"/>
  <c r="G3942" i="27"/>
  <c r="G3943" i="27"/>
  <c r="G3944" i="27"/>
  <c r="G3945" i="27"/>
  <c r="G3946" i="27"/>
  <c r="G3947" i="27"/>
  <c r="G3948" i="27"/>
  <c r="G3949" i="27"/>
  <c r="G3950" i="27"/>
  <c r="G3951" i="27"/>
  <c r="G3952" i="27"/>
  <c r="G3953" i="27"/>
  <c r="G3954" i="27"/>
  <c r="G3955" i="27"/>
  <c r="G3956" i="27"/>
  <c r="G3957" i="27"/>
  <c r="G3958" i="27"/>
  <c r="G3959" i="27"/>
  <c r="G3960" i="27"/>
  <c r="G3961" i="27"/>
  <c r="G3962" i="27"/>
  <c r="G3963" i="27"/>
  <c r="G3964" i="27"/>
  <c r="G3965" i="27"/>
  <c r="G3966" i="27"/>
  <c r="G3967" i="27"/>
  <c r="G3968" i="27"/>
  <c r="G3969" i="27"/>
  <c r="G3970" i="27"/>
  <c r="G3971" i="27"/>
  <c r="G3972" i="27"/>
  <c r="G3973" i="27"/>
  <c r="G3974" i="27"/>
  <c r="G3975" i="27"/>
  <c r="G3976" i="27"/>
  <c r="G3977" i="27"/>
  <c r="G3978" i="27"/>
  <c r="G3979" i="27"/>
  <c r="G3980" i="27"/>
  <c r="G3981" i="27"/>
  <c r="G3982" i="27"/>
  <c r="G3983" i="27"/>
  <c r="G3984" i="27"/>
  <c r="G3985" i="27"/>
  <c r="G3986" i="27"/>
  <c r="G3987" i="27"/>
  <c r="G3988" i="27"/>
  <c r="G3989" i="27"/>
  <c r="G3990" i="27"/>
  <c r="G3991" i="27"/>
  <c r="G3992" i="27"/>
  <c r="G3993" i="27"/>
  <c r="G3994" i="27"/>
  <c r="G3995" i="27"/>
  <c r="G3996" i="27"/>
  <c r="G3997" i="27"/>
  <c r="G3998" i="27"/>
  <c r="G3999" i="27"/>
  <c r="G4000" i="27"/>
  <c r="G4001" i="27"/>
  <c r="G4002" i="27"/>
  <c r="G4003" i="27"/>
  <c r="G4004" i="27"/>
  <c r="G4005" i="27"/>
  <c r="G4006" i="27"/>
  <c r="G4007" i="27"/>
  <c r="G4008" i="27"/>
  <c r="G4009" i="27"/>
  <c r="G4010" i="27"/>
  <c r="G4011" i="27"/>
  <c r="G4012" i="27"/>
  <c r="G4013" i="27"/>
  <c r="G4014" i="27"/>
  <c r="G4015" i="27"/>
  <c r="G4016" i="27"/>
  <c r="G4017" i="27"/>
  <c r="G4018" i="27"/>
  <c r="G4019" i="27"/>
  <c r="G4020" i="27"/>
  <c r="G4021" i="27"/>
  <c r="G4022" i="27"/>
  <c r="G4023" i="27"/>
  <c r="G4024" i="27"/>
  <c r="G4025" i="27"/>
  <c r="G4026" i="27"/>
  <c r="G4027" i="27"/>
  <c r="G4028" i="27"/>
  <c r="G4029" i="27"/>
  <c r="G4030" i="27"/>
  <c r="G4031" i="27"/>
  <c r="G4032" i="27"/>
  <c r="G4033" i="27"/>
  <c r="G4034" i="27"/>
  <c r="G4035" i="27"/>
  <c r="G4036" i="27"/>
  <c r="G4037" i="27"/>
  <c r="G4038" i="27"/>
  <c r="G4039" i="27"/>
  <c r="G4040" i="27"/>
  <c r="G4041" i="27"/>
  <c r="G4042" i="27"/>
  <c r="G4043" i="27"/>
  <c r="G4044" i="27"/>
  <c r="G4045" i="27"/>
  <c r="G4046" i="27"/>
  <c r="G4047" i="27"/>
  <c r="G4048" i="27"/>
  <c r="G4049" i="27"/>
  <c r="G4050" i="27"/>
  <c r="G4051" i="27"/>
  <c r="G4052" i="27"/>
  <c r="G4053" i="27"/>
  <c r="G4054" i="27"/>
  <c r="G4055" i="27"/>
  <c r="G4056" i="27"/>
  <c r="G4057" i="27"/>
  <c r="G4058" i="27"/>
  <c r="G4059" i="27"/>
  <c r="G4060" i="27"/>
  <c r="G4061" i="27"/>
  <c r="G4062" i="27"/>
  <c r="G4063" i="27"/>
  <c r="G4064" i="27"/>
  <c r="G4065" i="27"/>
  <c r="G4066" i="27"/>
  <c r="G4067" i="27"/>
  <c r="G4068" i="27"/>
  <c r="G4069" i="27"/>
  <c r="G4070" i="27"/>
  <c r="F6" i="27"/>
  <c r="F7" i="27"/>
  <c r="F8" i="27"/>
  <c r="F9" i="27"/>
  <c r="F10" i="27"/>
  <c r="F11" i="27"/>
  <c r="F12" i="27"/>
  <c r="F13" i="27"/>
  <c r="F14" i="27"/>
  <c r="F15" i="27"/>
  <c r="F16" i="27"/>
  <c r="F17" i="27"/>
  <c r="F18" i="27"/>
  <c r="F19" i="27"/>
  <c r="F20" i="27"/>
  <c r="F21" i="27"/>
  <c r="F22" i="27"/>
  <c r="F23" i="27"/>
  <c r="F24" i="27"/>
  <c r="F25" i="27"/>
  <c r="F26" i="27"/>
  <c r="F27" i="27"/>
  <c r="F28" i="27"/>
  <c r="F29" i="27"/>
  <c r="F30" i="27"/>
  <c r="F31" i="27"/>
  <c r="F32" i="27"/>
  <c r="F33" i="27"/>
  <c r="F34" i="27"/>
  <c r="F35" i="27"/>
  <c r="F36" i="27"/>
  <c r="F37" i="27"/>
  <c r="F38" i="27"/>
  <c r="F39" i="27"/>
  <c r="F40" i="27"/>
  <c r="F41" i="27"/>
  <c r="F42" i="27"/>
  <c r="F43" i="27"/>
  <c r="F44" i="27"/>
  <c r="F45" i="27"/>
  <c r="F46" i="27"/>
  <c r="F47" i="27"/>
  <c r="F48" i="27"/>
  <c r="F49" i="27"/>
  <c r="F50" i="27"/>
  <c r="F51" i="27"/>
  <c r="F52" i="27"/>
  <c r="F53" i="27"/>
  <c r="F54" i="27"/>
  <c r="F55" i="27"/>
  <c r="F56" i="27"/>
  <c r="F57" i="27"/>
  <c r="F58" i="27"/>
  <c r="F59" i="27"/>
  <c r="F60" i="27"/>
  <c r="F61" i="27"/>
  <c r="F62" i="27"/>
  <c r="F63" i="27"/>
  <c r="F64" i="27"/>
  <c r="F65" i="27"/>
  <c r="F66" i="27"/>
  <c r="F67" i="27"/>
  <c r="F68" i="27"/>
  <c r="F69" i="27"/>
  <c r="F70" i="27"/>
  <c r="F71" i="27"/>
  <c r="F72" i="27"/>
  <c r="F73" i="27"/>
  <c r="F74" i="27"/>
  <c r="F75" i="27"/>
  <c r="F76" i="27"/>
  <c r="F77" i="27"/>
  <c r="F78" i="27"/>
  <c r="F79" i="27"/>
  <c r="F80" i="27"/>
  <c r="F81" i="27"/>
  <c r="F82" i="27"/>
  <c r="F83" i="27"/>
  <c r="F84" i="27"/>
  <c r="F85" i="27"/>
  <c r="F86" i="27"/>
  <c r="F87" i="27"/>
  <c r="F88" i="27"/>
  <c r="F89" i="27"/>
  <c r="F90" i="27"/>
  <c r="F91" i="27"/>
  <c r="F92" i="27"/>
  <c r="F93" i="27"/>
  <c r="F94" i="27"/>
  <c r="F95" i="27"/>
  <c r="F96" i="27"/>
  <c r="F97" i="27"/>
  <c r="F98" i="27"/>
  <c r="F99" i="27"/>
  <c r="F100" i="27"/>
  <c r="F101" i="27"/>
  <c r="F102" i="27"/>
  <c r="F103" i="27"/>
  <c r="F104" i="27"/>
  <c r="F105" i="27"/>
  <c r="F106" i="27"/>
  <c r="F107" i="27"/>
  <c r="F108" i="27"/>
  <c r="F109" i="27"/>
  <c r="F110" i="27"/>
  <c r="F111" i="27"/>
  <c r="F112" i="27"/>
  <c r="F113" i="27"/>
  <c r="F114" i="27"/>
  <c r="F115" i="27"/>
  <c r="F116" i="27"/>
  <c r="F117" i="27"/>
  <c r="F118" i="27"/>
  <c r="F119" i="27"/>
  <c r="F120" i="27"/>
  <c r="F121" i="27"/>
  <c r="F122" i="27"/>
  <c r="F123" i="27"/>
  <c r="F124" i="27"/>
  <c r="F125" i="27"/>
  <c r="F126" i="27"/>
  <c r="F127" i="27"/>
  <c r="F128" i="27"/>
  <c r="F129" i="27"/>
  <c r="F130" i="27"/>
  <c r="F131" i="27"/>
  <c r="F132" i="27"/>
  <c r="F133" i="27"/>
  <c r="F134" i="27"/>
  <c r="F135" i="27"/>
  <c r="F136" i="27"/>
  <c r="F137" i="27"/>
  <c r="F138" i="27"/>
  <c r="F139" i="27"/>
  <c r="F140" i="27"/>
  <c r="F141" i="27"/>
  <c r="F142" i="27"/>
  <c r="F143" i="27"/>
  <c r="F144" i="27"/>
  <c r="F145" i="27"/>
  <c r="F146" i="27"/>
  <c r="F147" i="27"/>
  <c r="F148" i="27"/>
  <c r="F149" i="27"/>
  <c r="F150" i="27"/>
  <c r="F151" i="27"/>
  <c r="F152" i="27"/>
  <c r="F153" i="27"/>
  <c r="F154" i="27"/>
  <c r="F155" i="27"/>
  <c r="F156" i="27"/>
  <c r="F157" i="27"/>
  <c r="F158" i="27"/>
  <c r="F159" i="27"/>
  <c r="F160" i="27"/>
  <c r="F161" i="27"/>
  <c r="F162" i="27"/>
  <c r="F163" i="27"/>
  <c r="F164" i="27"/>
  <c r="F165" i="27"/>
  <c r="F166" i="27"/>
  <c r="F167" i="27"/>
  <c r="F168" i="27"/>
  <c r="F169" i="27"/>
  <c r="F170" i="27"/>
  <c r="F171" i="27"/>
  <c r="F172" i="27"/>
  <c r="F173" i="27"/>
  <c r="F174" i="27"/>
  <c r="F175" i="27"/>
  <c r="F176" i="27"/>
  <c r="F177" i="27"/>
  <c r="F178" i="27"/>
  <c r="F179" i="27"/>
  <c r="F180" i="27"/>
  <c r="F181" i="27"/>
  <c r="F182" i="27"/>
  <c r="F183" i="27"/>
  <c r="F184" i="27"/>
  <c r="F185" i="27"/>
  <c r="F186" i="27"/>
  <c r="F187" i="27"/>
  <c r="F188" i="27"/>
  <c r="F189" i="27"/>
  <c r="F190" i="27"/>
  <c r="F191" i="27"/>
  <c r="F192" i="27"/>
  <c r="F193" i="27"/>
  <c r="F194" i="27"/>
  <c r="F195" i="27"/>
  <c r="F196" i="27"/>
  <c r="F197" i="27"/>
  <c r="F198" i="27"/>
  <c r="F199" i="27"/>
  <c r="F200" i="27"/>
  <c r="F201" i="27"/>
  <c r="F202" i="27"/>
  <c r="F203" i="27"/>
  <c r="F204" i="27"/>
  <c r="F205" i="27"/>
  <c r="F206" i="27"/>
  <c r="F207" i="27"/>
  <c r="F208" i="27"/>
  <c r="F209" i="27"/>
  <c r="F210" i="27"/>
  <c r="F211" i="27"/>
  <c r="F212" i="27"/>
  <c r="F213" i="27"/>
  <c r="F214" i="27"/>
  <c r="F215" i="27"/>
  <c r="F216" i="27"/>
  <c r="F217" i="27"/>
  <c r="F218" i="27"/>
  <c r="F219" i="27"/>
  <c r="F220" i="27"/>
  <c r="F221" i="27"/>
  <c r="F222" i="27"/>
  <c r="F223" i="27"/>
  <c r="F224" i="27"/>
  <c r="F225" i="27"/>
  <c r="F226" i="27"/>
  <c r="F227" i="27"/>
  <c r="F228" i="27"/>
  <c r="F229" i="27"/>
  <c r="F230" i="27"/>
  <c r="F231" i="27"/>
  <c r="F232" i="27"/>
  <c r="F233" i="27"/>
  <c r="F234" i="27"/>
  <c r="F235" i="27"/>
  <c r="F236" i="27"/>
  <c r="F237" i="27"/>
  <c r="F238" i="27"/>
  <c r="F239" i="27"/>
  <c r="F240" i="27"/>
  <c r="F241" i="27"/>
  <c r="F242" i="27"/>
  <c r="F243" i="27"/>
  <c r="F244" i="27"/>
  <c r="F245" i="27"/>
  <c r="F246" i="27"/>
  <c r="F247" i="27"/>
  <c r="F248" i="27"/>
  <c r="F249" i="27"/>
  <c r="F250" i="27"/>
  <c r="F251" i="27"/>
  <c r="F252" i="27"/>
  <c r="F253" i="27"/>
  <c r="F254" i="27"/>
  <c r="F255" i="27"/>
  <c r="F256" i="27"/>
  <c r="F257" i="27"/>
  <c r="F258" i="27"/>
  <c r="F259" i="27"/>
  <c r="F260" i="27"/>
  <c r="F261" i="27"/>
  <c r="F262" i="27"/>
  <c r="F263" i="27"/>
  <c r="F264" i="27"/>
  <c r="F265" i="27"/>
  <c r="F266" i="27"/>
  <c r="F267" i="27"/>
  <c r="F268" i="27"/>
  <c r="F269" i="27"/>
  <c r="F270" i="27"/>
  <c r="F271" i="27"/>
  <c r="F272" i="27"/>
  <c r="F273" i="27"/>
  <c r="F274" i="27"/>
  <c r="F275" i="27"/>
  <c r="F276" i="27"/>
  <c r="F277" i="27"/>
  <c r="F278" i="27"/>
  <c r="F279" i="27"/>
  <c r="F280" i="27"/>
  <c r="F281" i="27"/>
  <c r="F282" i="27"/>
  <c r="F283" i="27"/>
  <c r="F284" i="27"/>
  <c r="F285" i="27"/>
  <c r="F286" i="27"/>
  <c r="F287" i="27"/>
  <c r="F288" i="27"/>
  <c r="F289" i="27"/>
  <c r="F290" i="27"/>
  <c r="F291" i="27"/>
  <c r="F292" i="27"/>
  <c r="F293" i="27"/>
  <c r="F294" i="27"/>
  <c r="F295" i="27"/>
  <c r="F296" i="27"/>
  <c r="F297" i="27"/>
  <c r="F298" i="27"/>
  <c r="F299" i="27"/>
  <c r="F300" i="27"/>
  <c r="F301" i="27"/>
  <c r="F302" i="27"/>
  <c r="F303" i="27"/>
  <c r="F304" i="27"/>
  <c r="F305" i="27"/>
  <c r="F306" i="27"/>
  <c r="F307" i="27"/>
  <c r="F308" i="27"/>
  <c r="F309" i="27"/>
  <c r="F310" i="27"/>
  <c r="F311" i="27"/>
  <c r="F312" i="27"/>
  <c r="F313" i="27"/>
  <c r="F314" i="27"/>
  <c r="F315" i="27"/>
  <c r="F316" i="27"/>
  <c r="F317" i="27"/>
  <c r="F318" i="27"/>
  <c r="F319" i="27"/>
  <c r="F320" i="27"/>
  <c r="F321" i="27"/>
  <c r="F322" i="27"/>
  <c r="F323" i="27"/>
  <c r="F324" i="27"/>
  <c r="F325" i="27"/>
  <c r="F326" i="27"/>
  <c r="F327" i="27"/>
  <c r="F328" i="27"/>
  <c r="F329" i="27"/>
  <c r="F330" i="27"/>
  <c r="F331" i="27"/>
  <c r="F332" i="27"/>
  <c r="F333" i="27"/>
  <c r="F334" i="27"/>
  <c r="F335" i="27"/>
  <c r="F336" i="27"/>
  <c r="F337" i="27"/>
  <c r="F338" i="27"/>
  <c r="F339" i="27"/>
  <c r="F340" i="27"/>
  <c r="F341" i="27"/>
  <c r="F342" i="27"/>
  <c r="F343" i="27"/>
  <c r="F344" i="27"/>
  <c r="F345" i="27"/>
  <c r="F346" i="27"/>
  <c r="F347" i="27"/>
  <c r="F348" i="27"/>
  <c r="F349" i="27"/>
  <c r="F350" i="27"/>
  <c r="F351" i="27"/>
  <c r="F352" i="27"/>
  <c r="F353" i="27"/>
  <c r="F354" i="27"/>
  <c r="F355" i="27"/>
  <c r="F356" i="27"/>
  <c r="F357" i="27"/>
  <c r="F358" i="27"/>
  <c r="F359" i="27"/>
  <c r="F360" i="27"/>
  <c r="F361" i="27"/>
  <c r="F362" i="27"/>
  <c r="F363" i="27"/>
  <c r="F364" i="27"/>
  <c r="F365" i="27"/>
  <c r="F366" i="27"/>
  <c r="F367" i="27"/>
  <c r="F368" i="27"/>
  <c r="F369" i="27"/>
  <c r="F370" i="27"/>
  <c r="F371" i="27"/>
  <c r="F372" i="27"/>
  <c r="F373" i="27"/>
  <c r="F374" i="27"/>
  <c r="F375" i="27"/>
  <c r="F376" i="27"/>
  <c r="F377" i="27"/>
  <c r="F378" i="27"/>
  <c r="F379" i="27"/>
  <c r="F380" i="27"/>
  <c r="F381" i="27"/>
  <c r="F382" i="27"/>
  <c r="F383" i="27"/>
  <c r="F384" i="27"/>
  <c r="F385" i="27"/>
  <c r="F386" i="27"/>
  <c r="F387" i="27"/>
  <c r="F388" i="27"/>
  <c r="F389" i="27"/>
  <c r="F390" i="27"/>
  <c r="F391" i="27"/>
  <c r="F392" i="27"/>
  <c r="F393" i="27"/>
  <c r="F394" i="27"/>
  <c r="F395" i="27"/>
  <c r="F396" i="27"/>
  <c r="F397" i="27"/>
  <c r="F398" i="27"/>
  <c r="F399" i="27"/>
  <c r="F400" i="27"/>
  <c r="F401" i="27"/>
  <c r="F402" i="27"/>
  <c r="F403" i="27"/>
  <c r="F404" i="27"/>
  <c r="F405" i="27"/>
  <c r="F406" i="27"/>
  <c r="F407" i="27"/>
  <c r="F408" i="27"/>
  <c r="F409" i="27"/>
  <c r="F410" i="27"/>
  <c r="F411" i="27"/>
  <c r="F412" i="27"/>
  <c r="F413" i="27"/>
  <c r="F414" i="27"/>
  <c r="F415" i="27"/>
  <c r="F416" i="27"/>
  <c r="F417" i="27"/>
  <c r="F418" i="27"/>
  <c r="F419" i="27"/>
  <c r="F420" i="27"/>
  <c r="F421" i="27"/>
  <c r="F422" i="27"/>
  <c r="F423" i="27"/>
  <c r="F424" i="27"/>
  <c r="F425" i="27"/>
  <c r="F426" i="27"/>
  <c r="F427" i="27"/>
  <c r="F428" i="27"/>
  <c r="F429" i="27"/>
  <c r="F430" i="27"/>
  <c r="F431" i="27"/>
  <c r="F432" i="27"/>
  <c r="F433" i="27"/>
  <c r="F434" i="27"/>
  <c r="F435" i="27"/>
  <c r="F436" i="27"/>
  <c r="F437" i="27"/>
  <c r="F438" i="27"/>
  <c r="F439" i="27"/>
  <c r="F440" i="27"/>
  <c r="F441" i="27"/>
  <c r="F442" i="27"/>
  <c r="F443" i="27"/>
  <c r="F444" i="27"/>
  <c r="F445" i="27"/>
  <c r="F446" i="27"/>
  <c r="F447" i="27"/>
  <c r="F448" i="27"/>
  <c r="F449" i="27"/>
  <c r="F450" i="27"/>
  <c r="F451" i="27"/>
  <c r="F452" i="27"/>
  <c r="F453" i="27"/>
  <c r="F454" i="27"/>
  <c r="F455" i="27"/>
  <c r="F456" i="27"/>
  <c r="F457" i="27"/>
  <c r="F458" i="27"/>
  <c r="F459" i="27"/>
  <c r="F460" i="27"/>
  <c r="F461" i="27"/>
  <c r="F462" i="27"/>
  <c r="F463" i="27"/>
  <c r="F464" i="27"/>
  <c r="F465" i="27"/>
  <c r="F466" i="27"/>
  <c r="F467" i="27"/>
  <c r="F468" i="27"/>
  <c r="F469" i="27"/>
  <c r="F470" i="27"/>
  <c r="F471" i="27"/>
  <c r="F472" i="27"/>
  <c r="F473" i="27"/>
  <c r="F474" i="27"/>
  <c r="F475" i="27"/>
  <c r="F476" i="27"/>
  <c r="F477" i="27"/>
  <c r="F478" i="27"/>
  <c r="F479" i="27"/>
  <c r="F480" i="27"/>
  <c r="F481" i="27"/>
  <c r="F482" i="27"/>
  <c r="F483" i="27"/>
  <c r="F484" i="27"/>
  <c r="F485" i="27"/>
  <c r="F486" i="27"/>
  <c r="F487" i="27"/>
  <c r="F488" i="27"/>
  <c r="F489" i="27"/>
  <c r="F490" i="27"/>
  <c r="F491" i="27"/>
  <c r="F492" i="27"/>
  <c r="F493" i="27"/>
  <c r="F494" i="27"/>
  <c r="F495" i="27"/>
  <c r="F496" i="27"/>
  <c r="F497" i="27"/>
  <c r="F498" i="27"/>
  <c r="F499" i="27"/>
  <c r="F500" i="27"/>
  <c r="F501" i="27"/>
  <c r="F502" i="27"/>
  <c r="F503" i="27"/>
  <c r="F504" i="27"/>
  <c r="F505" i="27"/>
  <c r="F506" i="27"/>
  <c r="F507" i="27"/>
  <c r="F508" i="27"/>
  <c r="F509" i="27"/>
  <c r="F510" i="27"/>
  <c r="F511" i="27"/>
  <c r="F512" i="27"/>
  <c r="F513" i="27"/>
  <c r="F514" i="27"/>
  <c r="F515" i="27"/>
  <c r="F516" i="27"/>
  <c r="F517" i="27"/>
  <c r="F518" i="27"/>
  <c r="F519" i="27"/>
  <c r="F520" i="27"/>
  <c r="F521" i="27"/>
  <c r="F522" i="27"/>
  <c r="F523" i="27"/>
  <c r="F524" i="27"/>
  <c r="F525" i="27"/>
  <c r="F526" i="27"/>
  <c r="F527" i="27"/>
  <c r="F528" i="27"/>
  <c r="F529" i="27"/>
  <c r="F530" i="27"/>
  <c r="F531" i="27"/>
  <c r="F532" i="27"/>
  <c r="F533" i="27"/>
  <c r="F534" i="27"/>
  <c r="F535" i="27"/>
  <c r="F536" i="27"/>
  <c r="F537" i="27"/>
  <c r="F538" i="27"/>
  <c r="F539" i="27"/>
  <c r="F540" i="27"/>
  <c r="F541" i="27"/>
  <c r="F542" i="27"/>
  <c r="F543" i="27"/>
  <c r="F544" i="27"/>
  <c r="F545" i="27"/>
  <c r="F546" i="27"/>
  <c r="F547" i="27"/>
  <c r="F548" i="27"/>
  <c r="F549" i="27"/>
  <c r="F550" i="27"/>
  <c r="F551" i="27"/>
  <c r="F552" i="27"/>
  <c r="F553" i="27"/>
  <c r="F554" i="27"/>
  <c r="F555" i="27"/>
  <c r="F556" i="27"/>
  <c r="F557" i="27"/>
  <c r="F558" i="27"/>
  <c r="F559" i="27"/>
  <c r="F560" i="27"/>
  <c r="F561" i="27"/>
  <c r="F562" i="27"/>
  <c r="F563" i="27"/>
  <c r="F564" i="27"/>
  <c r="F565" i="27"/>
  <c r="F566" i="27"/>
  <c r="F567" i="27"/>
  <c r="F568" i="27"/>
  <c r="F569" i="27"/>
  <c r="F570" i="27"/>
  <c r="F571" i="27"/>
  <c r="F572" i="27"/>
  <c r="F573" i="27"/>
  <c r="F574" i="27"/>
  <c r="F575" i="27"/>
  <c r="F576" i="27"/>
  <c r="F577" i="27"/>
  <c r="F578" i="27"/>
  <c r="F579" i="27"/>
  <c r="F580" i="27"/>
  <c r="F581" i="27"/>
  <c r="F582" i="27"/>
  <c r="F583" i="27"/>
  <c r="F584" i="27"/>
  <c r="F585" i="27"/>
  <c r="F586" i="27"/>
  <c r="F587" i="27"/>
  <c r="F588" i="27"/>
  <c r="F589" i="27"/>
  <c r="F590" i="27"/>
  <c r="F591" i="27"/>
  <c r="F592" i="27"/>
  <c r="F593" i="27"/>
  <c r="F594" i="27"/>
  <c r="F595" i="27"/>
  <c r="F596" i="27"/>
  <c r="F597" i="27"/>
  <c r="F598" i="27"/>
  <c r="F599" i="27"/>
  <c r="F600" i="27"/>
  <c r="F601" i="27"/>
  <c r="F602" i="27"/>
  <c r="F603" i="27"/>
  <c r="F604" i="27"/>
  <c r="F605" i="27"/>
  <c r="F606" i="27"/>
  <c r="F607" i="27"/>
  <c r="F608" i="27"/>
  <c r="F609" i="27"/>
  <c r="F610" i="27"/>
  <c r="F611" i="27"/>
  <c r="F612" i="27"/>
  <c r="F613" i="27"/>
  <c r="F614" i="27"/>
  <c r="F615" i="27"/>
  <c r="F616" i="27"/>
  <c r="F617" i="27"/>
  <c r="F618" i="27"/>
  <c r="F619" i="27"/>
  <c r="F620" i="27"/>
  <c r="F621" i="27"/>
  <c r="F622" i="27"/>
  <c r="F623" i="27"/>
  <c r="F624" i="27"/>
  <c r="F625" i="27"/>
  <c r="F626" i="27"/>
  <c r="F627" i="27"/>
  <c r="F628" i="27"/>
  <c r="F629" i="27"/>
  <c r="F630" i="27"/>
  <c r="F631" i="27"/>
  <c r="F632" i="27"/>
  <c r="F633" i="27"/>
  <c r="F634" i="27"/>
  <c r="F635" i="27"/>
  <c r="F636" i="27"/>
  <c r="F637" i="27"/>
  <c r="F638" i="27"/>
  <c r="F639" i="27"/>
  <c r="F640" i="27"/>
  <c r="F641" i="27"/>
  <c r="F642" i="27"/>
  <c r="F643" i="27"/>
  <c r="F644" i="27"/>
  <c r="F645" i="27"/>
  <c r="F646" i="27"/>
  <c r="F647" i="27"/>
  <c r="F648" i="27"/>
  <c r="F649" i="27"/>
  <c r="F650" i="27"/>
  <c r="F651" i="27"/>
  <c r="F652" i="27"/>
  <c r="F653" i="27"/>
  <c r="F654" i="27"/>
  <c r="F655" i="27"/>
  <c r="F656" i="27"/>
  <c r="F657" i="27"/>
  <c r="F658" i="27"/>
  <c r="F659" i="27"/>
  <c r="F660" i="27"/>
  <c r="F661" i="27"/>
  <c r="F662" i="27"/>
  <c r="F663" i="27"/>
  <c r="F664" i="27"/>
  <c r="F665" i="27"/>
  <c r="F666" i="27"/>
  <c r="F667" i="27"/>
  <c r="F668" i="27"/>
  <c r="F669" i="27"/>
  <c r="F670" i="27"/>
  <c r="F671" i="27"/>
  <c r="F672" i="27"/>
  <c r="F673" i="27"/>
  <c r="F674" i="27"/>
  <c r="F675" i="27"/>
  <c r="F676" i="27"/>
  <c r="F677" i="27"/>
  <c r="F678" i="27"/>
  <c r="F679" i="27"/>
  <c r="F680" i="27"/>
  <c r="F681" i="27"/>
  <c r="F682" i="27"/>
  <c r="F683" i="27"/>
  <c r="F684" i="27"/>
  <c r="F685" i="27"/>
  <c r="F686" i="27"/>
  <c r="F687" i="27"/>
  <c r="F688" i="27"/>
  <c r="F689" i="27"/>
  <c r="F690" i="27"/>
  <c r="F691" i="27"/>
  <c r="F692" i="27"/>
  <c r="F693" i="27"/>
  <c r="F694" i="27"/>
  <c r="F695" i="27"/>
  <c r="F696" i="27"/>
  <c r="F697" i="27"/>
  <c r="F698" i="27"/>
  <c r="F699" i="27"/>
  <c r="F700" i="27"/>
  <c r="F701" i="27"/>
  <c r="F702" i="27"/>
  <c r="F703" i="27"/>
  <c r="F704" i="27"/>
  <c r="F705" i="27"/>
  <c r="F706" i="27"/>
  <c r="F707" i="27"/>
  <c r="F708" i="27"/>
  <c r="F709" i="27"/>
  <c r="F710" i="27"/>
  <c r="F711" i="27"/>
  <c r="F712" i="27"/>
  <c r="F713" i="27"/>
  <c r="F714" i="27"/>
  <c r="F715" i="27"/>
  <c r="F716" i="27"/>
  <c r="F717" i="27"/>
  <c r="F718" i="27"/>
  <c r="F719" i="27"/>
  <c r="F720" i="27"/>
  <c r="F721" i="27"/>
  <c r="F722" i="27"/>
  <c r="F723" i="27"/>
  <c r="F724" i="27"/>
  <c r="F725" i="27"/>
  <c r="F726" i="27"/>
  <c r="F727" i="27"/>
  <c r="F728" i="27"/>
  <c r="F729" i="27"/>
  <c r="F730" i="27"/>
  <c r="F731" i="27"/>
  <c r="F732" i="27"/>
  <c r="F733" i="27"/>
  <c r="F734" i="27"/>
  <c r="F735" i="27"/>
  <c r="F736" i="27"/>
  <c r="F737" i="27"/>
  <c r="F738" i="27"/>
  <c r="F739" i="27"/>
  <c r="F740" i="27"/>
  <c r="F741" i="27"/>
  <c r="F742" i="27"/>
  <c r="F743" i="27"/>
  <c r="F744" i="27"/>
  <c r="F745" i="27"/>
  <c r="F746" i="27"/>
  <c r="F747" i="27"/>
  <c r="F748" i="27"/>
  <c r="F749" i="27"/>
  <c r="F750" i="27"/>
  <c r="F751" i="27"/>
  <c r="F752" i="27"/>
  <c r="F753" i="27"/>
  <c r="F754" i="27"/>
  <c r="F755" i="27"/>
  <c r="F756" i="27"/>
  <c r="F757" i="27"/>
  <c r="F758" i="27"/>
  <c r="F759" i="27"/>
  <c r="F760" i="27"/>
  <c r="F761" i="27"/>
  <c r="F762" i="27"/>
  <c r="F763" i="27"/>
  <c r="F764" i="27"/>
  <c r="F765" i="27"/>
  <c r="F766" i="27"/>
  <c r="F767" i="27"/>
  <c r="F768" i="27"/>
  <c r="F769" i="27"/>
  <c r="F770" i="27"/>
  <c r="F771" i="27"/>
  <c r="F772" i="27"/>
  <c r="F773" i="27"/>
  <c r="F774" i="27"/>
  <c r="F775" i="27"/>
  <c r="F776" i="27"/>
  <c r="F777" i="27"/>
  <c r="F778" i="27"/>
  <c r="F779" i="27"/>
  <c r="F780" i="27"/>
  <c r="F781" i="27"/>
  <c r="F782" i="27"/>
  <c r="F783" i="27"/>
  <c r="F784" i="27"/>
  <c r="F785" i="27"/>
  <c r="F786" i="27"/>
  <c r="F787" i="27"/>
  <c r="F788" i="27"/>
  <c r="F789" i="27"/>
  <c r="F790" i="27"/>
  <c r="F791" i="27"/>
  <c r="F792" i="27"/>
  <c r="F793" i="27"/>
  <c r="F794" i="27"/>
  <c r="F795" i="27"/>
  <c r="F796" i="27"/>
  <c r="F797" i="27"/>
  <c r="F798" i="27"/>
  <c r="F799" i="27"/>
  <c r="F800" i="27"/>
  <c r="F801" i="27"/>
  <c r="F802" i="27"/>
  <c r="F803" i="27"/>
  <c r="F804" i="27"/>
  <c r="F805" i="27"/>
  <c r="F806" i="27"/>
  <c r="F807" i="27"/>
  <c r="F808" i="27"/>
  <c r="F809" i="27"/>
  <c r="F810" i="27"/>
  <c r="F811" i="27"/>
  <c r="F812" i="27"/>
  <c r="F813" i="27"/>
  <c r="F814" i="27"/>
  <c r="F815" i="27"/>
  <c r="F816" i="27"/>
  <c r="F817" i="27"/>
  <c r="F818" i="27"/>
  <c r="F819" i="27"/>
  <c r="F820" i="27"/>
  <c r="F821" i="27"/>
  <c r="F822" i="27"/>
  <c r="F823" i="27"/>
  <c r="F824" i="27"/>
  <c r="F825" i="27"/>
  <c r="F826" i="27"/>
  <c r="F827" i="27"/>
  <c r="F828" i="27"/>
  <c r="F829" i="27"/>
  <c r="F830" i="27"/>
  <c r="F831" i="27"/>
  <c r="F832" i="27"/>
  <c r="F833" i="27"/>
  <c r="F834" i="27"/>
  <c r="F835" i="27"/>
  <c r="F836" i="27"/>
  <c r="F837" i="27"/>
  <c r="F838" i="27"/>
  <c r="F839" i="27"/>
  <c r="F840" i="27"/>
  <c r="F841" i="27"/>
  <c r="F842" i="27"/>
  <c r="F843" i="27"/>
  <c r="F844" i="27"/>
  <c r="F845" i="27"/>
  <c r="F846" i="27"/>
  <c r="F847" i="27"/>
  <c r="F848" i="27"/>
  <c r="F849" i="27"/>
  <c r="F850" i="27"/>
  <c r="F851" i="27"/>
  <c r="F852" i="27"/>
  <c r="F853" i="27"/>
  <c r="F854" i="27"/>
  <c r="F855" i="27"/>
  <c r="F856" i="27"/>
  <c r="F857" i="27"/>
  <c r="F858" i="27"/>
  <c r="F859" i="27"/>
  <c r="F860" i="27"/>
  <c r="F861" i="27"/>
  <c r="F862" i="27"/>
  <c r="F863" i="27"/>
  <c r="F864" i="27"/>
  <c r="F865" i="27"/>
  <c r="F866" i="27"/>
  <c r="F867" i="27"/>
  <c r="F868" i="27"/>
  <c r="F869" i="27"/>
  <c r="F870" i="27"/>
  <c r="F871" i="27"/>
  <c r="F872" i="27"/>
  <c r="F873" i="27"/>
  <c r="F874" i="27"/>
  <c r="F875" i="27"/>
  <c r="F876" i="27"/>
  <c r="F877" i="27"/>
  <c r="F878" i="27"/>
  <c r="F879" i="27"/>
  <c r="F880" i="27"/>
  <c r="F881" i="27"/>
  <c r="F882" i="27"/>
  <c r="F883" i="27"/>
  <c r="F884" i="27"/>
  <c r="F885" i="27"/>
  <c r="F886" i="27"/>
  <c r="F887" i="27"/>
  <c r="F888" i="27"/>
  <c r="F889" i="27"/>
  <c r="F890" i="27"/>
  <c r="F891" i="27"/>
  <c r="F892" i="27"/>
  <c r="F893" i="27"/>
  <c r="F894" i="27"/>
  <c r="F895" i="27"/>
  <c r="F896" i="27"/>
  <c r="F897" i="27"/>
  <c r="F898" i="27"/>
  <c r="F899" i="27"/>
  <c r="F900" i="27"/>
  <c r="F901" i="27"/>
  <c r="F902" i="27"/>
  <c r="F903" i="27"/>
  <c r="F904" i="27"/>
  <c r="F905" i="27"/>
  <c r="F906" i="27"/>
  <c r="F907" i="27"/>
  <c r="F908" i="27"/>
  <c r="F909" i="27"/>
  <c r="F910" i="27"/>
  <c r="F911" i="27"/>
  <c r="F912" i="27"/>
  <c r="F913" i="27"/>
  <c r="F914" i="27"/>
  <c r="F915" i="27"/>
  <c r="F916" i="27"/>
  <c r="F917" i="27"/>
  <c r="F918" i="27"/>
  <c r="F919" i="27"/>
  <c r="F920" i="27"/>
  <c r="F921" i="27"/>
  <c r="F922" i="27"/>
  <c r="F923" i="27"/>
  <c r="F924" i="27"/>
  <c r="F925" i="27"/>
  <c r="F926" i="27"/>
  <c r="F927" i="27"/>
  <c r="F928" i="27"/>
  <c r="F929" i="27"/>
  <c r="F930" i="27"/>
  <c r="F931" i="27"/>
  <c r="F932" i="27"/>
  <c r="F933" i="27"/>
  <c r="F934" i="27"/>
  <c r="F935" i="27"/>
  <c r="F936" i="27"/>
  <c r="F937" i="27"/>
  <c r="F938" i="27"/>
  <c r="F939" i="27"/>
  <c r="F940" i="27"/>
  <c r="F941" i="27"/>
  <c r="F942" i="27"/>
  <c r="F943" i="27"/>
  <c r="F944" i="27"/>
  <c r="F945" i="27"/>
  <c r="F946" i="27"/>
  <c r="F947" i="27"/>
  <c r="F948" i="27"/>
  <c r="F949" i="27"/>
  <c r="F950" i="27"/>
  <c r="F951" i="27"/>
  <c r="F952" i="27"/>
  <c r="F953" i="27"/>
  <c r="F954" i="27"/>
  <c r="F955" i="27"/>
  <c r="F956" i="27"/>
  <c r="F957" i="27"/>
  <c r="F958" i="27"/>
  <c r="F959" i="27"/>
  <c r="F960" i="27"/>
  <c r="F961" i="27"/>
  <c r="F962" i="27"/>
  <c r="F963" i="27"/>
  <c r="F964" i="27"/>
  <c r="F965" i="27"/>
  <c r="F966" i="27"/>
  <c r="F967" i="27"/>
  <c r="F968" i="27"/>
  <c r="F969" i="27"/>
  <c r="F970" i="27"/>
  <c r="F971" i="27"/>
  <c r="F972" i="27"/>
  <c r="F973" i="27"/>
  <c r="F974" i="27"/>
  <c r="F975" i="27"/>
  <c r="F976" i="27"/>
  <c r="F977" i="27"/>
  <c r="F978" i="27"/>
  <c r="F979" i="27"/>
  <c r="F980" i="27"/>
  <c r="F981" i="27"/>
  <c r="F982" i="27"/>
  <c r="F983" i="27"/>
  <c r="F984" i="27"/>
  <c r="F985" i="27"/>
  <c r="F986" i="27"/>
  <c r="F987" i="27"/>
  <c r="F988" i="27"/>
  <c r="F989" i="27"/>
  <c r="F990" i="27"/>
  <c r="F991" i="27"/>
  <c r="F992" i="27"/>
  <c r="F993" i="27"/>
  <c r="F994" i="27"/>
  <c r="F995" i="27"/>
  <c r="F996" i="27"/>
  <c r="F997" i="27"/>
  <c r="F998" i="27"/>
  <c r="F999" i="27"/>
  <c r="F1000" i="27"/>
  <c r="F1001" i="27"/>
  <c r="F1002" i="27"/>
  <c r="F1003" i="27"/>
  <c r="F1004" i="27"/>
  <c r="F1005" i="27"/>
  <c r="F1006" i="27"/>
  <c r="F1007" i="27"/>
  <c r="F1008" i="27"/>
  <c r="F1009" i="27"/>
  <c r="F1010" i="27"/>
  <c r="F1011" i="27"/>
  <c r="F1012" i="27"/>
  <c r="F1013" i="27"/>
  <c r="F1014" i="27"/>
  <c r="F1015" i="27"/>
  <c r="F1016" i="27"/>
  <c r="F1017" i="27"/>
  <c r="F1018" i="27"/>
  <c r="F1019" i="27"/>
  <c r="F1020" i="27"/>
  <c r="F1021" i="27"/>
  <c r="F1022" i="27"/>
  <c r="F1023" i="27"/>
  <c r="F1024" i="27"/>
  <c r="F1025" i="27"/>
  <c r="F1026" i="27"/>
  <c r="F1027" i="27"/>
  <c r="F1028" i="27"/>
  <c r="F1029" i="27"/>
  <c r="F1030" i="27"/>
  <c r="F1031" i="27"/>
  <c r="F1032" i="27"/>
  <c r="F1033" i="27"/>
  <c r="F1034" i="27"/>
  <c r="F1035" i="27"/>
  <c r="F1036" i="27"/>
  <c r="F1037" i="27"/>
  <c r="F1038" i="27"/>
  <c r="F1039" i="27"/>
  <c r="F1040" i="27"/>
  <c r="F1041" i="27"/>
  <c r="F1042" i="27"/>
  <c r="F1043" i="27"/>
  <c r="F1044" i="27"/>
  <c r="F1045" i="27"/>
  <c r="F1046" i="27"/>
  <c r="F1047" i="27"/>
  <c r="F1048" i="27"/>
  <c r="F1049" i="27"/>
  <c r="F1050" i="27"/>
  <c r="F1051" i="27"/>
  <c r="F1052" i="27"/>
  <c r="F1053" i="27"/>
  <c r="F1054" i="27"/>
  <c r="F1055" i="27"/>
  <c r="F1056" i="27"/>
  <c r="F1057" i="27"/>
  <c r="F1058" i="27"/>
  <c r="F1059" i="27"/>
  <c r="F1060" i="27"/>
  <c r="F1061" i="27"/>
  <c r="F1062" i="27"/>
  <c r="F1063" i="27"/>
  <c r="F1064" i="27"/>
  <c r="F1065" i="27"/>
  <c r="F1066" i="27"/>
  <c r="F1067" i="27"/>
  <c r="F1068" i="27"/>
  <c r="F1069" i="27"/>
  <c r="F1070" i="27"/>
  <c r="F1071" i="27"/>
  <c r="F1072" i="27"/>
  <c r="F1073" i="27"/>
  <c r="F1074" i="27"/>
  <c r="F1075" i="27"/>
  <c r="F1076" i="27"/>
  <c r="F1077" i="27"/>
  <c r="F1078" i="27"/>
  <c r="F1079" i="27"/>
  <c r="F1080" i="27"/>
  <c r="F1081" i="27"/>
  <c r="F1082" i="27"/>
  <c r="F1083" i="27"/>
  <c r="F1084" i="27"/>
  <c r="F1085" i="27"/>
  <c r="F1086" i="27"/>
  <c r="F1087" i="27"/>
  <c r="F1088" i="27"/>
  <c r="F1089" i="27"/>
  <c r="F1090" i="27"/>
  <c r="F1091" i="27"/>
  <c r="F1092" i="27"/>
  <c r="F1093" i="27"/>
  <c r="F1094" i="27"/>
  <c r="F1095" i="27"/>
  <c r="F1096" i="27"/>
  <c r="F1097" i="27"/>
  <c r="F1098" i="27"/>
  <c r="F1099" i="27"/>
  <c r="F1100" i="27"/>
  <c r="F1101" i="27"/>
  <c r="F1102" i="27"/>
  <c r="F1103" i="27"/>
  <c r="F1104" i="27"/>
  <c r="F1105" i="27"/>
  <c r="F1106" i="27"/>
  <c r="F1107" i="27"/>
  <c r="F1108" i="27"/>
  <c r="F1109" i="27"/>
  <c r="F1110" i="27"/>
  <c r="F1111" i="27"/>
  <c r="F1112" i="27"/>
  <c r="F1113" i="27"/>
  <c r="F1114" i="27"/>
  <c r="F1115" i="27"/>
  <c r="F1116" i="27"/>
  <c r="F1117" i="27"/>
  <c r="F1118" i="27"/>
  <c r="F1119" i="27"/>
  <c r="F1120" i="27"/>
  <c r="F1121" i="27"/>
  <c r="F1122" i="27"/>
  <c r="F1123" i="27"/>
  <c r="F1124" i="27"/>
  <c r="F1125" i="27"/>
  <c r="F1126" i="27"/>
  <c r="F1127" i="27"/>
  <c r="F1128" i="27"/>
  <c r="F1129" i="27"/>
  <c r="F1130" i="27"/>
  <c r="F1131" i="27"/>
  <c r="F1132" i="27"/>
  <c r="F1133" i="27"/>
  <c r="F1134" i="27"/>
  <c r="F1135" i="27"/>
  <c r="F1136" i="27"/>
  <c r="F1137" i="27"/>
  <c r="F1138" i="27"/>
  <c r="F1139" i="27"/>
  <c r="F1140" i="27"/>
  <c r="F1141" i="27"/>
  <c r="F1142" i="27"/>
  <c r="F1143" i="27"/>
  <c r="F1144" i="27"/>
  <c r="F1145" i="27"/>
  <c r="F1146" i="27"/>
  <c r="F1147" i="27"/>
  <c r="F1148" i="27"/>
  <c r="F1149" i="27"/>
  <c r="F1150" i="27"/>
  <c r="F1151" i="27"/>
  <c r="F1152" i="27"/>
  <c r="F1153" i="27"/>
  <c r="F1154" i="27"/>
  <c r="F1155" i="27"/>
  <c r="F1156" i="27"/>
  <c r="F1157" i="27"/>
  <c r="F1158" i="27"/>
  <c r="F1159" i="27"/>
  <c r="F1160" i="27"/>
  <c r="F1161" i="27"/>
  <c r="F1162" i="27"/>
  <c r="F1163" i="27"/>
  <c r="F1164" i="27"/>
  <c r="F1165" i="27"/>
  <c r="F1166" i="27"/>
  <c r="F1167" i="27"/>
  <c r="F1168" i="27"/>
  <c r="F1169" i="27"/>
  <c r="F1170" i="27"/>
  <c r="F1171" i="27"/>
  <c r="F1172" i="27"/>
  <c r="F1173" i="27"/>
  <c r="F1174" i="27"/>
  <c r="F1175" i="27"/>
  <c r="F1176" i="27"/>
  <c r="F1177" i="27"/>
  <c r="F1178" i="27"/>
  <c r="F1179" i="27"/>
  <c r="F1180" i="27"/>
  <c r="F1181" i="27"/>
  <c r="F1182" i="27"/>
  <c r="F1183" i="27"/>
  <c r="F1184" i="27"/>
  <c r="F1185" i="27"/>
  <c r="F1186" i="27"/>
  <c r="F1187" i="27"/>
  <c r="F1188" i="27"/>
  <c r="F1189" i="27"/>
  <c r="F1190" i="27"/>
  <c r="F1191" i="27"/>
  <c r="F1192" i="27"/>
  <c r="F1193" i="27"/>
  <c r="F1194" i="27"/>
  <c r="F1195" i="27"/>
  <c r="F1196" i="27"/>
  <c r="F1197" i="27"/>
  <c r="F1198" i="27"/>
  <c r="F1199" i="27"/>
  <c r="F1200" i="27"/>
  <c r="F1201" i="27"/>
  <c r="F1202" i="27"/>
  <c r="F1203" i="27"/>
  <c r="F1204" i="27"/>
  <c r="F1205" i="27"/>
  <c r="F1206" i="27"/>
  <c r="F1207" i="27"/>
  <c r="F1208" i="27"/>
  <c r="F1209" i="27"/>
  <c r="F1210" i="27"/>
  <c r="F1211" i="27"/>
  <c r="F1212" i="27"/>
  <c r="F1213" i="27"/>
  <c r="F1214" i="27"/>
  <c r="F1215" i="27"/>
  <c r="F1216" i="27"/>
  <c r="F1217" i="27"/>
  <c r="F1218" i="27"/>
  <c r="F1219" i="27"/>
  <c r="F1220" i="27"/>
  <c r="F1221" i="27"/>
  <c r="F1222" i="27"/>
  <c r="F1223" i="27"/>
  <c r="F1224" i="27"/>
  <c r="F1225" i="27"/>
  <c r="F1226" i="27"/>
  <c r="F1227" i="27"/>
  <c r="F1228" i="27"/>
  <c r="F1229" i="27"/>
  <c r="F1230" i="27"/>
  <c r="F1231" i="27"/>
  <c r="F1232" i="27"/>
  <c r="F1233" i="27"/>
  <c r="F1234" i="27"/>
  <c r="F1235" i="27"/>
  <c r="F1236" i="27"/>
  <c r="F1237" i="27"/>
  <c r="F1238" i="27"/>
  <c r="F1239" i="27"/>
  <c r="F1240" i="27"/>
  <c r="F1241" i="27"/>
  <c r="F1242" i="27"/>
  <c r="F1243" i="27"/>
  <c r="F1244" i="27"/>
  <c r="F1245" i="27"/>
  <c r="F1246" i="27"/>
  <c r="F1247" i="27"/>
  <c r="F1248" i="27"/>
  <c r="F1249" i="27"/>
  <c r="F1250" i="27"/>
  <c r="F1251" i="27"/>
  <c r="F1252" i="27"/>
  <c r="F1253" i="27"/>
  <c r="F1254" i="27"/>
  <c r="F1255" i="27"/>
  <c r="F1256" i="27"/>
  <c r="F1257" i="27"/>
  <c r="F1258" i="27"/>
  <c r="F1259" i="27"/>
  <c r="F1260" i="27"/>
  <c r="F1261" i="27"/>
  <c r="F1262" i="27"/>
  <c r="F1263" i="27"/>
  <c r="F1264" i="27"/>
  <c r="F1265" i="27"/>
  <c r="F1266" i="27"/>
  <c r="F1267" i="27"/>
  <c r="F1268" i="27"/>
  <c r="F1269" i="27"/>
  <c r="F1270" i="27"/>
  <c r="F1271" i="27"/>
  <c r="F1272" i="27"/>
  <c r="F1273" i="27"/>
  <c r="F1274" i="27"/>
  <c r="F1275" i="27"/>
  <c r="F1276" i="27"/>
  <c r="F1277" i="27"/>
  <c r="F1278" i="27"/>
  <c r="F1279" i="27"/>
  <c r="F1280" i="27"/>
  <c r="F1281" i="27"/>
  <c r="F1282" i="27"/>
  <c r="F1283" i="27"/>
  <c r="F1284" i="27"/>
  <c r="F1285" i="27"/>
  <c r="F1286" i="27"/>
  <c r="F1287" i="27"/>
  <c r="F1288" i="27"/>
  <c r="F1289" i="27"/>
  <c r="F1290" i="27"/>
  <c r="F1291" i="27"/>
  <c r="F1292" i="27"/>
  <c r="F1293" i="27"/>
  <c r="F1294" i="27"/>
  <c r="F1295" i="27"/>
  <c r="F1296" i="27"/>
  <c r="F1297" i="27"/>
  <c r="F1298" i="27"/>
  <c r="F1299" i="27"/>
  <c r="F1300" i="27"/>
  <c r="F1301" i="27"/>
  <c r="F1302" i="27"/>
  <c r="F1303" i="27"/>
  <c r="F1304" i="27"/>
  <c r="F1305" i="27"/>
  <c r="F1306" i="27"/>
  <c r="F1307" i="27"/>
  <c r="F1308" i="27"/>
  <c r="F1309" i="27"/>
  <c r="F1310" i="27"/>
  <c r="F1311" i="27"/>
  <c r="F1312" i="27"/>
  <c r="F1313" i="27"/>
  <c r="F1314" i="27"/>
  <c r="F1315" i="27"/>
  <c r="F1316" i="27"/>
  <c r="F1317" i="27"/>
  <c r="F1318" i="27"/>
  <c r="F1319" i="27"/>
  <c r="F1320" i="27"/>
  <c r="F1321" i="27"/>
  <c r="F1322" i="27"/>
  <c r="F1323" i="27"/>
  <c r="F1324" i="27"/>
  <c r="F1325" i="27"/>
  <c r="F1326" i="27"/>
  <c r="F1327" i="27"/>
  <c r="F1328" i="27"/>
  <c r="F1329" i="27"/>
  <c r="F1330" i="27"/>
  <c r="F1331" i="27"/>
  <c r="F1332" i="27"/>
  <c r="F1333" i="27"/>
  <c r="F1334" i="27"/>
  <c r="F1335" i="27"/>
  <c r="F1336" i="27"/>
  <c r="F1337" i="27"/>
  <c r="F1338" i="27"/>
  <c r="F1339" i="27"/>
  <c r="F1340" i="27"/>
  <c r="F1341" i="27"/>
  <c r="F1342" i="27"/>
  <c r="F1343" i="27"/>
  <c r="F1344" i="27"/>
  <c r="F1345" i="27"/>
  <c r="F1346" i="27"/>
  <c r="F1347" i="27"/>
  <c r="F1348" i="27"/>
  <c r="F1349" i="27"/>
  <c r="F1350" i="27"/>
  <c r="F1351" i="27"/>
  <c r="F1352" i="27"/>
  <c r="F1353" i="27"/>
  <c r="F1354" i="27"/>
  <c r="F1355" i="27"/>
  <c r="F1356" i="27"/>
  <c r="F1357" i="27"/>
  <c r="F1358" i="27"/>
  <c r="F1359" i="27"/>
  <c r="F1360" i="27"/>
  <c r="F1361" i="27"/>
  <c r="F1362" i="27"/>
  <c r="F1363" i="27"/>
  <c r="F1364" i="27"/>
  <c r="F1365" i="27"/>
  <c r="F1366" i="27"/>
  <c r="F1367" i="27"/>
  <c r="F1368" i="27"/>
  <c r="F1369" i="27"/>
  <c r="F1370" i="27"/>
  <c r="F1371" i="27"/>
  <c r="F1372" i="27"/>
  <c r="F1373" i="27"/>
  <c r="F1374" i="27"/>
  <c r="F1375" i="27"/>
  <c r="F1376" i="27"/>
  <c r="F1377" i="27"/>
  <c r="F1378" i="27"/>
  <c r="F1379" i="27"/>
  <c r="F1380" i="27"/>
  <c r="F1381" i="27"/>
  <c r="F1382" i="27"/>
  <c r="F1383" i="27"/>
  <c r="F1384" i="27"/>
  <c r="F1385" i="27"/>
  <c r="F1386" i="27"/>
  <c r="F1387" i="27"/>
  <c r="F1388" i="27"/>
  <c r="F1389" i="27"/>
  <c r="F1390" i="27"/>
  <c r="F1391" i="27"/>
  <c r="F1392" i="27"/>
  <c r="F1393" i="27"/>
  <c r="F1394" i="27"/>
  <c r="F1395" i="27"/>
  <c r="F1396" i="27"/>
  <c r="F1397" i="27"/>
  <c r="F1398" i="27"/>
  <c r="F1399" i="27"/>
  <c r="F1400" i="27"/>
  <c r="F1401" i="27"/>
  <c r="F1402" i="27"/>
  <c r="F1403" i="27"/>
  <c r="F1404" i="27"/>
  <c r="F1405" i="27"/>
  <c r="F1406" i="27"/>
  <c r="F1407" i="27"/>
  <c r="F1408" i="27"/>
  <c r="F1409" i="27"/>
  <c r="F1410" i="27"/>
  <c r="F1411" i="27"/>
  <c r="F1412" i="27"/>
  <c r="F1413" i="27"/>
  <c r="F1414" i="27"/>
  <c r="F1415" i="27"/>
  <c r="F1416" i="27"/>
  <c r="F1417" i="27"/>
  <c r="F1418" i="27"/>
  <c r="F1419" i="27"/>
  <c r="F1420" i="27"/>
  <c r="F1421" i="27"/>
  <c r="F1422" i="27"/>
  <c r="F1423" i="27"/>
  <c r="F1424" i="27"/>
  <c r="F1425" i="27"/>
  <c r="F1426" i="27"/>
  <c r="F1427" i="27"/>
  <c r="F1428" i="27"/>
  <c r="F1429" i="27"/>
  <c r="F1430" i="27"/>
  <c r="F1431" i="27"/>
  <c r="F1432" i="27"/>
  <c r="F1433" i="27"/>
  <c r="F1434" i="27"/>
  <c r="F1435" i="27"/>
  <c r="F1436" i="27"/>
  <c r="F1437" i="27"/>
  <c r="F1438" i="27"/>
  <c r="F1439" i="27"/>
  <c r="F1440" i="27"/>
  <c r="F1441" i="27"/>
  <c r="F1442" i="27"/>
  <c r="F1443" i="27"/>
  <c r="F1444" i="27"/>
  <c r="F1445" i="27"/>
  <c r="F1446" i="27"/>
  <c r="F1447" i="27"/>
  <c r="F1448" i="27"/>
  <c r="F1449" i="27"/>
  <c r="F1450" i="27"/>
  <c r="F1451" i="27"/>
  <c r="F1452" i="27"/>
  <c r="F1453" i="27"/>
  <c r="F1454" i="27"/>
  <c r="F1455" i="27"/>
  <c r="F1456" i="27"/>
  <c r="F1457" i="27"/>
  <c r="F1458" i="27"/>
  <c r="F1459" i="27"/>
  <c r="F1460" i="27"/>
  <c r="F1461" i="27"/>
  <c r="F1462" i="27"/>
  <c r="F1463" i="27"/>
  <c r="F1464" i="27"/>
  <c r="F1465" i="27"/>
  <c r="F1466" i="27"/>
  <c r="F1467" i="27"/>
  <c r="F1468" i="27"/>
  <c r="F1469" i="27"/>
  <c r="F1470" i="27"/>
  <c r="F1471" i="27"/>
  <c r="F1472" i="27"/>
  <c r="F1473" i="27"/>
  <c r="F1474" i="27"/>
  <c r="F1475" i="27"/>
  <c r="F1476" i="27"/>
  <c r="F1477" i="27"/>
  <c r="F1478" i="27"/>
  <c r="F1479" i="27"/>
  <c r="F1480" i="27"/>
  <c r="F1481" i="27"/>
  <c r="F1482" i="27"/>
  <c r="F1483" i="27"/>
  <c r="F1484" i="27"/>
  <c r="F1485" i="27"/>
  <c r="F1486" i="27"/>
  <c r="F1487" i="27"/>
  <c r="F1488" i="27"/>
  <c r="F1489" i="27"/>
  <c r="F1490" i="27"/>
  <c r="F1491" i="27"/>
  <c r="F1492" i="27"/>
  <c r="F1493" i="27"/>
  <c r="F1494" i="27"/>
  <c r="F1495" i="27"/>
  <c r="F1496" i="27"/>
  <c r="F1497" i="27"/>
  <c r="F1498" i="27"/>
  <c r="F1499" i="27"/>
  <c r="F1500" i="27"/>
  <c r="F1501" i="27"/>
  <c r="F1502" i="27"/>
  <c r="F1503" i="27"/>
  <c r="F1504" i="27"/>
  <c r="F1505" i="27"/>
  <c r="F1506" i="27"/>
  <c r="F1507" i="27"/>
  <c r="F1508" i="27"/>
  <c r="F1509" i="27"/>
  <c r="F1510" i="27"/>
  <c r="F1511" i="27"/>
  <c r="F1512" i="27"/>
  <c r="F1513" i="27"/>
  <c r="F1514" i="27"/>
  <c r="F1515" i="27"/>
  <c r="F1516" i="27"/>
  <c r="F1517" i="27"/>
  <c r="F1518" i="27"/>
  <c r="F1519" i="27"/>
  <c r="F1520" i="27"/>
  <c r="F1521" i="27"/>
  <c r="F1522" i="27"/>
  <c r="F1523" i="27"/>
  <c r="F1524" i="27"/>
  <c r="F1525" i="27"/>
  <c r="F1526" i="27"/>
  <c r="F1527" i="27"/>
  <c r="F1528" i="27"/>
  <c r="F1529" i="27"/>
  <c r="F1530" i="27"/>
  <c r="F1531" i="27"/>
  <c r="F1532" i="27"/>
  <c r="F1533" i="27"/>
  <c r="F1534" i="27"/>
  <c r="F1535" i="27"/>
  <c r="F1536" i="27"/>
  <c r="F1537" i="27"/>
  <c r="F1538" i="27"/>
  <c r="F1539" i="27"/>
  <c r="F1540" i="27"/>
  <c r="F1541" i="27"/>
  <c r="F1542" i="27"/>
  <c r="F1543" i="27"/>
  <c r="F1544" i="27"/>
  <c r="F1545" i="27"/>
  <c r="F1546" i="27"/>
  <c r="F1547" i="27"/>
  <c r="F1548" i="27"/>
  <c r="F1549" i="27"/>
  <c r="F1550" i="27"/>
  <c r="F1551" i="27"/>
  <c r="F1552" i="27"/>
  <c r="F1553" i="27"/>
  <c r="F1554" i="27"/>
  <c r="F1555" i="27"/>
  <c r="F1556" i="27"/>
  <c r="F1557" i="27"/>
  <c r="F1558" i="27"/>
  <c r="F1559" i="27"/>
  <c r="F1560" i="27"/>
  <c r="F1561" i="27"/>
  <c r="F1562" i="27"/>
  <c r="F1563" i="27"/>
  <c r="F1564" i="27"/>
  <c r="F1565" i="27"/>
  <c r="F1566" i="27"/>
  <c r="F1567" i="27"/>
  <c r="F1568" i="27"/>
  <c r="F1569" i="27"/>
  <c r="F1570" i="27"/>
  <c r="F1571" i="27"/>
  <c r="F1572" i="27"/>
  <c r="F1573" i="27"/>
  <c r="F1574" i="27"/>
  <c r="F1575" i="27"/>
  <c r="F1576" i="27"/>
  <c r="F1577" i="27"/>
  <c r="F1578" i="27"/>
  <c r="F1579" i="27"/>
  <c r="F1580" i="27"/>
  <c r="F1581" i="27"/>
  <c r="F1582" i="27"/>
  <c r="F1583" i="27"/>
  <c r="F1584" i="27"/>
  <c r="F1585" i="27"/>
  <c r="F1586" i="27"/>
  <c r="F1587" i="27"/>
  <c r="F1588" i="27"/>
  <c r="F1589" i="27"/>
  <c r="F1590" i="27"/>
  <c r="F1591" i="27"/>
  <c r="F1592" i="27"/>
  <c r="F1593" i="27"/>
  <c r="F1594" i="27"/>
  <c r="F1595" i="27"/>
  <c r="F1596" i="27"/>
  <c r="F1597" i="27"/>
  <c r="F1598" i="27"/>
  <c r="F1599" i="27"/>
  <c r="F1600" i="27"/>
  <c r="F1601" i="27"/>
  <c r="F1602" i="27"/>
  <c r="F1603" i="27"/>
  <c r="F1604" i="27"/>
  <c r="F1605" i="27"/>
  <c r="F1606" i="27"/>
  <c r="F1607" i="27"/>
  <c r="F1608" i="27"/>
  <c r="F1609" i="27"/>
  <c r="F1610" i="27"/>
  <c r="F1611" i="27"/>
  <c r="F1612" i="27"/>
  <c r="F1613" i="27"/>
  <c r="F1614" i="27"/>
  <c r="F1615" i="27"/>
  <c r="F1616" i="27"/>
  <c r="F1617" i="27"/>
  <c r="F1618" i="27"/>
  <c r="F1619" i="27"/>
  <c r="F1620" i="27"/>
  <c r="F1621" i="27"/>
  <c r="F1622" i="27"/>
  <c r="F1623" i="27"/>
  <c r="F1624" i="27"/>
  <c r="F1625" i="27"/>
  <c r="F1626" i="27"/>
  <c r="F1627" i="27"/>
  <c r="F1628" i="27"/>
  <c r="F1629" i="27"/>
  <c r="F1630" i="27"/>
  <c r="F1631" i="27"/>
  <c r="F1632" i="27"/>
  <c r="F1633" i="27"/>
  <c r="F1634" i="27"/>
  <c r="F1635" i="27"/>
  <c r="F1636" i="27"/>
  <c r="F1637" i="27"/>
  <c r="F1638" i="27"/>
  <c r="F1639" i="27"/>
  <c r="F1640" i="27"/>
  <c r="F1641" i="27"/>
  <c r="F1642" i="27"/>
  <c r="F1643" i="27"/>
  <c r="F1644" i="27"/>
  <c r="F1645" i="27"/>
  <c r="F1646" i="27"/>
  <c r="F1647" i="27"/>
  <c r="F1648" i="27"/>
  <c r="F1649" i="27"/>
  <c r="F1650" i="27"/>
  <c r="F1651" i="27"/>
  <c r="F1652" i="27"/>
  <c r="F1653" i="27"/>
  <c r="F1654" i="27"/>
  <c r="F1655" i="27"/>
  <c r="F1656" i="27"/>
  <c r="F1657" i="27"/>
  <c r="F1658" i="27"/>
  <c r="F1659" i="27"/>
  <c r="F1660" i="27"/>
  <c r="F1661" i="27"/>
  <c r="F1662" i="27"/>
  <c r="F1663" i="27"/>
  <c r="F1664" i="27"/>
  <c r="F1665" i="27"/>
  <c r="F1666" i="27"/>
  <c r="F1667" i="27"/>
  <c r="F1668" i="27"/>
  <c r="F1669" i="27"/>
  <c r="F1670" i="27"/>
  <c r="F1671" i="27"/>
  <c r="F1672" i="27"/>
  <c r="F1673" i="27"/>
  <c r="F1674" i="27"/>
  <c r="F1675" i="27"/>
  <c r="F1676" i="27"/>
  <c r="F1677" i="27"/>
  <c r="F1678" i="27"/>
  <c r="F1679" i="27"/>
  <c r="F1680" i="27"/>
  <c r="F1681" i="27"/>
  <c r="F1682" i="27"/>
  <c r="F1683" i="27"/>
  <c r="F1684" i="27"/>
  <c r="F1685" i="27"/>
  <c r="F1686" i="27"/>
  <c r="F1687" i="27"/>
  <c r="F1688" i="27"/>
  <c r="F1689" i="27"/>
  <c r="F1690" i="27"/>
  <c r="F1691" i="27"/>
  <c r="F1692" i="27"/>
  <c r="F1693" i="27"/>
  <c r="F1694" i="27"/>
  <c r="F1695" i="27"/>
  <c r="F1696" i="27"/>
  <c r="F1697" i="27"/>
  <c r="F1698" i="27"/>
  <c r="F1699" i="27"/>
  <c r="F1700" i="27"/>
  <c r="F1701" i="27"/>
  <c r="F1702" i="27"/>
  <c r="F1703" i="27"/>
  <c r="F1704" i="27"/>
  <c r="F1705" i="27"/>
  <c r="F1706" i="27"/>
  <c r="F1707" i="27"/>
  <c r="F1708" i="27"/>
  <c r="F1709" i="27"/>
  <c r="F1710" i="27"/>
  <c r="F1711" i="27"/>
  <c r="F1712" i="27"/>
  <c r="F1713" i="27"/>
  <c r="F1714" i="27"/>
  <c r="F1715" i="27"/>
  <c r="F1716" i="27"/>
  <c r="F1717" i="27"/>
  <c r="F1718" i="27"/>
  <c r="F1719" i="27"/>
  <c r="F1720" i="27"/>
  <c r="F1721" i="27"/>
  <c r="F1722" i="27"/>
  <c r="F1723" i="27"/>
  <c r="F1724" i="27"/>
  <c r="F1725" i="27"/>
  <c r="F1726" i="27"/>
  <c r="F1727" i="27"/>
  <c r="F1728" i="27"/>
  <c r="F1729" i="27"/>
  <c r="F1730" i="27"/>
  <c r="F1731" i="27"/>
  <c r="F1732" i="27"/>
  <c r="F1733" i="27"/>
  <c r="F1734" i="27"/>
  <c r="F1735" i="27"/>
  <c r="F1736" i="27"/>
  <c r="F1737" i="27"/>
  <c r="F1738" i="27"/>
  <c r="F1739" i="27"/>
  <c r="F1740" i="27"/>
  <c r="F1741" i="27"/>
  <c r="F1742" i="27"/>
  <c r="F1743" i="27"/>
  <c r="F1744" i="27"/>
  <c r="F1745" i="27"/>
  <c r="F1746" i="27"/>
  <c r="F1747" i="27"/>
  <c r="F1748" i="27"/>
  <c r="F1749" i="27"/>
  <c r="F1750" i="27"/>
  <c r="F1751" i="27"/>
  <c r="F1752" i="27"/>
  <c r="F1753" i="27"/>
  <c r="F1754" i="27"/>
  <c r="F1755" i="27"/>
  <c r="F1756" i="27"/>
  <c r="F1757" i="27"/>
  <c r="F1758" i="27"/>
  <c r="F1759" i="27"/>
  <c r="F1760" i="27"/>
  <c r="F1761" i="27"/>
  <c r="F1762" i="27"/>
  <c r="F1763" i="27"/>
  <c r="F1764" i="27"/>
  <c r="F1765" i="27"/>
  <c r="F1766" i="27"/>
  <c r="F1767" i="27"/>
  <c r="F1768" i="27"/>
  <c r="F1769" i="27"/>
  <c r="F1770" i="27"/>
  <c r="F1771" i="27"/>
  <c r="F1772" i="27"/>
  <c r="F1773" i="27"/>
  <c r="F1774" i="27"/>
  <c r="F1775" i="27"/>
  <c r="F1776" i="27"/>
  <c r="F1777" i="27"/>
  <c r="F1778" i="27"/>
  <c r="F1779" i="27"/>
  <c r="F1780" i="27"/>
  <c r="F1781" i="27"/>
  <c r="F1782" i="27"/>
  <c r="F1783" i="27"/>
  <c r="F1784" i="27"/>
  <c r="F1785" i="27"/>
  <c r="F1786" i="27"/>
  <c r="F1787" i="27"/>
  <c r="F1788" i="27"/>
  <c r="F1789" i="27"/>
  <c r="F1790" i="27"/>
  <c r="F1791" i="27"/>
  <c r="F1792" i="27"/>
  <c r="F1793" i="27"/>
  <c r="F1794" i="27"/>
  <c r="F1795" i="27"/>
  <c r="F1796" i="27"/>
  <c r="F1797" i="27"/>
  <c r="F1798" i="27"/>
  <c r="F1799" i="27"/>
  <c r="F1800" i="27"/>
  <c r="F1801" i="27"/>
  <c r="F1802" i="27"/>
  <c r="F1803" i="27"/>
  <c r="F1804" i="27"/>
  <c r="F1805" i="27"/>
  <c r="F1806" i="27"/>
  <c r="F1807" i="27"/>
  <c r="F1808" i="27"/>
  <c r="F1809" i="27"/>
  <c r="F1810" i="27"/>
  <c r="F1811" i="27"/>
  <c r="F1812" i="27"/>
  <c r="F1813" i="27"/>
  <c r="F1814" i="27"/>
  <c r="F1815" i="27"/>
  <c r="F1816" i="27"/>
  <c r="F1817" i="27"/>
  <c r="F1818" i="27"/>
  <c r="F1819" i="27"/>
  <c r="F1820" i="27"/>
  <c r="F1821" i="27"/>
  <c r="F1822" i="27"/>
  <c r="F1823" i="27"/>
  <c r="F1824" i="27"/>
  <c r="F1825" i="27"/>
  <c r="F1826" i="27"/>
  <c r="F1827" i="27"/>
  <c r="F1828" i="27"/>
  <c r="F1829" i="27"/>
  <c r="F1830" i="27"/>
  <c r="F1831" i="27"/>
  <c r="F1832" i="27"/>
  <c r="F1833" i="27"/>
  <c r="F1834" i="27"/>
  <c r="F1835" i="27"/>
  <c r="F1836" i="27"/>
  <c r="F1837" i="27"/>
  <c r="F1838" i="27"/>
  <c r="F1839" i="27"/>
  <c r="F1840" i="27"/>
  <c r="F1841" i="27"/>
  <c r="F1842" i="27"/>
  <c r="F1843" i="27"/>
  <c r="F1844" i="27"/>
  <c r="F1845" i="27"/>
  <c r="F1846" i="27"/>
  <c r="F1847" i="27"/>
  <c r="F1848" i="27"/>
  <c r="F1849" i="27"/>
  <c r="F1850" i="27"/>
  <c r="F1851" i="27"/>
  <c r="F1852" i="27"/>
  <c r="F1853" i="27"/>
  <c r="F1854" i="27"/>
  <c r="F1855" i="27"/>
  <c r="F1856" i="27"/>
  <c r="F1857" i="27"/>
  <c r="F1858" i="27"/>
  <c r="F1859" i="27"/>
  <c r="F1860" i="27"/>
  <c r="F1861" i="27"/>
  <c r="F1862" i="27"/>
  <c r="F1863" i="27"/>
  <c r="F1864" i="27"/>
  <c r="F1865" i="27"/>
  <c r="F1866" i="27"/>
  <c r="F1867" i="27"/>
  <c r="F1868" i="27"/>
  <c r="F1869" i="27"/>
  <c r="F1870" i="27"/>
  <c r="F1871" i="27"/>
  <c r="F1872" i="27"/>
  <c r="F1873" i="27"/>
  <c r="F1874" i="27"/>
  <c r="F1875" i="27"/>
  <c r="F1876" i="27"/>
  <c r="F1877" i="27"/>
  <c r="F1878" i="27"/>
  <c r="F1879" i="27"/>
  <c r="F1880" i="27"/>
  <c r="F1881" i="27"/>
  <c r="F1882" i="27"/>
  <c r="F1883" i="27"/>
  <c r="F1884" i="27"/>
  <c r="F1885" i="27"/>
  <c r="F1886" i="27"/>
  <c r="F1887" i="27"/>
  <c r="F1888" i="27"/>
  <c r="F1889" i="27"/>
  <c r="F1890" i="27"/>
  <c r="F1891" i="27"/>
  <c r="F1892" i="27"/>
  <c r="F1893" i="27"/>
  <c r="F1894" i="27"/>
  <c r="F1895" i="27"/>
  <c r="F1896" i="27"/>
  <c r="F1897" i="27"/>
  <c r="F1898" i="27"/>
  <c r="F1899" i="27"/>
  <c r="F1900" i="27"/>
  <c r="F1901" i="27"/>
  <c r="F1902" i="27"/>
  <c r="F1903" i="27"/>
  <c r="F1904" i="27"/>
  <c r="F1905" i="27"/>
  <c r="F1906" i="27"/>
  <c r="F1907" i="27"/>
  <c r="F1908" i="27"/>
  <c r="F1909" i="27"/>
  <c r="F1910" i="27"/>
  <c r="F1911" i="27"/>
  <c r="F1912" i="27"/>
  <c r="F1913" i="27"/>
  <c r="F1914" i="27"/>
  <c r="F1915" i="27"/>
  <c r="F1916" i="27"/>
  <c r="F1917" i="27"/>
  <c r="F1918" i="27"/>
  <c r="F1919" i="27"/>
  <c r="F1920" i="27"/>
  <c r="F1921" i="27"/>
  <c r="F1922" i="27"/>
  <c r="F1923" i="27"/>
  <c r="F1924" i="27"/>
  <c r="F1925" i="27"/>
  <c r="F1926" i="27"/>
  <c r="F1927" i="27"/>
  <c r="F1928" i="27"/>
  <c r="F1929" i="27"/>
  <c r="F1930" i="27"/>
  <c r="F1931" i="27"/>
  <c r="F1932" i="27"/>
  <c r="F1933" i="27"/>
  <c r="F1934" i="27"/>
  <c r="F1935" i="27"/>
  <c r="F1936" i="27"/>
  <c r="F1937" i="27"/>
  <c r="F1938" i="27"/>
  <c r="F1939" i="27"/>
  <c r="F1940" i="27"/>
  <c r="F1941" i="27"/>
  <c r="F1942" i="27"/>
  <c r="F1943" i="27"/>
  <c r="F1944" i="27"/>
  <c r="F1945" i="27"/>
  <c r="F1946" i="27"/>
  <c r="F1947" i="27"/>
  <c r="F1948" i="27"/>
  <c r="F1949" i="27"/>
  <c r="F1950" i="27"/>
  <c r="F1951" i="27"/>
  <c r="F1952" i="27"/>
  <c r="F1953" i="27"/>
  <c r="F1954" i="27"/>
  <c r="F1955" i="27"/>
  <c r="F1956" i="27"/>
  <c r="F1957" i="27"/>
  <c r="F1958" i="27"/>
  <c r="F1959" i="27"/>
  <c r="F1960" i="27"/>
  <c r="F1961" i="27"/>
  <c r="F1962" i="27"/>
  <c r="F1963" i="27"/>
  <c r="F1964" i="27"/>
  <c r="F1965" i="27"/>
  <c r="F1966" i="27"/>
  <c r="F1967" i="27"/>
  <c r="F1968" i="27"/>
  <c r="F1969" i="27"/>
  <c r="F1970" i="27"/>
  <c r="F1971" i="27"/>
  <c r="F1972" i="27"/>
  <c r="F1973" i="27"/>
  <c r="F1974" i="27"/>
  <c r="F1975" i="27"/>
  <c r="F1976" i="27"/>
  <c r="F1977" i="27"/>
  <c r="F1978" i="27"/>
  <c r="F1979" i="27"/>
  <c r="F1980" i="27"/>
  <c r="F1981" i="27"/>
  <c r="F1982" i="27"/>
  <c r="F1983" i="27"/>
  <c r="F1984" i="27"/>
  <c r="F1985" i="27"/>
  <c r="F1986" i="27"/>
  <c r="F1987" i="27"/>
  <c r="F1988" i="27"/>
  <c r="F1989" i="27"/>
  <c r="F1990" i="27"/>
  <c r="F1991" i="27"/>
  <c r="F1992" i="27"/>
  <c r="F1993" i="27"/>
  <c r="F1994" i="27"/>
  <c r="F1995" i="27"/>
  <c r="F1996" i="27"/>
  <c r="F1997" i="27"/>
  <c r="F1998" i="27"/>
  <c r="F1999" i="27"/>
  <c r="F2000" i="27"/>
  <c r="F2001" i="27"/>
  <c r="F2002" i="27"/>
  <c r="F2003" i="27"/>
  <c r="F2004" i="27"/>
  <c r="F2005" i="27"/>
  <c r="F2006" i="27"/>
  <c r="F2007" i="27"/>
  <c r="F2008" i="27"/>
  <c r="F2009" i="27"/>
  <c r="F2010" i="27"/>
  <c r="F2011" i="27"/>
  <c r="F2012" i="27"/>
  <c r="F2013" i="27"/>
  <c r="F2014" i="27"/>
  <c r="F2015" i="27"/>
  <c r="F2016" i="27"/>
  <c r="F2017" i="27"/>
  <c r="F2018" i="27"/>
  <c r="F2019" i="27"/>
  <c r="F2020" i="27"/>
  <c r="F2021" i="27"/>
  <c r="F2022" i="27"/>
  <c r="F2023" i="27"/>
  <c r="F2024" i="27"/>
  <c r="F2025" i="27"/>
  <c r="F2026" i="27"/>
  <c r="F2027" i="27"/>
  <c r="F2028" i="27"/>
  <c r="F2029" i="27"/>
  <c r="F2030" i="27"/>
  <c r="F2031" i="27"/>
  <c r="F2032" i="27"/>
  <c r="F2033" i="27"/>
  <c r="F2034" i="27"/>
  <c r="F2035" i="27"/>
  <c r="F2036" i="27"/>
  <c r="F2037" i="27"/>
  <c r="F2038" i="27"/>
  <c r="F2039" i="27"/>
  <c r="F2040" i="27"/>
  <c r="F2041" i="27"/>
  <c r="F2042" i="27"/>
  <c r="F2043" i="27"/>
  <c r="F2044" i="27"/>
  <c r="F2045" i="27"/>
  <c r="F2046" i="27"/>
  <c r="F2047" i="27"/>
  <c r="F2048" i="27"/>
  <c r="F2049" i="27"/>
  <c r="F2050" i="27"/>
  <c r="F2051" i="27"/>
  <c r="F2052" i="27"/>
  <c r="F2053" i="27"/>
  <c r="F2054" i="27"/>
  <c r="F2055" i="27"/>
  <c r="F2056" i="27"/>
  <c r="F2057" i="27"/>
  <c r="F2058" i="27"/>
  <c r="F2059" i="27"/>
  <c r="F2060" i="27"/>
  <c r="F2061" i="27"/>
  <c r="F2062" i="27"/>
  <c r="F2063" i="27"/>
  <c r="F2064" i="27"/>
  <c r="F2065" i="27"/>
  <c r="F2066" i="27"/>
  <c r="F2067" i="27"/>
  <c r="F2068" i="27"/>
  <c r="F2069" i="27"/>
  <c r="F2070" i="27"/>
  <c r="F2071" i="27"/>
  <c r="F2072" i="27"/>
  <c r="F2073" i="27"/>
  <c r="F2074" i="27"/>
  <c r="F2075" i="27"/>
  <c r="F2076" i="27"/>
  <c r="F2077" i="27"/>
  <c r="F2078" i="27"/>
  <c r="F2079" i="27"/>
  <c r="F2080" i="27"/>
  <c r="F2081" i="27"/>
  <c r="F2082" i="27"/>
  <c r="F2083" i="27"/>
  <c r="F2084" i="27"/>
  <c r="F2085" i="27"/>
  <c r="F2086" i="27"/>
  <c r="F2087" i="27"/>
  <c r="F2088" i="27"/>
  <c r="F2089" i="27"/>
  <c r="F2090" i="27"/>
  <c r="F2091" i="27"/>
  <c r="F2092" i="27"/>
  <c r="F2093" i="27"/>
  <c r="F2094" i="27"/>
  <c r="F2095" i="27"/>
  <c r="F2096" i="27"/>
  <c r="F2097" i="27"/>
  <c r="F2098" i="27"/>
  <c r="F2099" i="27"/>
  <c r="F2100" i="27"/>
  <c r="F2101" i="27"/>
  <c r="F2102" i="27"/>
  <c r="F2103" i="27"/>
  <c r="F2104" i="27"/>
  <c r="F2105" i="27"/>
  <c r="F2106" i="27"/>
  <c r="F2107" i="27"/>
  <c r="F2108" i="27"/>
  <c r="F2109" i="27"/>
  <c r="F2110" i="27"/>
  <c r="F2111" i="27"/>
  <c r="F2112" i="27"/>
  <c r="F2113" i="27"/>
  <c r="F2114" i="27"/>
  <c r="F2115" i="27"/>
  <c r="F2116" i="27"/>
  <c r="F2117" i="27"/>
  <c r="F2118" i="27"/>
  <c r="F2119" i="27"/>
  <c r="F2120" i="27"/>
  <c r="F2121" i="27"/>
  <c r="F2122" i="27"/>
  <c r="F2123" i="27"/>
  <c r="F2124" i="27"/>
  <c r="F2125" i="27"/>
  <c r="F2126" i="27"/>
  <c r="F2127" i="27"/>
  <c r="F2128" i="27"/>
  <c r="F2129" i="27"/>
  <c r="F2130" i="27"/>
  <c r="F2131" i="27"/>
  <c r="F2132" i="27"/>
  <c r="F2133" i="27"/>
  <c r="F2134" i="27"/>
  <c r="F2135" i="27"/>
  <c r="F2136" i="27"/>
  <c r="F2137" i="27"/>
  <c r="F2138" i="27"/>
  <c r="F2139" i="27"/>
  <c r="F2140" i="27"/>
  <c r="F2141" i="27"/>
  <c r="F2142" i="27"/>
  <c r="F2143" i="27"/>
  <c r="F2144" i="27"/>
  <c r="F2145" i="27"/>
  <c r="F2146" i="27"/>
  <c r="F2147" i="27"/>
  <c r="F2148" i="27"/>
  <c r="F2149" i="27"/>
  <c r="F2150" i="27"/>
  <c r="F2151" i="27"/>
  <c r="F2152" i="27"/>
  <c r="F2153" i="27"/>
  <c r="F2154" i="27"/>
  <c r="F2155" i="27"/>
  <c r="F2156" i="27"/>
  <c r="F2157" i="27"/>
  <c r="F2158" i="27"/>
  <c r="F2159" i="27"/>
  <c r="F2160" i="27"/>
  <c r="F2161" i="27"/>
  <c r="F2162" i="27"/>
  <c r="F2163" i="27"/>
  <c r="F2164" i="27"/>
  <c r="F2165" i="27"/>
  <c r="F2166" i="27"/>
  <c r="F2167" i="27"/>
  <c r="F2168" i="27"/>
  <c r="F2169" i="27"/>
  <c r="F2170" i="27"/>
  <c r="F2171" i="27"/>
  <c r="F2172" i="27"/>
  <c r="F2173" i="27"/>
  <c r="F2174" i="27"/>
  <c r="F2175" i="27"/>
  <c r="F2176" i="27"/>
  <c r="F2177" i="27"/>
  <c r="F2178" i="27"/>
  <c r="F2179" i="27"/>
  <c r="F2180" i="27"/>
  <c r="F2181" i="27"/>
  <c r="F2182" i="27"/>
  <c r="F2183" i="27"/>
  <c r="F2184" i="27"/>
  <c r="F2185" i="27"/>
  <c r="F2186" i="27"/>
  <c r="F2187" i="27"/>
  <c r="F2188" i="27"/>
  <c r="F2189" i="27"/>
  <c r="F2190" i="27"/>
  <c r="F2191" i="27"/>
  <c r="F2192" i="27"/>
  <c r="F2193" i="27"/>
  <c r="F2194" i="27"/>
  <c r="F2195" i="27"/>
  <c r="F2196" i="27"/>
  <c r="F2197" i="27"/>
  <c r="F2198" i="27"/>
  <c r="F2199" i="27"/>
  <c r="F2200" i="27"/>
  <c r="F2201" i="27"/>
  <c r="F2202" i="27"/>
  <c r="F2203" i="27"/>
  <c r="F2204" i="27"/>
  <c r="F2205" i="27"/>
  <c r="F2206" i="27"/>
  <c r="F2207" i="27"/>
  <c r="F2208" i="27"/>
  <c r="F2209" i="27"/>
  <c r="F2210" i="27"/>
  <c r="F2211" i="27"/>
  <c r="F2212" i="27"/>
  <c r="F2213" i="27"/>
  <c r="F2214" i="27"/>
  <c r="F2215" i="27"/>
  <c r="F2216" i="27"/>
  <c r="F2217" i="27"/>
  <c r="F2218" i="27"/>
  <c r="F2219" i="27"/>
  <c r="F2220" i="27"/>
  <c r="F2221" i="27"/>
  <c r="F2222" i="27"/>
  <c r="F2223" i="27"/>
  <c r="F2224" i="27"/>
  <c r="F2225" i="27"/>
  <c r="F2226" i="27"/>
  <c r="F2227" i="27"/>
  <c r="F2228" i="27"/>
  <c r="F2229" i="27"/>
  <c r="F2230" i="27"/>
  <c r="F2231" i="27"/>
  <c r="F2232" i="27"/>
  <c r="F2233" i="27"/>
  <c r="F2234" i="27"/>
  <c r="F2235" i="27"/>
  <c r="F2236" i="27"/>
  <c r="F2237" i="27"/>
  <c r="F2238" i="27"/>
  <c r="F2239" i="27"/>
  <c r="F2240" i="27"/>
  <c r="F2241" i="27"/>
  <c r="F2242" i="27"/>
  <c r="F2243" i="27"/>
  <c r="F2244" i="27"/>
  <c r="F2245" i="27"/>
  <c r="F2246" i="27"/>
  <c r="F2247" i="27"/>
  <c r="F2248" i="27"/>
  <c r="F2249" i="27"/>
  <c r="F2250" i="27"/>
  <c r="F2251" i="27"/>
  <c r="F2252" i="27"/>
  <c r="F2253" i="27"/>
  <c r="F2254" i="27"/>
  <c r="F2255" i="27"/>
  <c r="F2256" i="27"/>
  <c r="F2257" i="27"/>
  <c r="F2258" i="27"/>
  <c r="F2259" i="27"/>
  <c r="F2260" i="27"/>
  <c r="F2261" i="27"/>
  <c r="F2262" i="27"/>
  <c r="F2263" i="27"/>
  <c r="F2264" i="27"/>
  <c r="F2265" i="27"/>
  <c r="F2266" i="27"/>
  <c r="F2267" i="27"/>
  <c r="F2268" i="27"/>
  <c r="F2269" i="27"/>
  <c r="F2270" i="27"/>
  <c r="F2271" i="27"/>
  <c r="F2272" i="27"/>
  <c r="F2273" i="27"/>
  <c r="F2274" i="27"/>
  <c r="F2275" i="27"/>
  <c r="F2276" i="27"/>
  <c r="F2277" i="27"/>
  <c r="F2278" i="27"/>
  <c r="F2279" i="27"/>
  <c r="F2280" i="27"/>
  <c r="F2281" i="27"/>
  <c r="F2282" i="27"/>
  <c r="F2283" i="27"/>
  <c r="F2284" i="27"/>
  <c r="F2285" i="27"/>
  <c r="F2286" i="27"/>
  <c r="F2287" i="27"/>
  <c r="F2288" i="27"/>
  <c r="F2289" i="27"/>
  <c r="F2290" i="27"/>
  <c r="F2291" i="27"/>
  <c r="F2292" i="27"/>
  <c r="F2293" i="27"/>
  <c r="F2294" i="27"/>
  <c r="F2295" i="27"/>
  <c r="F2296" i="27"/>
  <c r="F2297" i="27"/>
  <c r="F2298" i="27"/>
  <c r="F2299" i="27"/>
  <c r="F2300" i="27"/>
  <c r="F2301" i="27"/>
  <c r="F2302" i="27"/>
  <c r="F2303" i="27"/>
  <c r="F2304" i="27"/>
  <c r="F2305" i="27"/>
  <c r="F2306" i="27"/>
  <c r="F2307" i="27"/>
  <c r="F2308" i="27"/>
  <c r="F2309" i="27"/>
  <c r="F2310" i="27"/>
  <c r="F2311" i="27"/>
  <c r="F2312" i="27"/>
  <c r="F2313" i="27"/>
  <c r="F2314" i="27"/>
  <c r="F2315" i="27"/>
  <c r="F2316" i="27"/>
  <c r="F2317" i="27"/>
  <c r="F2318" i="27"/>
  <c r="F2319" i="27"/>
  <c r="F2320" i="27"/>
  <c r="F2321" i="27"/>
  <c r="F2322" i="27"/>
  <c r="F2323" i="27"/>
  <c r="F2324" i="27"/>
  <c r="F2325" i="27"/>
  <c r="F2326" i="27"/>
  <c r="F2327" i="27"/>
  <c r="F2328" i="27"/>
  <c r="F2329" i="27"/>
  <c r="F2330" i="27"/>
  <c r="F2331" i="27"/>
  <c r="F2332" i="27"/>
  <c r="F2333" i="27"/>
  <c r="F2334" i="27"/>
  <c r="F2335" i="27"/>
  <c r="F2336" i="27"/>
  <c r="F2337" i="27"/>
  <c r="F2338" i="27"/>
  <c r="F2339" i="27"/>
  <c r="F2340" i="27"/>
  <c r="F2341" i="27"/>
  <c r="F2342" i="27"/>
  <c r="F2343" i="27"/>
  <c r="F2344" i="27"/>
  <c r="F2345" i="27"/>
  <c r="F2346" i="27"/>
  <c r="F2347" i="27"/>
  <c r="F2348" i="27"/>
  <c r="F2349" i="27"/>
  <c r="F2350" i="27"/>
  <c r="F2351" i="27"/>
  <c r="F2352" i="27"/>
  <c r="F2353" i="27"/>
  <c r="F2354" i="27"/>
  <c r="F2355" i="27"/>
  <c r="F2356" i="27"/>
  <c r="F2357" i="27"/>
  <c r="F2358" i="27"/>
  <c r="F2359" i="27"/>
  <c r="F2360" i="27"/>
  <c r="F2361" i="27"/>
  <c r="F2362" i="27"/>
  <c r="F2363" i="27"/>
  <c r="F2364" i="27"/>
  <c r="F2365" i="27"/>
  <c r="F2366" i="27"/>
  <c r="F2367" i="27"/>
  <c r="F2368" i="27"/>
  <c r="F2369" i="27"/>
  <c r="F2370" i="27"/>
  <c r="F2371" i="27"/>
  <c r="F2372" i="27"/>
  <c r="F2373" i="27"/>
  <c r="F2374" i="27"/>
  <c r="F2375" i="27"/>
  <c r="F2376" i="27"/>
  <c r="F2377" i="27"/>
  <c r="F2378" i="27"/>
  <c r="F2379" i="27"/>
  <c r="F2380" i="27"/>
  <c r="F2381" i="27"/>
  <c r="F2382" i="27"/>
  <c r="F2383" i="27"/>
  <c r="F2384" i="27"/>
  <c r="F2385" i="27"/>
  <c r="F2386" i="27"/>
  <c r="F2387" i="27"/>
  <c r="F2388" i="27"/>
  <c r="F2389" i="27"/>
  <c r="F2390" i="27"/>
  <c r="F2391" i="27"/>
  <c r="F2392" i="27"/>
  <c r="F2393" i="27"/>
  <c r="F2394" i="27"/>
  <c r="F2395" i="27"/>
  <c r="F2396" i="27"/>
  <c r="F2397" i="27"/>
  <c r="F2398" i="27"/>
  <c r="F2399" i="27"/>
  <c r="F2400" i="27"/>
  <c r="F2401" i="27"/>
  <c r="F2402" i="27"/>
  <c r="F2403" i="27"/>
  <c r="F2404" i="27"/>
  <c r="F2405" i="27"/>
  <c r="F2406" i="27"/>
  <c r="F2407" i="27"/>
  <c r="F2408" i="27"/>
  <c r="F2409" i="27"/>
  <c r="F2410" i="27"/>
  <c r="F2411" i="27"/>
  <c r="F2412" i="27"/>
  <c r="F2413" i="27"/>
  <c r="F2414" i="27"/>
  <c r="F2415" i="27"/>
  <c r="F2416" i="27"/>
  <c r="F2417" i="27"/>
  <c r="F2418" i="27"/>
  <c r="F2419" i="27"/>
  <c r="F2420" i="27"/>
  <c r="F2421" i="27"/>
  <c r="F2422" i="27"/>
  <c r="F2423" i="27"/>
  <c r="F2424" i="27"/>
  <c r="F2425" i="27"/>
  <c r="F2426" i="27"/>
  <c r="F2427" i="27"/>
  <c r="F2428" i="27"/>
  <c r="F2429" i="27"/>
  <c r="F2430" i="27"/>
  <c r="F2431" i="27"/>
  <c r="F2432" i="27"/>
  <c r="F2433" i="27"/>
  <c r="F2434" i="27"/>
  <c r="F2435" i="27"/>
  <c r="F2436" i="27"/>
  <c r="F2437" i="27"/>
  <c r="F2438" i="27"/>
  <c r="F2439" i="27"/>
  <c r="F2440" i="27"/>
  <c r="F2441" i="27"/>
  <c r="F2442" i="27"/>
  <c r="F2443" i="27"/>
  <c r="F2444" i="27"/>
  <c r="F2445" i="27"/>
  <c r="F2446" i="27"/>
  <c r="F2447" i="27"/>
  <c r="F2448" i="27"/>
  <c r="F2449" i="27"/>
  <c r="F2450" i="27"/>
  <c r="F2451" i="27"/>
  <c r="F2452" i="27"/>
  <c r="F2453" i="27"/>
  <c r="F2454" i="27"/>
  <c r="F2455" i="27"/>
  <c r="F2456" i="27"/>
  <c r="F2457" i="27"/>
  <c r="F2458" i="27"/>
  <c r="F2459" i="27"/>
  <c r="F2460" i="27"/>
  <c r="F2461" i="27"/>
  <c r="F2462" i="27"/>
  <c r="F2463" i="27"/>
  <c r="F2464" i="27"/>
  <c r="F2465" i="27"/>
  <c r="F2466" i="27"/>
  <c r="F2467" i="27"/>
  <c r="F2468" i="27"/>
  <c r="F2469" i="27"/>
  <c r="F2470" i="27"/>
  <c r="F2471" i="27"/>
  <c r="F2472" i="27"/>
  <c r="F2473" i="27"/>
  <c r="F2474" i="27"/>
  <c r="F2475" i="27"/>
  <c r="F2476" i="27"/>
  <c r="F2477" i="27"/>
  <c r="F2478" i="27"/>
  <c r="F2479" i="27"/>
  <c r="F2480" i="27"/>
  <c r="F2481" i="27"/>
  <c r="F2482" i="27"/>
  <c r="F2483" i="27"/>
  <c r="F2484" i="27"/>
  <c r="F2485" i="27"/>
  <c r="F2486" i="27"/>
  <c r="F2487" i="27"/>
  <c r="F2488" i="27"/>
  <c r="F2489" i="27"/>
  <c r="F2490" i="27"/>
  <c r="F2491" i="27"/>
  <c r="F2492" i="27"/>
  <c r="F2493" i="27"/>
  <c r="F2494" i="27"/>
  <c r="F2495" i="27"/>
  <c r="F2496" i="27"/>
  <c r="F2497" i="27"/>
  <c r="F2498" i="27"/>
  <c r="F2499" i="27"/>
  <c r="F2500" i="27"/>
  <c r="F2501" i="27"/>
  <c r="F2502" i="27"/>
  <c r="F2503" i="27"/>
  <c r="F2504" i="27"/>
  <c r="F2505" i="27"/>
  <c r="F2506" i="27"/>
  <c r="F2507" i="27"/>
  <c r="F2508" i="27"/>
  <c r="F2509" i="27"/>
  <c r="F2510" i="27"/>
  <c r="F2511" i="27"/>
  <c r="F2512" i="27"/>
  <c r="F2513" i="27"/>
  <c r="F2514" i="27"/>
  <c r="F2515" i="27"/>
  <c r="F2516" i="27"/>
  <c r="F2517" i="27"/>
  <c r="F2518" i="27"/>
  <c r="F2519" i="27"/>
  <c r="F2520" i="27"/>
  <c r="F2521" i="27"/>
  <c r="F2522" i="27"/>
  <c r="F2523" i="27"/>
  <c r="F2524" i="27"/>
  <c r="F2525" i="27"/>
  <c r="F2526" i="27"/>
  <c r="F2527" i="27"/>
  <c r="F2528" i="27"/>
  <c r="F2529" i="27"/>
  <c r="F2530" i="27"/>
  <c r="F2531" i="27"/>
  <c r="F2532" i="27"/>
  <c r="F2533" i="27"/>
  <c r="F2534" i="27"/>
  <c r="F2535" i="27"/>
  <c r="F2536" i="27"/>
  <c r="F2537" i="27"/>
  <c r="F2538" i="27"/>
  <c r="F2539" i="27"/>
  <c r="F2540" i="27"/>
  <c r="F2541" i="27"/>
  <c r="F2542" i="27"/>
  <c r="F2543" i="27"/>
  <c r="F2544" i="27"/>
  <c r="F2545" i="27"/>
  <c r="F2546" i="27"/>
  <c r="F2547" i="27"/>
  <c r="F2548" i="27"/>
  <c r="F2549" i="27"/>
  <c r="F2550" i="27"/>
  <c r="F2551" i="27"/>
  <c r="F2552" i="27"/>
  <c r="F2553" i="27"/>
  <c r="F2554" i="27"/>
  <c r="F2555" i="27"/>
  <c r="F2556" i="27"/>
  <c r="F2557" i="27"/>
  <c r="F2558" i="27"/>
  <c r="F2559" i="27"/>
  <c r="F2560" i="27"/>
  <c r="F2561" i="27"/>
  <c r="F2562" i="27"/>
  <c r="F2563" i="27"/>
  <c r="F2564" i="27"/>
  <c r="F2565" i="27"/>
  <c r="F2566" i="27"/>
  <c r="F2567" i="27"/>
  <c r="F2568" i="27"/>
  <c r="F2569" i="27"/>
  <c r="F2570" i="27"/>
  <c r="F2571" i="27"/>
  <c r="F2572" i="27"/>
  <c r="F2573" i="27"/>
  <c r="F2574" i="27"/>
  <c r="F2575" i="27"/>
  <c r="F2576" i="27"/>
  <c r="F2577" i="27"/>
  <c r="F2578" i="27"/>
  <c r="F2579" i="27"/>
  <c r="F2580" i="27"/>
  <c r="F2581" i="27"/>
  <c r="F2582" i="27"/>
  <c r="F2583" i="27"/>
  <c r="F2584" i="27"/>
  <c r="F2585" i="27"/>
  <c r="F2586" i="27"/>
  <c r="F2587" i="27"/>
  <c r="F2588" i="27"/>
  <c r="F2589" i="27"/>
  <c r="F2590" i="27"/>
  <c r="F2591" i="27"/>
  <c r="F2592" i="27"/>
  <c r="F2593" i="27"/>
  <c r="F2594" i="27"/>
  <c r="F2595" i="27"/>
  <c r="F2596" i="27"/>
  <c r="F2597" i="27"/>
  <c r="F2598" i="27"/>
  <c r="F2599" i="27"/>
  <c r="F2600" i="27"/>
  <c r="F2601" i="27"/>
  <c r="F2602" i="27"/>
  <c r="F2603" i="27"/>
  <c r="F2604" i="27"/>
  <c r="F2605" i="27"/>
  <c r="F2606" i="27"/>
  <c r="F2607" i="27"/>
  <c r="F2608" i="27"/>
  <c r="F2609" i="27"/>
  <c r="F2610" i="27"/>
  <c r="F2611" i="27"/>
  <c r="F2612" i="27"/>
  <c r="F2613" i="27"/>
  <c r="F2614" i="27"/>
  <c r="F2615" i="27"/>
  <c r="F2616" i="27"/>
  <c r="F2617" i="27"/>
  <c r="F2618" i="27"/>
  <c r="F2619" i="27"/>
  <c r="F2620" i="27"/>
  <c r="F2621" i="27"/>
  <c r="F2622" i="27"/>
  <c r="F2623" i="27"/>
  <c r="F2624" i="27"/>
  <c r="F2625" i="27"/>
  <c r="F2626" i="27"/>
  <c r="F2627" i="27"/>
  <c r="F2628" i="27"/>
  <c r="F2629" i="27"/>
  <c r="F2630" i="27"/>
  <c r="F2631" i="27"/>
  <c r="F2632" i="27"/>
  <c r="F2633" i="27"/>
  <c r="F2634" i="27"/>
  <c r="F2635" i="27"/>
  <c r="F2636" i="27"/>
  <c r="F2637" i="27"/>
  <c r="F2638" i="27"/>
  <c r="F2639" i="27"/>
  <c r="F2640" i="27"/>
  <c r="F2641" i="27"/>
  <c r="F2642" i="27"/>
  <c r="F2643" i="27"/>
  <c r="F2644" i="27"/>
  <c r="F2645" i="27"/>
  <c r="F2646" i="27"/>
  <c r="F2647" i="27"/>
  <c r="F2648" i="27"/>
  <c r="F2649" i="27"/>
  <c r="F2650" i="27"/>
  <c r="F2651" i="27"/>
  <c r="F2652" i="27"/>
  <c r="F2653" i="27"/>
  <c r="F2654" i="27"/>
  <c r="F2655" i="27"/>
  <c r="F2656" i="27"/>
  <c r="F2657" i="27"/>
  <c r="F2658" i="27"/>
  <c r="F2659" i="27"/>
  <c r="F2660" i="27"/>
  <c r="F2661" i="27"/>
  <c r="F2662" i="27"/>
  <c r="F2663" i="27"/>
  <c r="F2664" i="27"/>
  <c r="F2665" i="27"/>
  <c r="F2666" i="27"/>
  <c r="F2667" i="27"/>
  <c r="F2668" i="27"/>
  <c r="F2669" i="27"/>
  <c r="F2670" i="27"/>
  <c r="F2671" i="27"/>
  <c r="F2672" i="27"/>
  <c r="F2673" i="27"/>
  <c r="F2674" i="27"/>
  <c r="F2675" i="27"/>
  <c r="F2676" i="27"/>
  <c r="F2677" i="27"/>
  <c r="F2678" i="27"/>
  <c r="F2679" i="27"/>
  <c r="F2680" i="27"/>
  <c r="F2681" i="27"/>
  <c r="F2682" i="27"/>
  <c r="F2683" i="27"/>
  <c r="F2684" i="27"/>
  <c r="F2685" i="27"/>
  <c r="F2686" i="27"/>
  <c r="F2687" i="27"/>
  <c r="F2688" i="27"/>
  <c r="F2689" i="27"/>
  <c r="F2690" i="27"/>
  <c r="F2691" i="27"/>
  <c r="F2692" i="27"/>
  <c r="F2693" i="27"/>
  <c r="F2694" i="27"/>
  <c r="F2695" i="27"/>
  <c r="F2696" i="27"/>
  <c r="F2697" i="27"/>
  <c r="F2698" i="27"/>
  <c r="F2699" i="27"/>
  <c r="F2700" i="27"/>
  <c r="F2701" i="27"/>
  <c r="F2702" i="27"/>
  <c r="F2703" i="27"/>
  <c r="F2704" i="27"/>
  <c r="F2705" i="27"/>
  <c r="F2706" i="27"/>
  <c r="F2707" i="27"/>
  <c r="F2708" i="27"/>
  <c r="F2709" i="27"/>
  <c r="F2710" i="27"/>
  <c r="F2711" i="27"/>
  <c r="F2712" i="27"/>
  <c r="F2713" i="27"/>
  <c r="F2714" i="27"/>
  <c r="F2715" i="27"/>
  <c r="F2716" i="27"/>
  <c r="F2717" i="27"/>
  <c r="F2718" i="27"/>
  <c r="F2719" i="27"/>
  <c r="F2720" i="27"/>
  <c r="F2721" i="27"/>
  <c r="F2722" i="27"/>
  <c r="F2723" i="27"/>
  <c r="F2724" i="27"/>
  <c r="F2725" i="27"/>
  <c r="F2726" i="27"/>
  <c r="F2727" i="27"/>
  <c r="F2728" i="27"/>
  <c r="F2729" i="27"/>
  <c r="F2730" i="27"/>
  <c r="F2731" i="27"/>
  <c r="F2732" i="27"/>
  <c r="F2733" i="27"/>
  <c r="F2734" i="27"/>
  <c r="F2735" i="27"/>
  <c r="F2736" i="27"/>
  <c r="F2737" i="27"/>
  <c r="F2738" i="27"/>
  <c r="F2739" i="27"/>
  <c r="F2740" i="27"/>
  <c r="F2741" i="27"/>
  <c r="F2742" i="27"/>
  <c r="F2743" i="27"/>
  <c r="F2744" i="27"/>
  <c r="F2745" i="27"/>
  <c r="F2746" i="27"/>
  <c r="F2747" i="27"/>
  <c r="F2748" i="27"/>
  <c r="F2749" i="27"/>
  <c r="F2750" i="27"/>
  <c r="F2751" i="27"/>
  <c r="F2752" i="27"/>
  <c r="F2753" i="27"/>
  <c r="F2754" i="27"/>
  <c r="F2755" i="27"/>
  <c r="F2756" i="27"/>
  <c r="F2757" i="27"/>
  <c r="F2758" i="27"/>
  <c r="F2759" i="27"/>
  <c r="F2760" i="27"/>
  <c r="F2761" i="27"/>
  <c r="F2762" i="27"/>
  <c r="F2763" i="27"/>
  <c r="F2764" i="27"/>
  <c r="F2765" i="27"/>
  <c r="F2766" i="27"/>
  <c r="F2767" i="27"/>
  <c r="F2768" i="27"/>
  <c r="F2769" i="27"/>
  <c r="F2770" i="27"/>
  <c r="F2771" i="27"/>
  <c r="F2772" i="27"/>
  <c r="F2773" i="27"/>
  <c r="F2774" i="27"/>
  <c r="F2775" i="27"/>
  <c r="F2776" i="27"/>
  <c r="F2777" i="27"/>
  <c r="F2778" i="27"/>
  <c r="F2779" i="27"/>
  <c r="F2780" i="27"/>
  <c r="F2781" i="27"/>
  <c r="F2782" i="27"/>
  <c r="F2783" i="27"/>
  <c r="F2784" i="27"/>
  <c r="F2785" i="27"/>
  <c r="F2786" i="27"/>
  <c r="F2787" i="27"/>
  <c r="F2788" i="27"/>
  <c r="F2789" i="27"/>
  <c r="F2790" i="27"/>
  <c r="F2791" i="27"/>
  <c r="F2792" i="27"/>
  <c r="F2793" i="27"/>
  <c r="F2794" i="27"/>
  <c r="F2795" i="27"/>
  <c r="F2796" i="27"/>
  <c r="F2797" i="27"/>
  <c r="F2798" i="27"/>
  <c r="F2799" i="27"/>
  <c r="F2800" i="27"/>
  <c r="F2801" i="27"/>
  <c r="F2802" i="27"/>
  <c r="F2803" i="27"/>
  <c r="F2804" i="27"/>
  <c r="F2805" i="27"/>
  <c r="F2806" i="27"/>
  <c r="F2807" i="27"/>
  <c r="F2808" i="27"/>
  <c r="F2809" i="27"/>
  <c r="F2810" i="27"/>
  <c r="F2811" i="27"/>
  <c r="F2812" i="27"/>
  <c r="F2813" i="27"/>
  <c r="F2814" i="27"/>
  <c r="F2815" i="27"/>
  <c r="F2816" i="27"/>
  <c r="F2817" i="27"/>
  <c r="F2818" i="27"/>
  <c r="F2819" i="27"/>
  <c r="F2820" i="27"/>
  <c r="F2821" i="27"/>
  <c r="F2822" i="27"/>
  <c r="F2823" i="27"/>
  <c r="F2824" i="27"/>
  <c r="F2825" i="27"/>
  <c r="F2826" i="27"/>
  <c r="F2827" i="27"/>
  <c r="F2828" i="27"/>
  <c r="F2829" i="27"/>
  <c r="F2830" i="27"/>
  <c r="F2831" i="27"/>
  <c r="F2832" i="27"/>
  <c r="F2833" i="27"/>
  <c r="F2834" i="27"/>
  <c r="F2835" i="27"/>
  <c r="F2836" i="27"/>
  <c r="F2837" i="27"/>
  <c r="F2838" i="27"/>
  <c r="F2839" i="27"/>
  <c r="F2840" i="27"/>
  <c r="F2841" i="27"/>
  <c r="F2842" i="27"/>
  <c r="F2843" i="27"/>
  <c r="F2844" i="27"/>
  <c r="F2845" i="27"/>
  <c r="F2846" i="27"/>
  <c r="F2847" i="27"/>
  <c r="F2848" i="27"/>
  <c r="F2849" i="27"/>
  <c r="F2850" i="27"/>
  <c r="F2851" i="27"/>
  <c r="F2852" i="27"/>
  <c r="F2853" i="27"/>
  <c r="F2854" i="27"/>
  <c r="F2855" i="27"/>
  <c r="F2856" i="27"/>
  <c r="F2857" i="27"/>
  <c r="F2858" i="27"/>
  <c r="F2859" i="27"/>
  <c r="F2860" i="27"/>
  <c r="F2861" i="27"/>
  <c r="F2862" i="27"/>
  <c r="F2863" i="27"/>
  <c r="F2864" i="27"/>
  <c r="F2865" i="27"/>
  <c r="F2866" i="27"/>
  <c r="F2867" i="27"/>
  <c r="F2868" i="27"/>
  <c r="F2869" i="27"/>
  <c r="F2870" i="27"/>
  <c r="F2871" i="27"/>
  <c r="F2872" i="27"/>
  <c r="F2873" i="27"/>
  <c r="F2874" i="27"/>
  <c r="F2875" i="27"/>
  <c r="F2876" i="27"/>
  <c r="F2877" i="27"/>
  <c r="F2878" i="27"/>
  <c r="F2879" i="27"/>
  <c r="F2880" i="27"/>
  <c r="F2881" i="27"/>
  <c r="F2882" i="27"/>
  <c r="F2883" i="27"/>
  <c r="F2884" i="27"/>
  <c r="F2885" i="27"/>
  <c r="F2886" i="27"/>
  <c r="F2887" i="27"/>
  <c r="F2888" i="27"/>
  <c r="F2889" i="27"/>
  <c r="F2890" i="27"/>
  <c r="F2891" i="27"/>
  <c r="F2892" i="27"/>
  <c r="F2893" i="27"/>
  <c r="F2894" i="27"/>
  <c r="F2895" i="27"/>
  <c r="F2896" i="27"/>
  <c r="F2897" i="27"/>
  <c r="F2898" i="27"/>
  <c r="F2899" i="27"/>
  <c r="F2900" i="27"/>
  <c r="F2901" i="27"/>
  <c r="F2902" i="27"/>
  <c r="F2903" i="27"/>
  <c r="F2904" i="27"/>
  <c r="F2905" i="27"/>
  <c r="F2906" i="27"/>
  <c r="F2907" i="27"/>
  <c r="F2908" i="27"/>
  <c r="F2909" i="27"/>
  <c r="F2910" i="27"/>
  <c r="F2911" i="27"/>
  <c r="F2912" i="27"/>
  <c r="F2913" i="27"/>
  <c r="F2914" i="27"/>
  <c r="F2915" i="27"/>
  <c r="F2916" i="27"/>
  <c r="F2917" i="27"/>
  <c r="F2918" i="27"/>
  <c r="F2919" i="27"/>
  <c r="F2920" i="27"/>
  <c r="F2921" i="27"/>
  <c r="F2922" i="27"/>
  <c r="F2923" i="27"/>
  <c r="F2924" i="27"/>
  <c r="F2925" i="27"/>
  <c r="F2926" i="27"/>
  <c r="F2927" i="27"/>
  <c r="F2928" i="27"/>
  <c r="F2929" i="27"/>
  <c r="F2930" i="27"/>
  <c r="F2931" i="27"/>
  <c r="F2932" i="27"/>
  <c r="F2933" i="27"/>
  <c r="F2934" i="27"/>
  <c r="F2935" i="27"/>
  <c r="F2936" i="27"/>
  <c r="F2937" i="27"/>
  <c r="F2938" i="27"/>
  <c r="F2939" i="27"/>
  <c r="F2940" i="27"/>
  <c r="F2941" i="27"/>
  <c r="F2942" i="27"/>
  <c r="F2943" i="27"/>
  <c r="F2944" i="27"/>
  <c r="F2945" i="27"/>
  <c r="F2946" i="27"/>
  <c r="F2947" i="27"/>
  <c r="F2948" i="27"/>
  <c r="F2949" i="27"/>
  <c r="F2950" i="27"/>
  <c r="F2951" i="27"/>
  <c r="F2952" i="27"/>
  <c r="F2953" i="27"/>
  <c r="F2954" i="27"/>
  <c r="F2955" i="27"/>
  <c r="F2956" i="27"/>
  <c r="F2957" i="27"/>
  <c r="F2958" i="27"/>
  <c r="F2959" i="27"/>
  <c r="F2960" i="27"/>
  <c r="F2961" i="27"/>
  <c r="F2962" i="27"/>
  <c r="F2963" i="27"/>
  <c r="F2964" i="27"/>
  <c r="F2965" i="27"/>
  <c r="F2966" i="27"/>
  <c r="F2967" i="27"/>
  <c r="F2968" i="27"/>
  <c r="F2969" i="27"/>
  <c r="F2970" i="27"/>
  <c r="F2971" i="27"/>
  <c r="F2972" i="27"/>
  <c r="F2973" i="27"/>
  <c r="F2974" i="27"/>
  <c r="F2975" i="27"/>
  <c r="F2976" i="27"/>
  <c r="F2977" i="27"/>
  <c r="F2978" i="27"/>
  <c r="F2979" i="27"/>
  <c r="F2980" i="27"/>
  <c r="F2981" i="27"/>
  <c r="F2982" i="27"/>
  <c r="F2983" i="27"/>
  <c r="F2984" i="27"/>
  <c r="F2985" i="27"/>
  <c r="F2986" i="27"/>
  <c r="F2987" i="27"/>
  <c r="F2988" i="27"/>
  <c r="F2989" i="27"/>
  <c r="F2990" i="27"/>
  <c r="F2991" i="27"/>
  <c r="F2992" i="27"/>
  <c r="F2993" i="27"/>
  <c r="F2994" i="27"/>
  <c r="F2995" i="27"/>
  <c r="F2996" i="27"/>
  <c r="F2997" i="27"/>
  <c r="F2998" i="27"/>
  <c r="F2999" i="27"/>
  <c r="F3000" i="27"/>
  <c r="F3001" i="27"/>
  <c r="F3002" i="27"/>
  <c r="F3003" i="27"/>
  <c r="F3004" i="27"/>
  <c r="F3005" i="27"/>
  <c r="F3006" i="27"/>
  <c r="F3007" i="27"/>
  <c r="F3008" i="27"/>
  <c r="F3009" i="27"/>
  <c r="F3010" i="27"/>
  <c r="F3011" i="27"/>
  <c r="F3012" i="27"/>
  <c r="F3013" i="27"/>
  <c r="F3014" i="27"/>
  <c r="F3015" i="27"/>
  <c r="F3016" i="27"/>
  <c r="F3017" i="27"/>
  <c r="F3018" i="27"/>
  <c r="F3019" i="27"/>
  <c r="F3020" i="27"/>
  <c r="F3021" i="27"/>
  <c r="F3022" i="27"/>
  <c r="F3023" i="27"/>
  <c r="F3024" i="27"/>
  <c r="F3025" i="27"/>
  <c r="F3026" i="27"/>
  <c r="F3027" i="27"/>
  <c r="F3028" i="27"/>
  <c r="F3029" i="27"/>
  <c r="F3030" i="27"/>
  <c r="F3031" i="27"/>
  <c r="F3032" i="27"/>
  <c r="F3033" i="27"/>
  <c r="F3034" i="27"/>
  <c r="F3035" i="27"/>
  <c r="F3036" i="27"/>
  <c r="F3037" i="27"/>
  <c r="F3038" i="27"/>
  <c r="F3039" i="27"/>
  <c r="F3040" i="27"/>
  <c r="F3041" i="27"/>
  <c r="F3042" i="27"/>
  <c r="F3043" i="27"/>
  <c r="F3044" i="27"/>
  <c r="F3045" i="27"/>
  <c r="F3046" i="27"/>
  <c r="F3047" i="27"/>
  <c r="F3048" i="27"/>
  <c r="F3049" i="27"/>
  <c r="F3050" i="27"/>
  <c r="F3051" i="27"/>
  <c r="F3052" i="27"/>
  <c r="F3053" i="27"/>
  <c r="F3054" i="27"/>
  <c r="F3055" i="27"/>
  <c r="F3056" i="27"/>
  <c r="F3057" i="27"/>
  <c r="F3058" i="27"/>
  <c r="F3059" i="27"/>
  <c r="F3060" i="27"/>
  <c r="F3061" i="27"/>
  <c r="F3062" i="27"/>
  <c r="F3063" i="27"/>
  <c r="F3064" i="27"/>
  <c r="F3065" i="27"/>
  <c r="F3066" i="27"/>
  <c r="F3067" i="27"/>
  <c r="F3068" i="27"/>
  <c r="F3069" i="27"/>
  <c r="F3070" i="27"/>
  <c r="F3071" i="27"/>
  <c r="F3072" i="27"/>
  <c r="F3073" i="27"/>
  <c r="F3074" i="27"/>
  <c r="F3075" i="27"/>
  <c r="F3076" i="27"/>
  <c r="F3077" i="27"/>
  <c r="F3078" i="27"/>
  <c r="F3079" i="27"/>
  <c r="F3080" i="27"/>
  <c r="F3081" i="27"/>
  <c r="F3082" i="27"/>
  <c r="F3083" i="27"/>
  <c r="F3084" i="27"/>
  <c r="F3085" i="27"/>
  <c r="F3086" i="27"/>
  <c r="F3087" i="27"/>
  <c r="F3088" i="27"/>
  <c r="F3089" i="27"/>
  <c r="F3090" i="27"/>
  <c r="F3091" i="27"/>
  <c r="F3092" i="27"/>
  <c r="F3093" i="27"/>
  <c r="F3094" i="27"/>
  <c r="F3095" i="27"/>
  <c r="F3096" i="27"/>
  <c r="F3097" i="27"/>
  <c r="F3098" i="27"/>
  <c r="F3099" i="27"/>
  <c r="F3100" i="27"/>
  <c r="F3101" i="27"/>
  <c r="F3102" i="27"/>
  <c r="F3103" i="27"/>
  <c r="F3104" i="27"/>
  <c r="F3105" i="27"/>
  <c r="F3106" i="27"/>
  <c r="F3107" i="27"/>
  <c r="F3108" i="27"/>
  <c r="F3109" i="27"/>
  <c r="F3110" i="27"/>
  <c r="F3111" i="27"/>
  <c r="F3112" i="27"/>
  <c r="F3113" i="27"/>
  <c r="F3114" i="27"/>
  <c r="F3115" i="27"/>
  <c r="F3116" i="27"/>
  <c r="F3117" i="27"/>
  <c r="F3118" i="27"/>
  <c r="F3119" i="27"/>
  <c r="F3120" i="27"/>
  <c r="F3121" i="27"/>
  <c r="F3122" i="27"/>
  <c r="F3123" i="27"/>
  <c r="F3124" i="27"/>
  <c r="F3125" i="27"/>
  <c r="F3126" i="27"/>
  <c r="F3127" i="27"/>
  <c r="F3128" i="27"/>
  <c r="F3129" i="27"/>
  <c r="F3130" i="27"/>
  <c r="F3131" i="27"/>
  <c r="F3132" i="27"/>
  <c r="F3133" i="27"/>
  <c r="F3134" i="27"/>
  <c r="F3135" i="27"/>
  <c r="F3136" i="27"/>
  <c r="F3137" i="27"/>
  <c r="F3138" i="27"/>
  <c r="F3139" i="27"/>
  <c r="F3140" i="27"/>
  <c r="F3141" i="27"/>
  <c r="F3142" i="27"/>
  <c r="F3143" i="27"/>
  <c r="F3144" i="27"/>
  <c r="F3145" i="27"/>
  <c r="F3146" i="27"/>
  <c r="F3147" i="27"/>
  <c r="F3148" i="27"/>
  <c r="F3149" i="27"/>
  <c r="F3150" i="27"/>
  <c r="F3151" i="27"/>
  <c r="F3152" i="27"/>
  <c r="F3153" i="27"/>
  <c r="F3154" i="27"/>
  <c r="F3155" i="27"/>
  <c r="F3156" i="27"/>
  <c r="F3157" i="27"/>
  <c r="F3158" i="27"/>
  <c r="F3159" i="27"/>
  <c r="F3160" i="27"/>
  <c r="F3161" i="27"/>
  <c r="F3162" i="27"/>
  <c r="F3163" i="27"/>
  <c r="F3164" i="27"/>
  <c r="F3165" i="27"/>
  <c r="F3166" i="27"/>
  <c r="F3167" i="27"/>
  <c r="F3168" i="27"/>
  <c r="F3169" i="27"/>
  <c r="F3170" i="27"/>
  <c r="F3171" i="27"/>
  <c r="F3172" i="27"/>
  <c r="F3173" i="27"/>
  <c r="F3174" i="27"/>
  <c r="F3175" i="27"/>
  <c r="F3176" i="27"/>
  <c r="F3177" i="27"/>
  <c r="F3178" i="27"/>
  <c r="F3179" i="27"/>
  <c r="F3180" i="27"/>
  <c r="F3181" i="27"/>
  <c r="F3182" i="27"/>
  <c r="F3183" i="27"/>
  <c r="F3184" i="27"/>
  <c r="F3185" i="27"/>
  <c r="F3186" i="27"/>
  <c r="F3187" i="27"/>
  <c r="F3188" i="27"/>
  <c r="F3189" i="27"/>
  <c r="F3190" i="27"/>
  <c r="F3191" i="27"/>
  <c r="F3192" i="27"/>
  <c r="F3193" i="27"/>
  <c r="F3194" i="27"/>
  <c r="F3195" i="27"/>
  <c r="F3196" i="27"/>
  <c r="F3197" i="27"/>
  <c r="F3198" i="27"/>
  <c r="F3199" i="27"/>
  <c r="F3200" i="27"/>
  <c r="F3201" i="27"/>
  <c r="F3202" i="27"/>
  <c r="F3203" i="27"/>
  <c r="F3204" i="27"/>
  <c r="F3205" i="27"/>
  <c r="F3206" i="27"/>
  <c r="F3207" i="27"/>
  <c r="F3208" i="27"/>
  <c r="F3209" i="27"/>
  <c r="F3210" i="27"/>
  <c r="F3211" i="27"/>
  <c r="F3212" i="27"/>
  <c r="F3213" i="27"/>
  <c r="F3214" i="27"/>
  <c r="F3215" i="27"/>
  <c r="F3216" i="27"/>
  <c r="F3217" i="27"/>
  <c r="F3218" i="27"/>
  <c r="F3219" i="27"/>
  <c r="F3220" i="27"/>
  <c r="F3221" i="27"/>
  <c r="F3222" i="27"/>
  <c r="F3223" i="27"/>
  <c r="F3224" i="27"/>
  <c r="F3225" i="27"/>
  <c r="F3226" i="27"/>
  <c r="F3227" i="27"/>
  <c r="F3228" i="27"/>
  <c r="F3229" i="27"/>
  <c r="F3230" i="27"/>
  <c r="F3231" i="27"/>
  <c r="F3232" i="27"/>
  <c r="F3233" i="27"/>
  <c r="F3234" i="27"/>
  <c r="F3235" i="27"/>
  <c r="F3236" i="27"/>
  <c r="F3237" i="27"/>
  <c r="F3238" i="27"/>
  <c r="F3239" i="27"/>
  <c r="F3240" i="27"/>
  <c r="F3241" i="27"/>
  <c r="F3242" i="27"/>
  <c r="F3243" i="27"/>
  <c r="F3244" i="27"/>
  <c r="F3245" i="27"/>
  <c r="F3246" i="27"/>
  <c r="F3247" i="27"/>
  <c r="F3248" i="27"/>
  <c r="F3249" i="27"/>
  <c r="F3250" i="27"/>
  <c r="F3251" i="27"/>
  <c r="F3252" i="27"/>
  <c r="F3253" i="27"/>
  <c r="F3254" i="27"/>
  <c r="F3255" i="27"/>
  <c r="F3256" i="27"/>
  <c r="F3257" i="27"/>
  <c r="F3258" i="27"/>
  <c r="F3259" i="27"/>
  <c r="F3260" i="27"/>
  <c r="F3261" i="27"/>
  <c r="F3262" i="27"/>
  <c r="F3263" i="27"/>
  <c r="F3264" i="27"/>
  <c r="F3265" i="27"/>
  <c r="F3266" i="27"/>
  <c r="F3267" i="27"/>
  <c r="F3268" i="27"/>
  <c r="F3269" i="27"/>
  <c r="F3270" i="27"/>
  <c r="F3271" i="27"/>
  <c r="F3272" i="27"/>
  <c r="F3273" i="27"/>
  <c r="F3274" i="27"/>
  <c r="F3275" i="27"/>
  <c r="F3276" i="27"/>
  <c r="F3277" i="27"/>
  <c r="F3278" i="27"/>
  <c r="F3279" i="27"/>
  <c r="F3280" i="27"/>
  <c r="F3281" i="27"/>
  <c r="F3282" i="27"/>
  <c r="F3283" i="27"/>
  <c r="F3284" i="27"/>
  <c r="F3285" i="27"/>
  <c r="F3286" i="27"/>
  <c r="F3287" i="27"/>
  <c r="F3288" i="27"/>
  <c r="F3289" i="27"/>
  <c r="F3290" i="27"/>
  <c r="F3291" i="27"/>
  <c r="F3292" i="27"/>
  <c r="F3293" i="27"/>
  <c r="F3294" i="27"/>
  <c r="F3295" i="27"/>
  <c r="F3296" i="27"/>
  <c r="F3297" i="27"/>
  <c r="F3298" i="27"/>
  <c r="F3299" i="27"/>
  <c r="F3300" i="27"/>
  <c r="F3301" i="27"/>
  <c r="F3302" i="27"/>
  <c r="F3303" i="27"/>
  <c r="F3304" i="27"/>
  <c r="F3305" i="27"/>
  <c r="F3306" i="27"/>
  <c r="F3307" i="27"/>
  <c r="F3308" i="27"/>
  <c r="F3309" i="27"/>
  <c r="F3310" i="27"/>
  <c r="F3311" i="27"/>
  <c r="F3312" i="27"/>
  <c r="F3313" i="27"/>
  <c r="F3314" i="27"/>
  <c r="F3315" i="27"/>
  <c r="F3316" i="27"/>
  <c r="F3317" i="27"/>
  <c r="F3318" i="27"/>
  <c r="F3319" i="27"/>
  <c r="F3320" i="27"/>
  <c r="F3321" i="27"/>
  <c r="F3322" i="27"/>
  <c r="F3323" i="27"/>
  <c r="F3324" i="27"/>
  <c r="F3325" i="27"/>
  <c r="F3326" i="27"/>
  <c r="F3327" i="27"/>
  <c r="F3328" i="27"/>
  <c r="F3329" i="27"/>
  <c r="F3330" i="27"/>
  <c r="F3331" i="27"/>
  <c r="F3332" i="27"/>
  <c r="F3333" i="27"/>
  <c r="F3334" i="27"/>
  <c r="F3335" i="27"/>
  <c r="F3336" i="27"/>
  <c r="F3337" i="27"/>
  <c r="F3338" i="27"/>
  <c r="F3339" i="27"/>
  <c r="F3340" i="27"/>
  <c r="F3341" i="27"/>
  <c r="F3342" i="27"/>
  <c r="F3343" i="27"/>
  <c r="F3344" i="27"/>
  <c r="F3345" i="27"/>
  <c r="F3346" i="27"/>
  <c r="F3347" i="27"/>
  <c r="F3348" i="27"/>
  <c r="F3349" i="27"/>
  <c r="F3350" i="27"/>
  <c r="F3351" i="27"/>
  <c r="F3352" i="27"/>
  <c r="F3353" i="27"/>
  <c r="F3354" i="27"/>
  <c r="F3355" i="27"/>
  <c r="F3356" i="27"/>
  <c r="F3357" i="27"/>
  <c r="F3358" i="27"/>
  <c r="F3359" i="27"/>
  <c r="F3360" i="27"/>
  <c r="F3361" i="27"/>
  <c r="F3362" i="27"/>
  <c r="F3363" i="27"/>
  <c r="F3364" i="27"/>
  <c r="F3365" i="27"/>
  <c r="F3366" i="27"/>
  <c r="F3367" i="27"/>
  <c r="F3368" i="27"/>
  <c r="F3369" i="27"/>
  <c r="F3370" i="27"/>
  <c r="F3371" i="27"/>
  <c r="F3372" i="27"/>
  <c r="F3373" i="27"/>
  <c r="F3374" i="27"/>
  <c r="F3375" i="27"/>
  <c r="F3376" i="27"/>
  <c r="F3377" i="27"/>
  <c r="F3378" i="27"/>
  <c r="F3379" i="27"/>
  <c r="F3380" i="27"/>
  <c r="F3381" i="27"/>
  <c r="F3382" i="27"/>
  <c r="F3383" i="27"/>
  <c r="F3384" i="27"/>
  <c r="F3385" i="27"/>
  <c r="F3386" i="27"/>
  <c r="F3387" i="27"/>
  <c r="F3388" i="27"/>
  <c r="F3389" i="27"/>
  <c r="F3390" i="27"/>
  <c r="F3391" i="27"/>
  <c r="F3392" i="27"/>
  <c r="F3393" i="27"/>
  <c r="F3394" i="27"/>
  <c r="F3395" i="27"/>
  <c r="F3396" i="27"/>
  <c r="F3397" i="27"/>
  <c r="F3398" i="27"/>
  <c r="F3399" i="27"/>
  <c r="F3400" i="27"/>
  <c r="F3401" i="27"/>
  <c r="F3402" i="27"/>
  <c r="F3403" i="27"/>
  <c r="F3404" i="27"/>
  <c r="F3405" i="27"/>
  <c r="F3406" i="27"/>
  <c r="F3407" i="27"/>
  <c r="F3408" i="27"/>
  <c r="F3409" i="27"/>
  <c r="F3410" i="27"/>
  <c r="F3411" i="27"/>
  <c r="F3412" i="27"/>
  <c r="F3413" i="27"/>
  <c r="F3414" i="27"/>
  <c r="F3415" i="27"/>
  <c r="F3416" i="27"/>
  <c r="F3417" i="27"/>
  <c r="F3418" i="27"/>
  <c r="F3419" i="27"/>
  <c r="F3420" i="27"/>
  <c r="F3421" i="27"/>
  <c r="F3422" i="27"/>
  <c r="F3423" i="27"/>
  <c r="F3424" i="27"/>
  <c r="F3425" i="27"/>
  <c r="F3426" i="27"/>
  <c r="F3427" i="27"/>
  <c r="F3428" i="27"/>
  <c r="F3429" i="27"/>
  <c r="F3430" i="27"/>
  <c r="F3431" i="27"/>
  <c r="F3432" i="27"/>
  <c r="F3433" i="27"/>
  <c r="F3434" i="27"/>
  <c r="F3435" i="27"/>
  <c r="F3436" i="27"/>
  <c r="F3437" i="27"/>
  <c r="F3438" i="27"/>
  <c r="F3439" i="27"/>
  <c r="F3440" i="27"/>
  <c r="F3441" i="27"/>
  <c r="F3442" i="27"/>
  <c r="F3443" i="27"/>
  <c r="F3444" i="27"/>
  <c r="F3445" i="27"/>
  <c r="F3446" i="27"/>
  <c r="F3447" i="27"/>
  <c r="F3448" i="27"/>
  <c r="F3449" i="27"/>
  <c r="F3450" i="27"/>
  <c r="F3451" i="27"/>
  <c r="F3452" i="27"/>
  <c r="F3453" i="27"/>
  <c r="F3454" i="27"/>
  <c r="F3455" i="27"/>
  <c r="F3456" i="27"/>
  <c r="F3457" i="27"/>
  <c r="F3458" i="27"/>
  <c r="F3459" i="27"/>
  <c r="F3460" i="27"/>
  <c r="F3461" i="27"/>
  <c r="F3462" i="27"/>
  <c r="F3463" i="27"/>
  <c r="F3464" i="27"/>
  <c r="F3465" i="27"/>
  <c r="F3466" i="27"/>
  <c r="F3467" i="27"/>
  <c r="F3468" i="27"/>
  <c r="F3469" i="27"/>
  <c r="F3470" i="27"/>
  <c r="F3471" i="27"/>
  <c r="F3472" i="27"/>
  <c r="F3473" i="27"/>
  <c r="F3474" i="27"/>
  <c r="F3475" i="27"/>
  <c r="F3476" i="27"/>
  <c r="F3477" i="27"/>
  <c r="F3478" i="27"/>
  <c r="F3479" i="27"/>
  <c r="F3480" i="27"/>
  <c r="F3481" i="27"/>
  <c r="F3482" i="27"/>
  <c r="F3483" i="27"/>
  <c r="F3484" i="27"/>
  <c r="F3485" i="27"/>
  <c r="F3486" i="27"/>
  <c r="F3487" i="27"/>
  <c r="F3488" i="27"/>
  <c r="F3489" i="27"/>
  <c r="F3490" i="27"/>
  <c r="F3491" i="27"/>
  <c r="F3492" i="27"/>
  <c r="F3493" i="27"/>
  <c r="F3494" i="27"/>
  <c r="F3495" i="27"/>
  <c r="F3496" i="27"/>
  <c r="F3497" i="27"/>
  <c r="F3498" i="27"/>
  <c r="F3499" i="27"/>
  <c r="F3500" i="27"/>
  <c r="F3501" i="27"/>
  <c r="F3502" i="27"/>
  <c r="F3503" i="27"/>
  <c r="F3504" i="27"/>
  <c r="F3505" i="27"/>
  <c r="F3506" i="27"/>
  <c r="F3507" i="27"/>
  <c r="F3508" i="27"/>
  <c r="F3509" i="27"/>
  <c r="F3510" i="27"/>
  <c r="F3511" i="27"/>
  <c r="F3512" i="27"/>
  <c r="F3513" i="27"/>
  <c r="F3514" i="27"/>
  <c r="F3515" i="27"/>
  <c r="F3516" i="27"/>
  <c r="F3517" i="27"/>
  <c r="F3518" i="27"/>
  <c r="F3519" i="27"/>
  <c r="F3520" i="27"/>
  <c r="F3521" i="27"/>
  <c r="F3522" i="27"/>
  <c r="F3523" i="27"/>
  <c r="F3524" i="27"/>
  <c r="F3525" i="27"/>
  <c r="F3526" i="27"/>
  <c r="F3527" i="27"/>
  <c r="F3528" i="27"/>
  <c r="F3529" i="27"/>
  <c r="F3530" i="27"/>
  <c r="F3531" i="27"/>
  <c r="F3532" i="27"/>
  <c r="F3533" i="27"/>
  <c r="F3534" i="27"/>
  <c r="F3535" i="27"/>
  <c r="F3536" i="27"/>
  <c r="F3537" i="27"/>
  <c r="F3538" i="27"/>
  <c r="F3539" i="27"/>
  <c r="F3540" i="27"/>
  <c r="F3541" i="27"/>
  <c r="F3542" i="27"/>
  <c r="F3543" i="27"/>
  <c r="F3544" i="27"/>
  <c r="F3545" i="27"/>
  <c r="F3546" i="27"/>
  <c r="F3547" i="27"/>
  <c r="F3548" i="27"/>
  <c r="F3549" i="27"/>
  <c r="F3550" i="27"/>
  <c r="F3551" i="27"/>
  <c r="F3552" i="27"/>
  <c r="F3553" i="27"/>
  <c r="F3554" i="27"/>
  <c r="F3555" i="27"/>
  <c r="F3556" i="27"/>
  <c r="F3557" i="27"/>
  <c r="F3558" i="27"/>
  <c r="F3559" i="27"/>
  <c r="F3560" i="27"/>
  <c r="F3561" i="27"/>
  <c r="F3562" i="27"/>
  <c r="F3563" i="27"/>
  <c r="F3564" i="27"/>
  <c r="F3565" i="27"/>
  <c r="F3566" i="27"/>
  <c r="F3567" i="27"/>
  <c r="F3568" i="27"/>
  <c r="F3569" i="27"/>
  <c r="F3570" i="27"/>
  <c r="F3571" i="27"/>
  <c r="F3572" i="27"/>
  <c r="F3573" i="27"/>
  <c r="F3574" i="27"/>
  <c r="F3575" i="27"/>
  <c r="F3576" i="27"/>
  <c r="F3577" i="27"/>
  <c r="F3578" i="27"/>
  <c r="F3579" i="27"/>
  <c r="F3580" i="27"/>
  <c r="F3581" i="27"/>
  <c r="F3582" i="27"/>
  <c r="F3583" i="27"/>
  <c r="F3584" i="27"/>
  <c r="F3585" i="27"/>
  <c r="F3586" i="27"/>
  <c r="F3587" i="27"/>
  <c r="F3588" i="27"/>
  <c r="F3589" i="27"/>
  <c r="F3590" i="27"/>
  <c r="F3591" i="27"/>
  <c r="F3592" i="27"/>
  <c r="F3593" i="27"/>
  <c r="F3594" i="27"/>
  <c r="F3595" i="27"/>
  <c r="F3596" i="27"/>
  <c r="F3597" i="27"/>
  <c r="F3598" i="27"/>
  <c r="F3599" i="27"/>
  <c r="F3600" i="27"/>
  <c r="F3601" i="27"/>
  <c r="F3602" i="27"/>
  <c r="F3603" i="27"/>
  <c r="F3604" i="27"/>
  <c r="F3605" i="27"/>
  <c r="F3606" i="27"/>
  <c r="F3607" i="27"/>
  <c r="F3608" i="27"/>
  <c r="F3609" i="27"/>
  <c r="F3610" i="27"/>
  <c r="F3611" i="27"/>
  <c r="F3612" i="27"/>
  <c r="F3613" i="27"/>
  <c r="F3614" i="27"/>
  <c r="F3615" i="27"/>
  <c r="F3616" i="27"/>
  <c r="F3617" i="27"/>
  <c r="F3618" i="27"/>
  <c r="F3619" i="27"/>
  <c r="F3620" i="27"/>
  <c r="F3621" i="27"/>
  <c r="F3622" i="27"/>
  <c r="F3623" i="27"/>
  <c r="F3624" i="27"/>
  <c r="F3625" i="27"/>
  <c r="F3626" i="27"/>
  <c r="F3627" i="27"/>
  <c r="F3628" i="27"/>
  <c r="F3629" i="27"/>
  <c r="F3630" i="27"/>
  <c r="F3631" i="27"/>
  <c r="F3632" i="27"/>
  <c r="F3633" i="27"/>
  <c r="F3634" i="27"/>
  <c r="F3635" i="27"/>
  <c r="F3636" i="27"/>
  <c r="F3637" i="27"/>
  <c r="F3638" i="27"/>
  <c r="F3639" i="27"/>
  <c r="F3640" i="27"/>
  <c r="F3641" i="27"/>
  <c r="F3642" i="27"/>
  <c r="F3643" i="27"/>
  <c r="F3644" i="27"/>
  <c r="F3645" i="27"/>
  <c r="F3646" i="27"/>
  <c r="F3647" i="27"/>
  <c r="F3648" i="27"/>
  <c r="F3649" i="27"/>
  <c r="F3650" i="27"/>
  <c r="F3651" i="27"/>
  <c r="F3652" i="27"/>
  <c r="F3653" i="27"/>
  <c r="F3654" i="27"/>
  <c r="F3655" i="27"/>
  <c r="F3656" i="27"/>
  <c r="F3657" i="27"/>
  <c r="F3658" i="27"/>
  <c r="F3659" i="27"/>
  <c r="F3660" i="27"/>
  <c r="F3661" i="27"/>
  <c r="F3662" i="27"/>
  <c r="F3663" i="27"/>
  <c r="F3664" i="27"/>
  <c r="F3665" i="27"/>
  <c r="F3666" i="27"/>
  <c r="F3667" i="27"/>
  <c r="F3668" i="27"/>
  <c r="F3669" i="27"/>
  <c r="F3670" i="27"/>
  <c r="F3671" i="27"/>
  <c r="F3672" i="27"/>
  <c r="F3673" i="27"/>
  <c r="F3674" i="27"/>
  <c r="F3675" i="27"/>
  <c r="F3676" i="27"/>
  <c r="F3677" i="27"/>
  <c r="F3678" i="27"/>
  <c r="F3679" i="27"/>
  <c r="F3680" i="27"/>
  <c r="F3681" i="27"/>
  <c r="F3682" i="27"/>
  <c r="F3683" i="27"/>
  <c r="F3684" i="27"/>
  <c r="F3685" i="27"/>
  <c r="F3686" i="27"/>
  <c r="F3687" i="27"/>
  <c r="F3688" i="27"/>
  <c r="F3689" i="27"/>
  <c r="F3690" i="27"/>
  <c r="F3691" i="27"/>
  <c r="F3692" i="27"/>
  <c r="F3693" i="27"/>
  <c r="F3694" i="27"/>
  <c r="F3695" i="27"/>
  <c r="F3696" i="27"/>
  <c r="F3697" i="27"/>
  <c r="F3698" i="27"/>
  <c r="F3699" i="27"/>
  <c r="F3700" i="27"/>
  <c r="F3701" i="27"/>
  <c r="F3702" i="27"/>
  <c r="F3703" i="27"/>
  <c r="F3704" i="27"/>
  <c r="F3705" i="27"/>
  <c r="F3706" i="27"/>
  <c r="F3707" i="27"/>
  <c r="F3708" i="27"/>
  <c r="F3709" i="27"/>
  <c r="F3710" i="27"/>
  <c r="F3711" i="27"/>
  <c r="F3712" i="27"/>
  <c r="F3713" i="27"/>
  <c r="F3714" i="27"/>
  <c r="F3715" i="27"/>
  <c r="F3716" i="27"/>
  <c r="F3717" i="27"/>
  <c r="F3718" i="27"/>
  <c r="F3719" i="27"/>
  <c r="F3720" i="27"/>
  <c r="F3721" i="27"/>
  <c r="F3722" i="27"/>
  <c r="F3723" i="27"/>
  <c r="F3724" i="27"/>
  <c r="F3725" i="27"/>
  <c r="F3726" i="27"/>
  <c r="F3727" i="27"/>
  <c r="F3728" i="27"/>
  <c r="F3729" i="27"/>
  <c r="F3730" i="27"/>
  <c r="F3731" i="27"/>
  <c r="F3732" i="27"/>
  <c r="F3733" i="27"/>
  <c r="F3734" i="27"/>
  <c r="F3735" i="27"/>
  <c r="F3736" i="27"/>
  <c r="F3737" i="27"/>
  <c r="F3738" i="27"/>
  <c r="F3739" i="27"/>
  <c r="F3740" i="27"/>
  <c r="F3741" i="27"/>
  <c r="F3742" i="27"/>
  <c r="F3743" i="27"/>
  <c r="F3744" i="27"/>
  <c r="F3745" i="27"/>
  <c r="F3746" i="27"/>
  <c r="F3747" i="27"/>
  <c r="F3748" i="27"/>
  <c r="F3749" i="27"/>
  <c r="F3750" i="27"/>
  <c r="F3751" i="27"/>
  <c r="F3752" i="27"/>
  <c r="F3753" i="27"/>
  <c r="F3754" i="27"/>
  <c r="F3755" i="27"/>
  <c r="F3756" i="27"/>
  <c r="F3757" i="27"/>
  <c r="F3758" i="27"/>
  <c r="F3759" i="27"/>
  <c r="F3760" i="27"/>
  <c r="F3761" i="27"/>
  <c r="F3762" i="27"/>
  <c r="F3763" i="27"/>
  <c r="F3764" i="27"/>
  <c r="F3765" i="27"/>
  <c r="F3766" i="27"/>
  <c r="F3767" i="27"/>
  <c r="F3768" i="27"/>
  <c r="F3769" i="27"/>
  <c r="F3770" i="27"/>
  <c r="F3771" i="27"/>
  <c r="F3772" i="27"/>
  <c r="F3773" i="27"/>
  <c r="F3774" i="27"/>
  <c r="F3775" i="27"/>
  <c r="F3776" i="27"/>
  <c r="F3777" i="27"/>
  <c r="F3778" i="27"/>
  <c r="F3779" i="27"/>
  <c r="F3780" i="27"/>
  <c r="F3781" i="27"/>
  <c r="F3782" i="27"/>
  <c r="F3783" i="27"/>
  <c r="F3784" i="27"/>
  <c r="F3785" i="27"/>
  <c r="F3786" i="27"/>
  <c r="F3787" i="27"/>
  <c r="F3788" i="27"/>
  <c r="F3789" i="27"/>
  <c r="F3790" i="27"/>
  <c r="F3791" i="27"/>
  <c r="F3792" i="27"/>
  <c r="F3793" i="27"/>
  <c r="F3794" i="27"/>
  <c r="F3795" i="27"/>
  <c r="F3796" i="27"/>
  <c r="F3797" i="27"/>
  <c r="F3798" i="27"/>
  <c r="F3799" i="27"/>
  <c r="F3800" i="27"/>
  <c r="F3801" i="27"/>
  <c r="F3802" i="27"/>
  <c r="F3803" i="27"/>
  <c r="F3804" i="27"/>
  <c r="F3805" i="27"/>
  <c r="F3806" i="27"/>
  <c r="F3807" i="27"/>
  <c r="F3808" i="27"/>
  <c r="F3809" i="27"/>
  <c r="F3810" i="27"/>
  <c r="F3811" i="27"/>
  <c r="F3812" i="27"/>
  <c r="F3813" i="27"/>
  <c r="F3814" i="27"/>
  <c r="F3815" i="27"/>
  <c r="F3816" i="27"/>
  <c r="F3817" i="27"/>
  <c r="F3818" i="27"/>
  <c r="F3819" i="27"/>
  <c r="F3820" i="27"/>
  <c r="F3821" i="27"/>
  <c r="F3822" i="27"/>
  <c r="F3823" i="27"/>
  <c r="F3824" i="27"/>
  <c r="F3825" i="27"/>
  <c r="F3826" i="27"/>
  <c r="F3827" i="27"/>
  <c r="F3828" i="27"/>
  <c r="F3829" i="27"/>
  <c r="F3830" i="27"/>
  <c r="F3831" i="27"/>
  <c r="F3832" i="27"/>
  <c r="F3833" i="27"/>
  <c r="F3834" i="27"/>
  <c r="F3835" i="27"/>
  <c r="F3836" i="27"/>
  <c r="F3837" i="27"/>
  <c r="F3838" i="27"/>
  <c r="F3839" i="27"/>
  <c r="F3840" i="27"/>
  <c r="F3841" i="27"/>
  <c r="F3842" i="27"/>
  <c r="F3843" i="27"/>
  <c r="F3844" i="27"/>
  <c r="F3845" i="27"/>
  <c r="F3846" i="27"/>
  <c r="F3847" i="27"/>
  <c r="F3848" i="27"/>
  <c r="F3849" i="27"/>
  <c r="F3850" i="27"/>
  <c r="F3851" i="27"/>
  <c r="F3852" i="27"/>
  <c r="F3853" i="27"/>
  <c r="F3854" i="27"/>
  <c r="F3855" i="27"/>
  <c r="F3856" i="27"/>
  <c r="F3857" i="27"/>
  <c r="F3858" i="27"/>
  <c r="F3859" i="27"/>
  <c r="F3860" i="27"/>
  <c r="F3861" i="27"/>
  <c r="F3862" i="27"/>
  <c r="F3863" i="27"/>
  <c r="F3864" i="27"/>
  <c r="F3865" i="27"/>
  <c r="F3866" i="27"/>
  <c r="F3867" i="27"/>
  <c r="F3868" i="27"/>
  <c r="F3869" i="27"/>
  <c r="F3870" i="27"/>
  <c r="F3871" i="27"/>
  <c r="F3872" i="27"/>
  <c r="F3873" i="27"/>
  <c r="F3874" i="27"/>
  <c r="F3875" i="27"/>
  <c r="F3876" i="27"/>
  <c r="F3877" i="27"/>
  <c r="F3878" i="27"/>
  <c r="F3879" i="27"/>
  <c r="F3880" i="27"/>
  <c r="F3881" i="27"/>
  <c r="F3882" i="27"/>
  <c r="F3883" i="27"/>
  <c r="F3884" i="27"/>
  <c r="F3885" i="27"/>
  <c r="F3886" i="27"/>
  <c r="F3887" i="27"/>
  <c r="F3888" i="27"/>
  <c r="F3889" i="27"/>
  <c r="F3890" i="27"/>
  <c r="F3891" i="27"/>
  <c r="F3892" i="27"/>
  <c r="F3893" i="27"/>
  <c r="F3894" i="27"/>
  <c r="F3895" i="27"/>
  <c r="F3896" i="27"/>
  <c r="F3897" i="27"/>
  <c r="F3898" i="27"/>
  <c r="F3899" i="27"/>
  <c r="F3900" i="27"/>
  <c r="F3901" i="27"/>
  <c r="F3902" i="27"/>
  <c r="F3903" i="27"/>
  <c r="F3904" i="27"/>
  <c r="F3905" i="27"/>
  <c r="F3906" i="27"/>
  <c r="F3907" i="27"/>
  <c r="F3908" i="27"/>
  <c r="F3909" i="27"/>
  <c r="F3910" i="27"/>
  <c r="F3911" i="27"/>
  <c r="F3912" i="27"/>
  <c r="F3913" i="27"/>
  <c r="F3914" i="27"/>
  <c r="F3915" i="27"/>
  <c r="F3916" i="27"/>
  <c r="F3917" i="27"/>
  <c r="F3918" i="27"/>
  <c r="F3919" i="27"/>
  <c r="F3920" i="27"/>
  <c r="F3921" i="27"/>
  <c r="F3922" i="27"/>
  <c r="F3923" i="27"/>
  <c r="F3924" i="27"/>
  <c r="F3925" i="27"/>
  <c r="F3926" i="27"/>
  <c r="F3927" i="27"/>
  <c r="F3928" i="27"/>
  <c r="F3929" i="27"/>
  <c r="F3930" i="27"/>
  <c r="F3931" i="27"/>
  <c r="F3932" i="27"/>
  <c r="F3933" i="27"/>
  <c r="F3934" i="27"/>
  <c r="F3935" i="27"/>
  <c r="F3936" i="27"/>
  <c r="F3937" i="27"/>
  <c r="F3938" i="27"/>
  <c r="F3939" i="27"/>
  <c r="F3940" i="27"/>
  <c r="F3941" i="27"/>
  <c r="F3942" i="27"/>
  <c r="F3943" i="27"/>
  <c r="F3944" i="27"/>
  <c r="F3945" i="27"/>
  <c r="F3946" i="27"/>
  <c r="F3947" i="27"/>
  <c r="F3948" i="27"/>
  <c r="F3949" i="27"/>
  <c r="F3950" i="27"/>
  <c r="F3951" i="27"/>
  <c r="F3952" i="27"/>
  <c r="F3953" i="27"/>
  <c r="F3954" i="27"/>
  <c r="F3955" i="27"/>
  <c r="F3956" i="27"/>
  <c r="F3957" i="27"/>
  <c r="F3958" i="27"/>
  <c r="F3959" i="27"/>
  <c r="F3960" i="27"/>
  <c r="F3961" i="27"/>
  <c r="F3962" i="27"/>
  <c r="F3963" i="27"/>
  <c r="F3964" i="27"/>
  <c r="F3965" i="27"/>
  <c r="F3966" i="27"/>
  <c r="F3967" i="27"/>
  <c r="F3968" i="27"/>
  <c r="F3969" i="27"/>
  <c r="F3970" i="27"/>
  <c r="F3971" i="27"/>
  <c r="F3972" i="27"/>
  <c r="F3973" i="27"/>
  <c r="F3974" i="27"/>
  <c r="F3975" i="27"/>
  <c r="F3976" i="27"/>
  <c r="F3977" i="27"/>
  <c r="F3978" i="27"/>
  <c r="F3979" i="27"/>
  <c r="F3980" i="27"/>
  <c r="F3981" i="27"/>
  <c r="F3982" i="27"/>
  <c r="F3983" i="27"/>
  <c r="F3984" i="27"/>
  <c r="F3985" i="27"/>
  <c r="F3986" i="27"/>
  <c r="F3987" i="27"/>
  <c r="F3988" i="27"/>
  <c r="F3989" i="27"/>
  <c r="F3990" i="27"/>
  <c r="F3991" i="27"/>
  <c r="F3992" i="27"/>
  <c r="F3993" i="27"/>
  <c r="F3994" i="27"/>
  <c r="F3995" i="27"/>
  <c r="F3996" i="27"/>
  <c r="F3997" i="27"/>
  <c r="F3998" i="27"/>
  <c r="F3999" i="27"/>
  <c r="F4000" i="27"/>
  <c r="F4001" i="27"/>
  <c r="F4002" i="27"/>
  <c r="F4003" i="27"/>
  <c r="F4004" i="27"/>
  <c r="F4005" i="27"/>
  <c r="F4006" i="27"/>
  <c r="F4007" i="27"/>
  <c r="F4008" i="27"/>
  <c r="F4009" i="27"/>
  <c r="F4010" i="27"/>
  <c r="F4011" i="27"/>
  <c r="F4012" i="27"/>
  <c r="F4013" i="27"/>
  <c r="F4014" i="27"/>
  <c r="F4015" i="27"/>
  <c r="F4016" i="27"/>
  <c r="F4017" i="27"/>
  <c r="F4018" i="27"/>
  <c r="F4019" i="27"/>
  <c r="F4020" i="27"/>
  <c r="F4021" i="27"/>
  <c r="F4022" i="27"/>
  <c r="F4023" i="27"/>
  <c r="F4024" i="27"/>
  <c r="F4025" i="27"/>
  <c r="F4026" i="27"/>
  <c r="F4027" i="27"/>
  <c r="F4028" i="27"/>
  <c r="F4029" i="27"/>
  <c r="F4030" i="27"/>
  <c r="F4031" i="27"/>
  <c r="F4032" i="27"/>
  <c r="F4033" i="27"/>
  <c r="F4034" i="27"/>
  <c r="F4035" i="27"/>
  <c r="F4036" i="27"/>
  <c r="F4037" i="27"/>
  <c r="F4038" i="27"/>
  <c r="F4039" i="27"/>
  <c r="F4040" i="27"/>
  <c r="F4041" i="27"/>
  <c r="F4042" i="27"/>
  <c r="F4043" i="27"/>
  <c r="F4044" i="27"/>
  <c r="F4045" i="27"/>
  <c r="F4046" i="27"/>
  <c r="F4047" i="27"/>
  <c r="F4048" i="27"/>
  <c r="F4049" i="27"/>
  <c r="F4050" i="27"/>
  <c r="F4051" i="27"/>
  <c r="F4052" i="27"/>
  <c r="F4053" i="27"/>
  <c r="F4054" i="27"/>
  <c r="F4055" i="27"/>
  <c r="F4056" i="27"/>
  <c r="F4057" i="27"/>
  <c r="F4058" i="27"/>
  <c r="F4059" i="27"/>
  <c r="F4060" i="27"/>
  <c r="F4061" i="27"/>
  <c r="F4062" i="27"/>
  <c r="F4063" i="27"/>
  <c r="F4064" i="27"/>
  <c r="F4065" i="27"/>
  <c r="F4066" i="27"/>
  <c r="F4067" i="27"/>
  <c r="F4068" i="27"/>
  <c r="F4069" i="27"/>
  <c r="F4070" i="27"/>
  <c r="L7" i="11"/>
  <c r="L8" i="11"/>
  <c r="L9" i="11"/>
  <c r="L10" i="11"/>
  <c r="E6" i="11" a="1"/>
  <c r="E6" i="11" s="1"/>
  <c r="D6" i="11" a="1"/>
  <c r="D6" i="11" s="1"/>
  <c r="C6" i="3"/>
  <c r="F20" i="3"/>
  <c r="F19" i="3"/>
  <c r="E7" i="3"/>
  <c r="E8" i="3"/>
  <c r="E9" i="3"/>
  <c r="E10" i="3"/>
  <c r="E6" i="3"/>
  <c r="D7" i="3"/>
  <c r="D8" i="3"/>
  <c r="D9" i="3"/>
  <c r="D10" i="3"/>
  <c r="D6" i="3"/>
  <c r="C7" i="3"/>
  <c r="C8" i="3"/>
  <c r="C9" i="3"/>
  <c r="C10" i="3"/>
  <c r="H4" i="20"/>
  <c r="H3" i="20"/>
  <c r="D11" i="19"/>
  <c r="K3" i="25"/>
  <c r="C6" i="11" l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<sst xmlns="http://schemas.openxmlformats.org/spreadsheetml/2006/main" count="29556" uniqueCount="271">
  <si>
    <t>Cliente</t>
  </si>
  <si>
    <t>Zona</t>
  </si>
  <si>
    <t>Compras</t>
  </si>
  <si>
    <t>Zona Sur</t>
  </si>
  <si>
    <t>Zona Norte</t>
  </si>
  <si>
    <t>Suma</t>
  </si>
  <si>
    <t>Cliente 14</t>
  </si>
  <si>
    <t>Cliente 12</t>
  </si>
  <si>
    <t>Fecha</t>
  </si>
  <si>
    <t>Dia</t>
  </si>
  <si>
    <t>Mes</t>
  </si>
  <si>
    <t>Año</t>
  </si>
  <si>
    <t>Función Texto</t>
  </si>
  <si>
    <t>Ventas</t>
  </si>
  <si>
    <t>Tipo de cliente</t>
  </si>
  <si>
    <t>Cliente 10</t>
  </si>
  <si>
    <t>Cliente 11</t>
  </si>
  <si>
    <t>Cliente 13</t>
  </si>
  <si>
    <t>Cliente 15</t>
  </si>
  <si>
    <t>Función Si</t>
  </si>
  <si>
    <t>Si las ventas son mayores a 50 diremos que es un "Buen Cliente" de lo contrario es un "Cliente normal"</t>
  </si>
  <si>
    <t>Igual</t>
  </si>
  <si>
    <t>=</t>
  </si>
  <si>
    <t>Mayor</t>
  </si>
  <si>
    <t>&gt;</t>
  </si>
  <si>
    <t>Menor</t>
  </si>
  <si>
    <t>&lt;</t>
  </si>
  <si>
    <t>Mayor o igual</t>
  </si>
  <si>
    <t>&gt;=</t>
  </si>
  <si>
    <t>Menor o igual</t>
  </si>
  <si>
    <t>&lt;=</t>
  </si>
  <si>
    <t>Diferente</t>
  </si>
  <si>
    <t>&lt;&gt;</t>
  </si>
  <si>
    <t>Operadores de comparación</t>
  </si>
  <si>
    <t>Comparación lógica</t>
  </si>
  <si>
    <t>Función BuscarX</t>
  </si>
  <si>
    <t>Con la función Texto extrae el dia, mes y año</t>
  </si>
  <si>
    <t>Vendedor</t>
  </si>
  <si>
    <t>Miguel</t>
  </si>
  <si>
    <t>Albert</t>
  </si>
  <si>
    <t>Kelyn</t>
  </si>
  <si>
    <t>Hugo</t>
  </si>
  <si>
    <t>Victor</t>
  </si>
  <si>
    <t>Yazmina</t>
  </si>
  <si>
    <t>Vero</t>
  </si>
  <si>
    <t>Sandra</t>
  </si>
  <si>
    <t>Jasson</t>
  </si>
  <si>
    <t>Marina</t>
  </si>
  <si>
    <t>Alex</t>
  </si>
  <si>
    <t>Mel</t>
  </si>
  <si>
    <t>Daniel</t>
  </si>
  <si>
    <t>Mike</t>
  </si>
  <si>
    <t>Población</t>
  </si>
  <si>
    <t>Dirección</t>
  </si>
  <si>
    <t>Madrid</t>
  </si>
  <si>
    <t>Fuertebentura</t>
  </si>
  <si>
    <t>Tarragona</t>
  </si>
  <si>
    <t>Valencia</t>
  </si>
  <si>
    <t>Cordoba</t>
  </si>
  <si>
    <t>Teruel</t>
  </si>
  <si>
    <t>Badajoz</t>
  </si>
  <si>
    <t>Zaragoza</t>
  </si>
  <si>
    <t>Vigo</t>
  </si>
  <si>
    <t>Cuenca</t>
  </si>
  <si>
    <t>Albacete</t>
  </si>
  <si>
    <t>Mallorca</t>
  </si>
  <si>
    <t>Cadiz</t>
  </si>
  <si>
    <t>Santander</t>
  </si>
  <si>
    <t>Dirección 10</t>
  </si>
  <si>
    <t>Dirección 20</t>
  </si>
  <si>
    <t>Dirección 30</t>
  </si>
  <si>
    <t>Dirección 40</t>
  </si>
  <si>
    <t>Dirección 50</t>
  </si>
  <si>
    <t>Dirección 60</t>
  </si>
  <si>
    <t>Dirección 70</t>
  </si>
  <si>
    <t>Dirección 80</t>
  </si>
  <si>
    <t>Dirección 90</t>
  </si>
  <si>
    <t>Dirección 100</t>
  </si>
  <si>
    <t>Dirección 110</t>
  </si>
  <si>
    <t>Dirección 120</t>
  </si>
  <si>
    <t>Dirección 130</t>
  </si>
  <si>
    <t>Dirección 140</t>
  </si>
  <si>
    <t>Busca las compras según el cliente</t>
  </si>
  <si>
    <t>Busca el dato según el cliente</t>
  </si>
  <si>
    <t>Sur</t>
  </si>
  <si>
    <t>Norte</t>
  </si>
  <si>
    <t>Este</t>
  </si>
  <si>
    <t>Oeste</t>
  </si>
  <si>
    <t>Función Filtrar</t>
  </si>
  <si>
    <t>Filtra según la zona</t>
  </si>
  <si>
    <t>Función Filtrar, Y - O</t>
  </si>
  <si>
    <t>1er trimestre</t>
  </si>
  <si>
    <t>2o trimestre</t>
  </si>
  <si>
    <t>3er trimestre</t>
  </si>
  <si>
    <t>4o trimestre</t>
  </si>
  <si>
    <t>Función ApilarV</t>
  </si>
  <si>
    <t xml:space="preserve">Filta según el vendedor, Y - O la zona </t>
  </si>
  <si>
    <t>Lista Uno</t>
  </si>
  <si>
    <t>Lista Dos</t>
  </si>
  <si>
    <t>Comparación</t>
  </si>
  <si>
    <t>Valor</t>
  </si>
  <si>
    <t>Num.De.Semana</t>
  </si>
  <si>
    <t>Informe con funciones</t>
  </si>
  <si>
    <t>Sumar.Si.Conjunto</t>
  </si>
  <si>
    <t>Francisco</t>
  </si>
  <si>
    <t>Dani</t>
  </si>
  <si>
    <t>Melania</t>
  </si>
  <si>
    <t>Nombre</t>
  </si>
  <si>
    <t>ApilarV</t>
  </si>
  <si>
    <t>Función Si - Y</t>
  </si>
  <si>
    <t>Alumno</t>
  </si>
  <si>
    <t>Asistencia</t>
  </si>
  <si>
    <t>Nota</t>
  </si>
  <si>
    <t>Evaluación</t>
  </si>
  <si>
    <r>
      <t>Si la asistencia es mayor al 75%</t>
    </r>
    <r>
      <rPr>
        <b/>
        <i/>
        <u/>
        <sz val="10"/>
        <color rgb="FFC00000"/>
        <rFont val="Aptos Display"/>
        <family val="2"/>
      </rPr>
      <t xml:space="preserve"> y</t>
    </r>
    <r>
      <rPr>
        <b/>
        <i/>
        <u/>
        <sz val="10"/>
        <color theme="1"/>
        <rFont val="Aptos Display"/>
        <family val="2"/>
      </rPr>
      <t xml:space="preserve"> la nota es mayor o igual a 5 daremos un "Aprobado" de lo contrario "No aprobado".</t>
    </r>
  </si>
  <si>
    <t>Función Si - O</t>
  </si>
  <si>
    <r>
      <t xml:space="preserve">Si la asistencia es mayor al 90% </t>
    </r>
    <r>
      <rPr>
        <b/>
        <i/>
        <u/>
        <sz val="10"/>
        <color rgb="FFC00000"/>
        <rFont val="Aptos Display"/>
        <family val="2"/>
      </rPr>
      <t>o</t>
    </r>
    <r>
      <rPr>
        <b/>
        <i/>
        <u/>
        <sz val="10"/>
        <color theme="1"/>
        <rFont val="Aptos Display"/>
        <family val="2"/>
      </rPr>
      <t xml:space="preserve"> la nota es mayor o igual a 8 daremos un "Aprobado" de lo contrario "No aprobado".</t>
    </r>
  </si>
  <si>
    <t>Función Y</t>
  </si>
  <si>
    <t>Función O</t>
  </si>
  <si>
    <t>Primeras funciones</t>
  </si>
  <si>
    <t>Alejandro</t>
  </si>
  <si>
    <t>Javi</t>
  </si>
  <si>
    <t>Promedio</t>
  </si>
  <si>
    <t>Max</t>
  </si>
  <si>
    <t>Min</t>
  </si>
  <si>
    <t>Contar</t>
  </si>
  <si>
    <t>Extrae el número de semana</t>
  </si>
  <si>
    <t>Comparar con:</t>
  </si>
  <si>
    <t>Ayuda en las funciones</t>
  </si>
  <si>
    <r>
      <t xml:space="preserve">=BUSCARX( </t>
    </r>
    <r>
      <rPr>
        <b/>
        <sz val="10"/>
        <color theme="1"/>
        <rFont val="Aptos Display"/>
        <family val="2"/>
      </rPr>
      <t>Valor buscado</t>
    </r>
    <r>
      <rPr>
        <sz val="10"/>
        <color theme="1"/>
        <rFont val="Aptos Display"/>
        <family val="2"/>
      </rPr>
      <t xml:space="preserve"> ; </t>
    </r>
    <r>
      <rPr>
        <b/>
        <sz val="10"/>
        <color theme="1"/>
        <rFont val="Aptos Display"/>
        <family val="2"/>
      </rPr>
      <t>Matriz_buscada</t>
    </r>
    <r>
      <rPr>
        <sz val="10"/>
        <color theme="1"/>
        <rFont val="Aptos Display"/>
        <family val="2"/>
      </rPr>
      <t xml:space="preserve"> ; </t>
    </r>
    <r>
      <rPr>
        <b/>
        <sz val="10"/>
        <color theme="1"/>
        <rFont val="Aptos Display"/>
        <family val="2"/>
      </rPr>
      <t>Matriz_devuelta</t>
    </r>
    <r>
      <rPr>
        <sz val="10"/>
        <color theme="1"/>
        <rFont val="Aptos Display"/>
        <family val="2"/>
      </rPr>
      <t xml:space="preserve"> ; </t>
    </r>
    <r>
      <rPr>
        <b/>
        <sz val="10"/>
        <color rgb="FF0070C0"/>
        <rFont val="Aptos Display"/>
        <family val="2"/>
      </rPr>
      <t>[</t>
    </r>
    <r>
      <rPr>
        <sz val="10"/>
        <color rgb="FF0070C0"/>
        <rFont val="Aptos Display"/>
        <family val="2"/>
      </rPr>
      <t xml:space="preserve"> si_no_se_encuentra </t>
    </r>
    <r>
      <rPr>
        <b/>
        <sz val="10"/>
        <color rgb="FF0070C0"/>
        <rFont val="Aptos Display"/>
        <family val="2"/>
      </rPr>
      <t>]</t>
    </r>
    <r>
      <rPr>
        <sz val="10"/>
        <color theme="1"/>
        <rFont val="Aptos Display"/>
        <family val="2"/>
      </rPr>
      <t xml:space="preserve"> ; </t>
    </r>
    <r>
      <rPr>
        <b/>
        <sz val="10"/>
        <color rgb="FF0070C0"/>
        <rFont val="Aptos Display"/>
        <family val="2"/>
      </rPr>
      <t>[</t>
    </r>
    <r>
      <rPr>
        <sz val="10"/>
        <color rgb="FF0070C0"/>
        <rFont val="Aptos Display"/>
        <family val="2"/>
      </rPr>
      <t xml:space="preserve"> modo_de_coincidencia </t>
    </r>
    <r>
      <rPr>
        <b/>
        <sz val="10"/>
        <color rgb="FF0070C0"/>
        <rFont val="Aptos Display"/>
        <family val="2"/>
      </rPr>
      <t>]</t>
    </r>
    <r>
      <rPr>
        <sz val="10"/>
        <color theme="1"/>
        <rFont val="Aptos Display"/>
        <family val="2"/>
      </rPr>
      <t xml:space="preserve"> ;</t>
    </r>
    <r>
      <rPr>
        <b/>
        <sz val="10"/>
        <color theme="1"/>
        <rFont val="Aptos Display"/>
        <family val="2"/>
      </rPr>
      <t xml:space="preserve"> </t>
    </r>
    <r>
      <rPr>
        <b/>
        <sz val="10"/>
        <color rgb="FF0070C0"/>
        <rFont val="Aptos Display"/>
        <family val="2"/>
      </rPr>
      <t>[</t>
    </r>
    <r>
      <rPr>
        <sz val="10"/>
        <color rgb="FF0070C0"/>
        <rFont val="Aptos Display"/>
        <family val="2"/>
      </rPr>
      <t xml:space="preserve"> modo_de_búsqueda</t>
    </r>
    <r>
      <rPr>
        <b/>
        <sz val="10"/>
        <color rgb="FF0070C0"/>
        <rFont val="Aptos Display"/>
        <family val="2"/>
      </rPr>
      <t xml:space="preserve"> ]</t>
    </r>
    <r>
      <rPr>
        <sz val="10"/>
        <color theme="1"/>
        <rFont val="Aptos Display"/>
        <family val="2"/>
      </rPr>
      <t xml:space="preserve"> )</t>
    </r>
  </si>
  <si>
    <t>Argumentos</t>
  </si>
  <si>
    <t>Introducción</t>
  </si>
  <si>
    <t>Comercial</t>
  </si>
  <si>
    <t>Articulo</t>
  </si>
  <si>
    <t>Cantidad</t>
  </si>
  <si>
    <t>Precio</t>
  </si>
  <si>
    <t>Total</t>
  </si>
  <si>
    <t>Avance Global</t>
  </si>
  <si>
    <t>blusa</t>
  </si>
  <si>
    <t>Red Agil</t>
  </si>
  <si>
    <t>abrigo</t>
  </si>
  <si>
    <t>Futura Gestion</t>
  </si>
  <si>
    <t>mono</t>
  </si>
  <si>
    <t>Circulo Empresarial</t>
  </si>
  <si>
    <t>VerdeClaro Consultores</t>
  </si>
  <si>
    <t>zapatos deporte</t>
  </si>
  <si>
    <t>Estrategia Viva</t>
  </si>
  <si>
    <t>camisa</t>
  </si>
  <si>
    <t>falda</t>
  </si>
  <si>
    <t>pantalon</t>
  </si>
  <si>
    <t>Sinergia Urbana</t>
  </si>
  <si>
    <t>pijama</t>
  </si>
  <si>
    <t>Impulso Integral</t>
  </si>
  <si>
    <t>vestido</t>
  </si>
  <si>
    <t>Horizonte Creativo</t>
  </si>
  <si>
    <t>camiseta</t>
  </si>
  <si>
    <t>chaqueta</t>
  </si>
  <si>
    <t>Dinamica digital</t>
  </si>
  <si>
    <t>Proyectos Aurora</t>
  </si>
  <si>
    <t>Nexus Empresarial</t>
  </si>
  <si>
    <t>sudadera</t>
  </si>
  <si>
    <t>Comparar datos</t>
  </si>
  <si>
    <t>Comparacion</t>
  </si>
  <si>
    <t>Insertar segmentacion</t>
  </si>
  <si>
    <t>Genera la frase con estos datos</t>
  </si>
  <si>
    <t>Salario</t>
  </si>
  <si>
    <t>Funciones de fecha</t>
  </si>
  <si>
    <t>Con funciones de fecha extrae los siguientes datos</t>
  </si>
  <si>
    <t>Fecha salida</t>
  </si>
  <si>
    <t>Fecha llegada</t>
  </si>
  <si>
    <t>Paquete</t>
  </si>
  <si>
    <t>458-H</t>
  </si>
  <si>
    <t>856-H</t>
  </si>
  <si>
    <t>485-F</t>
  </si>
  <si>
    <t>963-H</t>
  </si>
  <si>
    <t>569-F</t>
  </si>
  <si>
    <t>Dias transcurridos</t>
  </si>
  <si>
    <t>Calcula los días transcurridos sin tener en cuenta el fin de semana entre la fecha de salida y llegada</t>
  </si>
  <si>
    <t>Consolida los datos de estas tablas y genera una tabla dinámica con las ventas por vendedor</t>
  </si>
  <si>
    <t>Genera un informe dinámico con estas operaciones</t>
  </si>
  <si>
    <t>Formato condicional</t>
  </si>
  <si>
    <t>Producto</t>
  </si>
  <si>
    <t>Calidad</t>
  </si>
  <si>
    <t>Laptop</t>
  </si>
  <si>
    <t>Intermedia</t>
  </si>
  <si>
    <t>Teléfono</t>
  </si>
  <si>
    <t>Alta</t>
  </si>
  <si>
    <t>Auriculares</t>
  </si>
  <si>
    <t>Televisor</t>
  </si>
  <si>
    <t>Tablet</t>
  </si>
  <si>
    <t>Baja</t>
  </si>
  <si>
    <t>BuscarX con dos criterios</t>
  </si>
  <si>
    <t>Busca el precio según el producto y calidad</t>
  </si>
  <si>
    <t>Suma el rango según la validación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</si>
  <si>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</si>
  <si>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</si>
  <si>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</si>
  <si>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</si>
  <si>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</si>
  <si>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</si>
  <si>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</si>
  <si>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</si>
  <si>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</si>
  <si>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</si>
  <si>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</si>
  <si>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</si>
  <si>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"Y" - Formato condicional</t>
  </si>
  <si>
    <t>"O" - formato condicional</t>
  </si>
  <si>
    <t>Operación</t>
  </si>
  <si>
    <t>Suma de los valores mayor a 300</t>
  </si>
  <si>
    <t>Promedio de los valores es Mayor a 60</t>
  </si>
  <si>
    <t>El Max de los valores es mayor a 100</t>
  </si>
  <si>
    <t>El valor de Kelyn menor a 70</t>
  </si>
  <si>
    <t>Funciones Si.Conjunto</t>
  </si>
  <si>
    <t>Si.Conjunto</t>
  </si>
  <si>
    <t>Botas</t>
  </si>
  <si>
    <t>Sumar</t>
  </si>
  <si>
    <t>Bufanda</t>
  </si>
  <si>
    <t>Contar.Si.Conjunto</t>
  </si>
  <si>
    <t>Impermeable</t>
  </si>
  <si>
    <t>Max.Si.Conjunto</t>
  </si>
  <si>
    <t>Albornoz</t>
  </si>
  <si>
    <t>Min.Si.Conjunto</t>
  </si>
  <si>
    <t>Chaqueta</t>
  </si>
  <si>
    <t>Promedio.Si.Conjunto</t>
  </si>
  <si>
    <t>Vestido</t>
  </si>
  <si>
    <t>Cinturón</t>
  </si>
  <si>
    <t>Falda</t>
  </si>
  <si>
    <t>Boina</t>
  </si>
  <si>
    <t>Corbata</t>
  </si>
  <si>
    <t>Uniforme</t>
  </si>
  <si>
    <t>Camisa</t>
  </si>
  <si>
    <t>Bikini</t>
  </si>
  <si>
    <t>Delantal</t>
  </si>
  <si>
    <t>Calzoncillo</t>
  </si>
  <si>
    <t>Pijama</t>
  </si>
  <si>
    <t>Gorra</t>
  </si>
  <si>
    <t>Guantes</t>
  </si>
  <si>
    <t>Abrigo</t>
  </si>
  <si>
    <t>Calcetín</t>
  </si>
  <si>
    <t>Blusa</t>
  </si>
  <si>
    <t>Pantalón</t>
  </si>
  <si>
    <t>Bermuda</t>
  </si>
  <si>
    <t>Categoria</t>
  </si>
  <si>
    <t>Ropa casual</t>
  </si>
  <si>
    <t>Ropa de exterior</t>
  </si>
  <si>
    <t>Accesorios</t>
  </si>
  <si>
    <t>Ropa de trabajo</t>
  </si>
  <si>
    <t>F. Inicial</t>
  </si>
  <si>
    <t>F.Final</t>
  </si>
  <si>
    <t>Ropa interior</t>
  </si>
  <si>
    <t>Informe</t>
  </si>
  <si>
    <t>Tabla dinámica por semana del año</t>
  </si>
  <si>
    <t>Genera estas dos tablas dinámicas a partir de la siguiente tabla</t>
  </si>
  <si>
    <t>Tabla dinámica por día de la semana, "lunes-martes-miercoles"</t>
  </si>
  <si>
    <r>
      <t xml:space="preserve">El salario de </t>
    </r>
    <r>
      <rPr>
        <b/>
        <i/>
        <sz val="10"/>
        <color rgb="FFC00000"/>
        <rFont val="Aptos Display"/>
        <family val="2"/>
      </rPr>
      <t>Albert</t>
    </r>
    <r>
      <rPr>
        <b/>
        <i/>
        <sz val="10"/>
        <color theme="1"/>
        <rFont val="Aptos Display"/>
        <family val="2"/>
      </rPr>
      <t xml:space="preserve">, a partir del día </t>
    </r>
    <r>
      <rPr>
        <b/>
        <i/>
        <sz val="10"/>
        <color rgb="FFC00000"/>
        <rFont val="Aptos Display"/>
        <family val="2"/>
      </rPr>
      <t>01/12/2025</t>
    </r>
    <r>
      <rPr>
        <b/>
        <i/>
        <sz val="10"/>
        <color theme="1"/>
        <rFont val="Aptos Display"/>
        <family val="2"/>
      </rPr>
      <t xml:space="preserve"> será de </t>
    </r>
    <r>
      <rPr>
        <b/>
        <i/>
        <sz val="10"/>
        <color rgb="FFC00000"/>
        <rFont val="Aptos Display"/>
        <family val="2"/>
      </rPr>
      <t>1.520,25</t>
    </r>
  </si>
  <si>
    <t>Genera un informe con  la suma de las ventas por cada una de los clientes</t>
  </si>
  <si>
    <t>Etiquetas de fila</t>
  </si>
  <si>
    <t>Total general</t>
  </si>
  <si>
    <t>Suma de Total</t>
  </si>
  <si>
    <t>Dia semana</t>
  </si>
  <si>
    <t>lunes</t>
  </si>
  <si>
    <t>martes</t>
  </si>
  <si>
    <t>miércoles</t>
  </si>
  <si>
    <t>jueves</t>
  </si>
  <si>
    <t>viernes</t>
  </si>
  <si>
    <t>sábado</t>
  </si>
  <si>
    <t>domingo</t>
  </si>
  <si>
    <t>numero de semana</t>
  </si>
  <si>
    <t>Suma de Ventas</t>
  </si>
  <si>
    <t xml:space="preserve"> =SUMA(C10:C13)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</si>
</sst>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5" x14ac:knownFonts="1">
    <font>
      <sz val="10"/>
      <color theme="1"/>
      <name val="Aptos Display"/>
      <family val="2"/>
    </font>
    <font>
      <sz val="11"/>
      <color theme="1"/>
      <name val="Aptos Narrow"/>
      <family val="2"/>
    </font>
    <font>
      <sz val="10"/>
      <color theme="0"/>
      <name val="Aptos Display"/>
      <family val="2"/>
    </font>
    <font>
      <sz val="10"/>
      <color theme="0"/>
      <name val="Arial"/>
      <family val="2"/>
    </font>
    <font>
      <sz val="10"/>
      <color rgb="FF144F45"/>
      <name val="Arial"/>
      <family val="2"/>
    </font>
    <font>
      <sz val="20"/>
      <color theme="0"/>
      <name val="Aptos Display"/>
      <family val="2"/>
    </font>
    <font>
      <b/>
      <i/>
      <u/>
      <sz val="10"/>
      <color theme="1"/>
      <name val="Aptos Display"/>
      <family val="2"/>
    </font>
    <font>
      <sz val="8"/>
      <name val="Aptos Display"/>
      <family val="2"/>
    </font>
    <font>
      <b/>
      <i/>
      <sz val="10"/>
      <color theme="1"/>
      <name val="Aptos Display"/>
      <family val="2"/>
    </font>
    <font>
      <b/>
      <i/>
      <u/>
      <sz val="10"/>
      <color rgb="FFC00000"/>
      <name val="Aptos Display"/>
      <family val="2"/>
    </font>
    <font>
      <b/>
      <sz val="10"/>
      <color theme="1"/>
      <name val="Aptos Display"/>
      <family val="2"/>
    </font>
    <font>
      <b/>
      <sz val="10"/>
      <color rgb="FF0070C0"/>
      <name val="Aptos Display"/>
      <family val="2"/>
    </font>
    <font>
      <sz val="10"/>
      <color rgb="FF0070C0"/>
      <name val="Aptos Display"/>
      <family val="2"/>
    </font>
    <font>
      <b/>
      <i/>
      <sz val="10"/>
      <color rgb="FF242424"/>
      <name val="Segoe UI"/>
      <family val="2"/>
    </font>
    <font>
      <b/>
      <sz val="10"/>
      <color theme="0"/>
      <name val="Aptos Display"/>
      <family val="2"/>
    </font>
    <font>
      <sz val="10"/>
      <color rgb="FFFF0000"/>
      <name val="Aptos Display"/>
      <family val="2"/>
    </font>
    <font>
      <sz val="10"/>
      <color rgb="FFFFFFFF"/>
      <name val="Aptos Display"/>
      <family val="2"/>
    </font>
    <font>
      <b/>
      <i/>
      <sz val="10"/>
      <color rgb="FF000000"/>
      <name val="Aptos Display"/>
      <family val="2"/>
    </font>
    <font>
      <sz val="10"/>
      <color theme="1"/>
      <name val="Aptos Display"/>
      <family val="2"/>
    </font>
    <font>
      <sz val="11"/>
      <color theme="0"/>
      <name val="Aptos Narrow"/>
      <family val="2"/>
    </font>
    <font>
      <sz val="20"/>
      <color rgb="FFFFFFFF"/>
      <name val="Aptos Narrow"/>
      <family val="2"/>
    </font>
    <font>
      <sz val="11"/>
      <color rgb="FFFFFFFF"/>
      <name val="Aptos Narrow"/>
      <family val="2"/>
    </font>
    <font>
      <sz val="20"/>
      <color rgb="FFFFFFFF"/>
      <name val="Aptos Display"/>
      <family val="2"/>
    </font>
    <font>
      <sz val="10"/>
      <color rgb="FFC00000"/>
      <name val="Aptos Display"/>
      <family val="2"/>
    </font>
    <font>
      <b/>
      <i/>
      <sz val="10"/>
      <color rgb="FFC00000"/>
      <name val="Aptos Display"/>
      <family val="2"/>
    </font>
  </fonts>
  <fills count="5">
    <fill>
      <patternFill patternType="none"/>
    </fill>
    <fill>
      <patternFill patternType="gray125"/>
    </fill>
    <fill>
      <patternFill patternType="solid">
        <fgColor rgb="FF144F4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8" fillId="0" borderId="0"/>
    <xf numFmtId="0" fontId="1" fillId="0" borderId="0"/>
  </cellStyleXfs>
  <cellXfs count="41">
    <xf numFmtId="0" fontId="0" fillId="0" borderId="0" xfId="0"/>
    <xf numFmtId="0" fontId="3" fillId="2" borderId="1" xfId="0" applyFont="1" applyFill="1" applyBorder="1"/>
    <xf numFmtId="0" fontId="0" fillId="0" borderId="1" xfId="0" applyBorder="1"/>
    <xf numFmtId="0" fontId="0" fillId="2" borderId="0" xfId="0" applyFill="1"/>
    <xf numFmtId="0" fontId="5" fillId="2" borderId="0" xfId="0" applyFont="1" applyFill="1"/>
    <xf numFmtId="0" fontId="6" fillId="0" borderId="0" xfId="0" applyFont="1"/>
    <xf numFmtId="0" fontId="2" fillId="2" borderId="1" xfId="0" applyFont="1" applyFill="1" applyBorder="1"/>
    <xf numFmtId="0" fontId="3" fillId="2" borderId="0" xfId="0" applyFont="1" applyFill="1"/>
    <xf numFmtId="14" fontId="0" fillId="0" borderId="1" xfId="0" applyNumberFormat="1" applyBorder="1"/>
    <xf numFmtId="0" fontId="0" fillId="0" borderId="1" xfId="0" applyBorder="1" applyAlignment="1">
      <alignment horizontal="center"/>
    </xf>
    <xf numFmtId="0" fontId="2" fillId="2" borderId="0" xfId="0" applyFont="1" applyFill="1"/>
    <xf numFmtId="0" fontId="8" fillId="0" borderId="0" xfId="0" applyFont="1"/>
    <xf numFmtId="10" fontId="2" fillId="2" borderId="1" xfId="0" applyNumberFormat="1" applyFont="1" applyFill="1" applyBorder="1"/>
    <xf numFmtId="10" fontId="0" fillId="0" borderId="1" xfId="0" applyNumberFormat="1" applyBorder="1"/>
    <xf numFmtId="0" fontId="0" fillId="0" borderId="0" xfId="0" quotePrefix="1"/>
    <xf numFmtId="0" fontId="13" fillId="0" borderId="0" xfId="0" applyFont="1"/>
    <xf numFmtId="0" fontId="8" fillId="0" borderId="1" xfId="0" applyFont="1" applyBorder="1"/>
    <xf numFmtId="14" fontId="0" fillId="0" borderId="0" xfId="0" applyNumberFormat="1"/>
    <xf numFmtId="0" fontId="14" fillId="2" borderId="1" xfId="0" applyFont="1" applyFill="1" applyBorder="1"/>
    <xf numFmtId="0" fontId="15" fillId="0" borderId="0" xfId="0" applyFont="1">
      <extLst>
        <ext xmlns:xfpb="http://schemas.microsoft.com/office/spreadsheetml/2022/featurepropertybag" uri="{C7286773-470A-42A8-94C5-96B5CB345126}">
          <xfpb:xfComplement i="0"/>
        </ext>
      </extLst>
    </xf>
    <xf numFmtId="0" fontId="16" fillId="2" borderId="1" xfId="0" applyFont="1" applyFill="1" applyBorder="1"/>
    <xf numFmtId="0" fontId="17" fillId="0" borderId="0" xfId="0" applyFont="1"/>
    <xf numFmtId="0" fontId="3" fillId="2" borderId="1" xfId="1" applyFont="1" applyFill="1" applyBorder="1"/>
    <xf numFmtId="0" fontId="18" fillId="0" borderId="1" xfId="1" applyBorder="1"/>
    <xf numFmtId="0" fontId="18" fillId="0" borderId="0" xfId="1"/>
    <xf numFmtId="0" fontId="20" fillId="2" borderId="0" xfId="2" applyFont="1" applyFill="1"/>
    <xf numFmtId="0" fontId="21" fillId="2" borderId="0" xfId="2" applyFont="1" applyFill="1"/>
    <xf numFmtId="0" fontId="19" fillId="2" borderId="1" xfId="2" applyFont="1" applyFill="1" applyBorder="1"/>
    <xf numFmtId="0" fontId="1" fillId="0" borderId="0" xfId="2"/>
    <xf numFmtId="0" fontId="1" fillId="0" borderId="1" xfId="2" applyBorder="1"/>
    <xf numFmtId="14" fontId="1" fillId="0" borderId="0" xfId="2" applyNumberFormat="1"/>
    <xf numFmtId="3" fontId="1" fillId="0" borderId="1" xfId="2" applyNumberFormat="1" applyBorder="1"/>
    <xf numFmtId="14" fontId="1" fillId="0" borderId="1" xfId="2" applyNumberFormat="1" applyBorder="1"/>
    <xf numFmtId="0" fontId="16" fillId="2" borderId="0" xfId="0" applyFont="1" applyFill="1"/>
    <xf numFmtId="0" fontId="22" fillId="2" borderId="0" xfId="0" applyFont="1" applyFill="1"/>
    <xf numFmtId="0" fontId="23" fillId="0" borderId="0" xfId="0" applyFont="1"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4" borderId="0" xfId="0" applyFill="1"/>
    <xf numFmtId="0" fontId="0" fillId="0" borderId="0" xfId="0" pivotButton="1"/>
    <xf numFmtId="0" fontId="0" fillId="0" borderId="0" xfId="0" applyAlignment="1">
      <alignment horizontal="left"/>
    </xf>
    <xf numFmtId="0" fontId="19" fillId="2" borderId="1" xfId="2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</cellXfs>
  <cellStyles count="3">
    <cellStyle name="Normal" xfId="0" builtinId="0"/>
    <cellStyle name="Normal 2" xfId="1" xr:uid="{5754DD77-DC7D-4560-A692-EE0858E619F9}"/>
    <cellStyle name="Normal 3" xfId="2" xr:uid="{857440E1-3527-4AE2-B8A8-96F6F2D0FDDB}"/>
  </cellStyles>
  <dxfs count="23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numFmt numFmtId="164" formatCode="dd/mm/yyyy"/>
    </dxf>
    <dxf>
      <numFmt numFmtId="164" formatCode="dd/mm/yyyy"/>
    </dxf>
    <dxf>
      <numFmt numFmtId="0" formatCode="General"/>
    </dxf>
    <dxf>
      <numFmt numFmtId="0" formatCode="General"/>
    </dxf>
    <dxf>
      <numFmt numFmtId="164" formatCode="dd/mm/yyyy"/>
    </dxf>
    <dxf>
      <numFmt numFmtId="164" formatCode="dd/mm/yyyy"/>
    </dxf>
    <dxf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fill>
        <patternFill>
          <bgColor theme="0" tint="-4.9989318521683403E-2"/>
        </patternFill>
      </fill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font>
        <color theme="0"/>
      </font>
      <fill>
        <patternFill>
          <bgColor rgb="FF144F45"/>
        </patternFill>
      </fill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fill>
        <patternFill>
          <bgColor theme="0" tint="-4.9989318521683403E-2"/>
        </patternFill>
      </fill>
    </dxf>
    <dxf>
      <font>
        <color theme="0"/>
      </font>
      <fill>
        <patternFill>
          <bgColor rgb="FF144F45"/>
        </patternFill>
      </fill>
    </dxf>
    <dxf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</dxfs>
  <tableStyles count="2" defaultTableStyle="TableStyleMedium2" defaultPivotStyle="PivotStyleLight16">
    <tableStyle name="Estilo de tabla 1" pivot="0" count="3" xr9:uid="{1A79FEFA-0CB8-469B-878A-E00DC50D98ED}">
      <tableStyleElement type="wholeTable" dxfId="22"/>
      <tableStyleElement type="headerRow" dxfId="21"/>
      <tableStyleElement type="firstRowStripe" dxfId="20"/>
    </tableStyle>
    <tableStyle name="Estilo de tabla 1 2" pivot="0" count="3" xr9:uid="{5F6460BF-43C5-4952-BD61-4D6FFFCAD9C8}">
      <tableStyleElement type="headerRow" dxfId="19"/>
      <tableStyleElement type="firstRowStripe" dxfId="18"/>
      <tableStyleElement type="secondRowStripe" dxfId="17"/>
    </tableStyle>
  </tableStyles>
  <colors>
    <mruColors>
      <color rgb="FF144F4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pivotCacheDefinition" Target="pivotCache/pivotCacheDefinition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microsoft.com/office/2007/relationships/slicerCache" Target="slicerCaches/slicerCache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microsoft.com/office/2007/relationships/slicerCache" Target="slicerCaches/slicerCach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pivotCacheDefinition" Target="pivotCache/pivotCacheDefinition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pivotCacheDefinition" Target="pivotCache/pivotCacheDefinition2.xml"/><Relationship Id="rId27" Type="http://schemas.openxmlformats.org/officeDocument/2006/relationships/styles" Target="styles.xml"/><Relationship Id="rId30" Type="http://schemas.microsoft.com/office/2022/11/relationships/FeaturePropertyBag" Target="featurePropertyBag/featurePropertyBag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465412</xdr:colOff>
      <xdr:row>2</xdr:row>
      <xdr:rowOff>103462</xdr:rowOff>
    </xdr:from>
    <xdr:to>
      <xdr:col>11</xdr:col>
      <xdr:colOff>8212</xdr:colOff>
      <xdr:row>16</xdr:row>
      <xdr:rowOff>93608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Cliente">
              <a:extLst>
                <a:ext uri="{FF2B5EF4-FFF2-40B4-BE49-F238E27FC236}">
                  <a16:creationId xmlns:a16="http://schemas.microsoft.com/office/drawing/2014/main" id="{E8F24D7B-ADB5-36D6-2319-B7BC87E4B07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liente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686428" y="782118"/>
              <a:ext cx="1828800" cy="240711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  <xdr:twoCellAnchor editAs="absolute">
    <xdr:from>
      <xdr:col>11</xdr:col>
      <xdr:colOff>219076</xdr:colOff>
      <xdr:row>3</xdr:row>
      <xdr:rowOff>47624</xdr:rowOff>
    </xdr:from>
    <xdr:to>
      <xdr:col>13</xdr:col>
      <xdr:colOff>523876</xdr:colOff>
      <xdr:row>17</xdr:row>
      <xdr:rowOff>37771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Articulo">
              <a:extLst>
                <a:ext uri="{FF2B5EF4-FFF2-40B4-BE49-F238E27FC236}">
                  <a16:creationId xmlns:a16="http://schemas.microsoft.com/office/drawing/2014/main" id="{CE08CCC2-B90F-207F-D997-3BA4379B82D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rticul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726092" y="898921"/>
              <a:ext cx="1828800" cy="240711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16</xdr:row>
      <xdr:rowOff>0</xdr:rowOff>
    </xdr:from>
    <xdr:to>
      <xdr:col>4</xdr:col>
      <xdr:colOff>304800</xdr:colOff>
      <xdr:row>17</xdr:row>
      <xdr:rowOff>133350</xdr:rowOff>
    </xdr:to>
    <xdr:sp macro="" textlink="">
      <xdr:nvSpPr>
        <xdr:cNvPr id="1028" name="AutoShape 4" descr="13 Calendários de 2026 com Feriados para imprimir">
          <a:extLst>
            <a:ext uri="{FF2B5EF4-FFF2-40B4-BE49-F238E27FC236}">
              <a16:creationId xmlns:a16="http://schemas.microsoft.com/office/drawing/2014/main" id="{98FE7BF4-FFB8-C483-F01A-36B7EF560592}"/>
            </a:ext>
          </a:extLst>
        </xdr:cNvPr>
        <xdr:cNvSpPr>
          <a:spLocks noChangeAspect="1" noChangeArrowheads="1"/>
        </xdr:cNvSpPr>
      </xdr:nvSpPr>
      <xdr:spPr bwMode="auto">
        <a:xfrm>
          <a:off x="2971800" y="3076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304800</xdr:colOff>
      <xdr:row>17</xdr:row>
      <xdr:rowOff>133350</xdr:rowOff>
    </xdr:to>
    <xdr:sp macro="" textlink="">
      <xdr:nvSpPr>
        <xdr:cNvPr id="1029" name="AutoShape 5" descr="13 Calendários de 2026 com Feriados para imprimir">
          <a:extLst>
            <a:ext uri="{FF2B5EF4-FFF2-40B4-BE49-F238E27FC236}">
              <a16:creationId xmlns:a16="http://schemas.microsoft.com/office/drawing/2014/main" id="{FE04C745-3D63-AC38-54F2-0FA4CFD0EAAB}"/>
            </a:ext>
          </a:extLst>
        </xdr:cNvPr>
        <xdr:cNvSpPr>
          <a:spLocks noChangeAspect="1" noChangeArrowheads="1"/>
        </xdr:cNvSpPr>
      </xdr:nvSpPr>
      <xdr:spPr bwMode="auto">
        <a:xfrm>
          <a:off x="2971800" y="3076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177363</xdr:colOff>
      <xdr:row>3</xdr:row>
      <xdr:rowOff>123850</xdr:rowOff>
    </xdr:from>
    <xdr:to>
      <xdr:col>21</xdr:col>
      <xdr:colOff>551793</xdr:colOff>
      <xdr:row>27</xdr:row>
      <xdr:rowOff>38532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134DD59-E3B1-C0FB-1B52-118D9219F3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46880" y="971247"/>
          <a:ext cx="7232430" cy="4013716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lbert" refreshedDate="46086.801504050927" createdVersion="8" refreshedVersion="8" minRefreshableVersion="3" recordCount="4065" xr:uid="{4D675213-DADF-4880-B62D-A4D865599C01}">
  <cacheSource type="worksheet">
    <worksheetSource name="tbl_Datos"/>
  </cacheSource>
  <cacheFields count="6">
    <cacheField name="Fecha" numFmtId="14">
      <sharedItems containsSemiMixedTypes="0" containsNonDate="0" containsDate="1" containsString="0" minDate="2026-01-01T00:00:00" maxDate="2027-01-01T00:00:00"/>
    </cacheField>
    <cacheField name="Comercial" numFmtId="0">
      <sharedItems/>
    </cacheField>
    <cacheField name="Articulo" numFmtId="0">
      <sharedItems/>
    </cacheField>
    <cacheField name="Total" numFmtId="0">
      <sharedItems containsSemiMixedTypes="0" containsString="0" containsNumber="1" containsInteger="1" minValue="11" maxValue="2400"/>
    </cacheField>
    <cacheField name="Dia semana" numFmtId="0">
      <sharedItems count="7">
        <s v="jueves"/>
        <s v="viernes"/>
        <s v="sábado"/>
        <s v="domingo"/>
        <s v="lunes"/>
        <s v="martes"/>
        <s v="miércoles"/>
      </sharedItems>
    </cacheField>
    <cacheField name="numero de semana" numFmtId="0">
      <sharedItems containsSemiMixedTypes="0" containsString="0" containsNumber="1" containsInteger="1" minValue="1" maxValue="53" count="53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  <n v="26"/>
        <n v="27"/>
        <n v="28"/>
        <n v="29"/>
        <n v="30"/>
        <n v="31"/>
        <n v="32"/>
        <n v="33"/>
        <n v="34"/>
        <n v="35"/>
        <n v="36"/>
        <n v="37"/>
        <n v="38"/>
        <n v="39"/>
        <n v="40"/>
        <n v="41"/>
        <n v="42"/>
        <n v="43"/>
        <n v="44"/>
        <n v="45"/>
        <n v="46"/>
        <n v="47"/>
        <n v="48"/>
        <n v="49"/>
        <n v="50"/>
        <n v="51"/>
        <n v="52"/>
        <n v="53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lbert" refreshedDate="46086.827679629627" createdVersion="8" refreshedVersion="8" minRefreshableVersion="3" recordCount="22" xr:uid="{5B8B731A-1801-4B75-B4D3-5CE34DDCEAAF}">
  <cacheSource type="worksheet">
    <worksheetSource ref="B5:D27" sheet="Informe"/>
  </cacheSource>
  <cacheFields count="3">
    <cacheField name="Comercial" numFmtId="0">
      <sharedItems count="4">
        <s v="Miguel"/>
        <s v="Victor"/>
        <s v="Sandra"/>
        <s v="Kelyn"/>
      </sharedItems>
    </cacheField>
    <cacheField name="Zona" numFmtId="0">
      <sharedItems/>
    </cacheField>
    <cacheField name="Total" numFmtId="0">
      <sharedItems containsSemiMixedTypes="0" containsString="0" containsNumber="1" containsInteger="1" minValue="11" maxValue="9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lbert" refreshedDate="46086.832653356483" createdVersion="8" refreshedVersion="8" minRefreshableVersion="3" recordCount="40" xr:uid="{5DA5F190-7D38-4628-8A28-1FE0AB584060}">
  <cacheSource type="worksheet">
    <worksheetSource ref="H6:I46" sheet="ApilarV"/>
  </cacheSource>
  <cacheFields count="2">
    <cacheField name="Mes" numFmtId="0">
      <sharedItems count="10">
        <s v="Miguel"/>
        <s v="Sandra"/>
        <s v="Victor"/>
        <s v="Kelyn"/>
        <s v="Albert"/>
        <s v="Francisco"/>
        <s v="Yazmina"/>
        <s v="Dani"/>
        <s v="Melania"/>
        <s v="Hugo"/>
      </sharedItems>
    </cacheField>
    <cacheField name="Ventas" numFmtId="0">
      <sharedItems containsSemiMixedTypes="0" containsString="0" containsNumber="1" containsInteger="1" minValue="19" maxValue="9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065">
  <r>
    <d v="2026-01-01T00:00:00"/>
    <s v="Albert"/>
    <s v="Botas"/>
    <n v="1587"/>
    <x v="0"/>
    <x v="0"/>
  </r>
  <r>
    <d v="2026-01-01T00:00:00"/>
    <s v="Melania"/>
    <s v="Bufanda"/>
    <n v="832"/>
    <x v="0"/>
    <x v="0"/>
  </r>
  <r>
    <d v="2026-01-01T00:00:00"/>
    <s v="Victor"/>
    <s v="Impermeable"/>
    <n v="910"/>
    <x v="0"/>
    <x v="0"/>
  </r>
  <r>
    <d v="2026-01-01T00:00:00"/>
    <s v="Albert"/>
    <s v="Albornoz"/>
    <n v="26"/>
    <x v="0"/>
    <x v="0"/>
  </r>
  <r>
    <d v="2026-01-01T00:00:00"/>
    <s v="Albert"/>
    <s v="Chaqueta"/>
    <n v="689"/>
    <x v="0"/>
    <x v="0"/>
  </r>
  <r>
    <d v="2026-01-01T00:00:00"/>
    <s v="Albert"/>
    <s v="Vestido"/>
    <n v="512"/>
    <x v="0"/>
    <x v="0"/>
  </r>
  <r>
    <d v="2026-01-01T00:00:00"/>
    <s v="Victor"/>
    <s v="Cinturón"/>
    <n v="1152"/>
    <x v="0"/>
    <x v="0"/>
  </r>
  <r>
    <d v="2026-01-01T00:00:00"/>
    <s v="Melania"/>
    <s v="Falda"/>
    <n v="406"/>
    <x v="0"/>
    <x v="0"/>
  </r>
  <r>
    <d v="2026-01-01T00:00:00"/>
    <s v="Melania"/>
    <s v="Cinturón"/>
    <n v="1824"/>
    <x v="0"/>
    <x v="0"/>
  </r>
  <r>
    <d v="2026-01-01T00:00:00"/>
    <s v="Albert"/>
    <s v="Chaqueta"/>
    <n v="53"/>
    <x v="0"/>
    <x v="0"/>
  </r>
  <r>
    <d v="2026-01-01T00:00:00"/>
    <s v="Melania"/>
    <s v="Cinturón"/>
    <n v="1824"/>
    <x v="0"/>
    <x v="0"/>
  </r>
  <r>
    <d v="2026-01-01T00:00:00"/>
    <s v="Melania"/>
    <s v="Boina"/>
    <n v="1440"/>
    <x v="0"/>
    <x v="0"/>
  </r>
  <r>
    <d v="2026-01-01T00:00:00"/>
    <s v="Albert"/>
    <s v="Corbata"/>
    <n v="968"/>
    <x v="0"/>
    <x v="0"/>
  </r>
  <r>
    <d v="2026-01-01T00:00:00"/>
    <s v="Victor"/>
    <s v="Uniforme"/>
    <n v="370"/>
    <x v="0"/>
    <x v="0"/>
  </r>
  <r>
    <d v="2026-01-01T00:00:00"/>
    <s v="Miguel"/>
    <s v="Albornoz"/>
    <n v="273"/>
    <x v="0"/>
    <x v="0"/>
  </r>
  <r>
    <d v="2026-01-01T00:00:00"/>
    <s v="Victor"/>
    <s v="Camisa"/>
    <n v="22"/>
    <x v="0"/>
    <x v="0"/>
  </r>
  <r>
    <d v="2026-01-01T00:00:00"/>
    <s v="Victor"/>
    <s v="Bikini"/>
    <n v="611"/>
    <x v="0"/>
    <x v="0"/>
  </r>
  <r>
    <d v="2026-01-01T00:00:00"/>
    <s v="Melania"/>
    <s v="Chaqueta"/>
    <n v="689"/>
    <x v="0"/>
    <x v="0"/>
  </r>
  <r>
    <d v="2026-01-01T00:00:00"/>
    <s v="Melania"/>
    <s v="Albornoz"/>
    <n v="104"/>
    <x v="0"/>
    <x v="0"/>
  </r>
  <r>
    <d v="2026-01-02T00:00:00"/>
    <s v="Victor"/>
    <s v="Bufanda"/>
    <n v="208"/>
    <x v="1"/>
    <x v="0"/>
  </r>
  <r>
    <d v="2026-01-02T00:00:00"/>
    <s v="Melania"/>
    <s v="Chaqueta"/>
    <n v="1060"/>
    <x v="1"/>
    <x v="0"/>
  </r>
  <r>
    <d v="2026-01-02T00:00:00"/>
    <s v="Victor"/>
    <s v="Delantal"/>
    <n v="459"/>
    <x v="1"/>
    <x v="0"/>
  </r>
  <r>
    <d v="2026-01-02T00:00:00"/>
    <s v="Melania"/>
    <s v="Calzoncillo"/>
    <n v="1071"/>
    <x v="1"/>
    <x v="0"/>
  </r>
  <r>
    <d v="2026-01-02T00:00:00"/>
    <s v="Melania"/>
    <s v="Pijama"/>
    <n v="215"/>
    <x v="1"/>
    <x v="0"/>
  </r>
  <r>
    <d v="2026-01-02T00:00:00"/>
    <s v="Melania"/>
    <s v="Boina"/>
    <n v="1656"/>
    <x v="1"/>
    <x v="0"/>
  </r>
  <r>
    <d v="2026-01-02T00:00:00"/>
    <s v="Miguel"/>
    <s v="Gorra"/>
    <n v="187"/>
    <x v="1"/>
    <x v="0"/>
  </r>
  <r>
    <d v="2026-01-02T00:00:00"/>
    <s v="Melania"/>
    <s v="Guantes"/>
    <n v="1386"/>
    <x v="1"/>
    <x v="0"/>
  </r>
  <r>
    <d v="2026-01-02T00:00:00"/>
    <s v="Melania"/>
    <s v="Botas"/>
    <n v="138"/>
    <x v="1"/>
    <x v="0"/>
  </r>
  <r>
    <d v="2026-01-02T00:00:00"/>
    <s v="Albert"/>
    <s v="Chaqueta"/>
    <n v="1272"/>
    <x v="1"/>
    <x v="0"/>
  </r>
  <r>
    <d v="2026-01-02T00:00:00"/>
    <s v="Albert"/>
    <s v="Falda"/>
    <n v="174"/>
    <x v="1"/>
    <x v="0"/>
  </r>
  <r>
    <d v="2026-01-03T00:00:00"/>
    <s v="Albert"/>
    <s v="Calzoncillo"/>
    <n v="1275"/>
    <x v="2"/>
    <x v="0"/>
  </r>
  <r>
    <d v="2026-01-03T00:00:00"/>
    <s v="Melania"/>
    <s v="Bikini"/>
    <n v="846"/>
    <x v="2"/>
    <x v="0"/>
  </r>
  <r>
    <d v="2026-01-03T00:00:00"/>
    <s v="Victor"/>
    <s v="Guantes"/>
    <n v="1323"/>
    <x v="2"/>
    <x v="0"/>
  </r>
  <r>
    <d v="2026-01-03T00:00:00"/>
    <s v="Albert"/>
    <s v="Cinturón"/>
    <n v="1152"/>
    <x v="2"/>
    <x v="0"/>
  </r>
  <r>
    <d v="2026-01-03T00:00:00"/>
    <s v="Victor"/>
    <s v="Delantal"/>
    <n v="1275"/>
    <x v="2"/>
    <x v="0"/>
  </r>
  <r>
    <d v="2026-01-03T00:00:00"/>
    <s v="Miguel"/>
    <s v="Delantal"/>
    <n v="612"/>
    <x v="2"/>
    <x v="0"/>
  </r>
  <r>
    <d v="2026-01-03T00:00:00"/>
    <s v="Albert"/>
    <s v="Chaqueta"/>
    <n v="742"/>
    <x v="2"/>
    <x v="0"/>
  </r>
  <r>
    <d v="2026-01-04T00:00:00"/>
    <s v="Victor"/>
    <s v="Guantes"/>
    <n v="1134"/>
    <x v="3"/>
    <x v="1"/>
  </r>
  <r>
    <d v="2026-01-04T00:00:00"/>
    <s v="Victor"/>
    <s v="Uniforme"/>
    <n v="555"/>
    <x v="3"/>
    <x v="1"/>
  </r>
  <r>
    <d v="2026-01-04T00:00:00"/>
    <s v="Melania"/>
    <s v="Calzoncillo"/>
    <n v="918"/>
    <x v="3"/>
    <x v="1"/>
  </r>
  <r>
    <d v="2026-01-04T00:00:00"/>
    <s v="Miguel"/>
    <s v="Cinturón"/>
    <n v="2208"/>
    <x v="3"/>
    <x v="1"/>
  </r>
  <r>
    <d v="2026-01-04T00:00:00"/>
    <s v="Melania"/>
    <s v="Abrigo"/>
    <n v="1305"/>
    <x v="3"/>
    <x v="1"/>
  </r>
  <r>
    <d v="2026-01-04T00:00:00"/>
    <s v="Victor"/>
    <s v="Vestido"/>
    <n v="64"/>
    <x v="3"/>
    <x v="1"/>
  </r>
  <r>
    <d v="2026-01-04T00:00:00"/>
    <s v="Albert"/>
    <s v="Calcetín"/>
    <n v="646"/>
    <x v="3"/>
    <x v="1"/>
  </r>
  <r>
    <d v="2026-01-04T00:00:00"/>
    <s v="Albert"/>
    <s v="Boina"/>
    <n v="1584"/>
    <x v="3"/>
    <x v="1"/>
  </r>
  <r>
    <d v="2026-01-05T00:00:00"/>
    <s v="Albert"/>
    <s v="Falda"/>
    <n v="1392"/>
    <x v="4"/>
    <x v="1"/>
  </r>
  <r>
    <d v="2026-01-05T00:00:00"/>
    <s v="Miguel"/>
    <s v="Blusa"/>
    <n v="990"/>
    <x v="4"/>
    <x v="1"/>
  </r>
  <r>
    <d v="2026-01-05T00:00:00"/>
    <s v="Melania"/>
    <s v="Botas"/>
    <n v="414"/>
    <x v="4"/>
    <x v="1"/>
  </r>
  <r>
    <d v="2026-01-05T00:00:00"/>
    <s v="Albert"/>
    <s v="Pantalón"/>
    <n v="1080"/>
    <x v="4"/>
    <x v="1"/>
  </r>
  <r>
    <d v="2026-01-05T00:00:00"/>
    <s v="Victor"/>
    <s v="Calzoncillo"/>
    <n v="204"/>
    <x v="4"/>
    <x v="1"/>
  </r>
  <r>
    <d v="2026-01-05T00:00:00"/>
    <s v="Miguel"/>
    <s v="Camisa"/>
    <n v="528"/>
    <x v="4"/>
    <x v="1"/>
  </r>
  <r>
    <d v="2026-01-05T00:00:00"/>
    <s v="Albert"/>
    <s v="Gorra"/>
    <n v="253"/>
    <x v="4"/>
    <x v="1"/>
  </r>
  <r>
    <d v="2026-01-05T00:00:00"/>
    <s v="Melania"/>
    <s v="Botas"/>
    <n v="690"/>
    <x v="4"/>
    <x v="1"/>
  </r>
  <r>
    <d v="2026-01-05T00:00:00"/>
    <s v="Albert"/>
    <s v="Chaqueta"/>
    <n v="1113"/>
    <x v="4"/>
    <x v="1"/>
  </r>
  <r>
    <d v="2026-01-05T00:00:00"/>
    <s v="Albert"/>
    <s v="Abrigo"/>
    <n v="696"/>
    <x v="4"/>
    <x v="1"/>
  </r>
  <r>
    <d v="2026-01-05T00:00:00"/>
    <s v="Victor"/>
    <s v="Bufanda"/>
    <n v="624"/>
    <x v="4"/>
    <x v="1"/>
  </r>
  <r>
    <d v="2026-01-05T00:00:00"/>
    <s v="Melania"/>
    <s v="Botas"/>
    <n v="345"/>
    <x v="4"/>
    <x v="1"/>
  </r>
  <r>
    <d v="2026-01-05T00:00:00"/>
    <s v="Miguel"/>
    <s v="Pijama"/>
    <n v="946"/>
    <x v="4"/>
    <x v="1"/>
  </r>
  <r>
    <d v="2026-01-05T00:00:00"/>
    <s v="Albert"/>
    <s v="Pantalón"/>
    <n v="840"/>
    <x v="4"/>
    <x v="1"/>
  </r>
  <r>
    <d v="2026-01-05T00:00:00"/>
    <s v="Victor"/>
    <s v="Impermeable"/>
    <n v="1365"/>
    <x v="4"/>
    <x v="1"/>
  </r>
  <r>
    <d v="2026-01-05T00:00:00"/>
    <s v="Miguel"/>
    <s v="Corbata"/>
    <n v="1232"/>
    <x v="4"/>
    <x v="1"/>
  </r>
  <r>
    <d v="2026-01-05T00:00:00"/>
    <s v="Albert"/>
    <s v="Bufanda"/>
    <n v="312"/>
    <x v="4"/>
    <x v="1"/>
  </r>
  <r>
    <d v="2026-01-05T00:00:00"/>
    <s v="Albert"/>
    <s v="Corbata"/>
    <n v="528"/>
    <x v="4"/>
    <x v="1"/>
  </r>
  <r>
    <d v="2026-01-06T00:00:00"/>
    <s v="Victor"/>
    <s v="Camisa"/>
    <n v="66"/>
    <x v="5"/>
    <x v="1"/>
  </r>
  <r>
    <d v="2026-01-06T00:00:00"/>
    <s v="Melania"/>
    <s v="Guantes"/>
    <n v="315"/>
    <x v="5"/>
    <x v="1"/>
  </r>
  <r>
    <d v="2026-01-06T00:00:00"/>
    <s v="Melania"/>
    <s v="Bikini"/>
    <n v="987"/>
    <x v="5"/>
    <x v="1"/>
  </r>
  <r>
    <d v="2026-01-06T00:00:00"/>
    <s v="Melania"/>
    <s v="Bermuda"/>
    <n v="456"/>
    <x v="5"/>
    <x v="1"/>
  </r>
  <r>
    <d v="2026-01-06T00:00:00"/>
    <s v="Victor"/>
    <s v="Cinturón"/>
    <n v="2400"/>
    <x v="5"/>
    <x v="1"/>
  </r>
  <r>
    <d v="2026-01-06T00:00:00"/>
    <s v="Albert"/>
    <s v="Botas"/>
    <n v="1242"/>
    <x v="5"/>
    <x v="1"/>
  </r>
  <r>
    <d v="2026-01-06T00:00:00"/>
    <s v="Albert"/>
    <s v="Calzoncillo"/>
    <n v="51"/>
    <x v="5"/>
    <x v="1"/>
  </r>
  <r>
    <d v="2026-01-06T00:00:00"/>
    <s v="Miguel"/>
    <s v="Uniforme"/>
    <n v="703"/>
    <x v="5"/>
    <x v="1"/>
  </r>
  <r>
    <d v="2026-01-07T00:00:00"/>
    <s v="Victor"/>
    <s v="Camisa"/>
    <n v="528"/>
    <x v="6"/>
    <x v="1"/>
  </r>
  <r>
    <d v="2026-01-07T00:00:00"/>
    <s v="Melania"/>
    <s v="Uniforme"/>
    <n v="851"/>
    <x v="6"/>
    <x v="1"/>
  </r>
  <r>
    <d v="2026-01-07T00:00:00"/>
    <s v="Miguel"/>
    <s v="Chaqueta"/>
    <n v="424"/>
    <x v="6"/>
    <x v="1"/>
  </r>
  <r>
    <d v="2026-01-07T00:00:00"/>
    <s v="Victor"/>
    <s v="Blusa"/>
    <n v="405"/>
    <x v="6"/>
    <x v="1"/>
  </r>
  <r>
    <d v="2026-01-07T00:00:00"/>
    <s v="Albert"/>
    <s v="Delantal"/>
    <n v="1275"/>
    <x v="6"/>
    <x v="1"/>
  </r>
  <r>
    <d v="2026-01-07T00:00:00"/>
    <s v="Albert"/>
    <s v="Calzoncillo"/>
    <n v="1020"/>
    <x v="6"/>
    <x v="1"/>
  </r>
  <r>
    <d v="2026-01-07T00:00:00"/>
    <s v="Miguel"/>
    <s v="Pantalón"/>
    <n v="600"/>
    <x v="6"/>
    <x v="1"/>
  </r>
  <r>
    <d v="2026-01-07T00:00:00"/>
    <s v="Victor"/>
    <s v="Corbata"/>
    <n v="1936"/>
    <x v="6"/>
    <x v="1"/>
  </r>
  <r>
    <d v="2026-01-07T00:00:00"/>
    <s v="Melania"/>
    <s v="Pantalón"/>
    <n v="720"/>
    <x v="6"/>
    <x v="1"/>
  </r>
  <r>
    <d v="2026-01-07T00:00:00"/>
    <s v="Melania"/>
    <s v="Corbata"/>
    <n v="1584"/>
    <x v="6"/>
    <x v="1"/>
  </r>
  <r>
    <d v="2026-01-07T00:00:00"/>
    <s v="Albert"/>
    <s v="Calcetín"/>
    <n v="494"/>
    <x v="6"/>
    <x v="1"/>
  </r>
  <r>
    <d v="2026-01-07T00:00:00"/>
    <s v="Miguel"/>
    <s v="Uniforme"/>
    <n v="333"/>
    <x v="6"/>
    <x v="1"/>
  </r>
  <r>
    <d v="2026-01-07T00:00:00"/>
    <s v="Albert"/>
    <s v="Impermeable"/>
    <n v="1001"/>
    <x v="6"/>
    <x v="1"/>
  </r>
  <r>
    <d v="2026-01-08T00:00:00"/>
    <s v="Albert"/>
    <s v="Pantalón"/>
    <n v="1020"/>
    <x v="0"/>
    <x v="1"/>
  </r>
  <r>
    <d v="2026-01-08T00:00:00"/>
    <s v="Victor"/>
    <s v="Camisa"/>
    <n v="220"/>
    <x v="0"/>
    <x v="1"/>
  </r>
  <r>
    <d v="2026-01-08T00:00:00"/>
    <s v="Albert"/>
    <s v="Blusa"/>
    <n v="720"/>
    <x v="0"/>
    <x v="1"/>
  </r>
  <r>
    <d v="2026-01-08T00:00:00"/>
    <s v="Miguel"/>
    <s v="Calzoncillo"/>
    <n v="408"/>
    <x v="0"/>
    <x v="1"/>
  </r>
  <r>
    <d v="2026-01-08T00:00:00"/>
    <s v="Miguel"/>
    <s v="Chaqueta"/>
    <n v="848"/>
    <x v="0"/>
    <x v="1"/>
  </r>
  <r>
    <d v="2026-01-08T00:00:00"/>
    <s v="Miguel"/>
    <s v="Botas"/>
    <n v="1173"/>
    <x v="0"/>
    <x v="1"/>
  </r>
  <r>
    <d v="2026-01-08T00:00:00"/>
    <s v="Melania"/>
    <s v="Falda"/>
    <n v="986"/>
    <x v="0"/>
    <x v="1"/>
  </r>
  <r>
    <d v="2026-01-08T00:00:00"/>
    <s v="Miguel"/>
    <s v="Cinturón"/>
    <n v="1440"/>
    <x v="0"/>
    <x v="1"/>
  </r>
  <r>
    <d v="2026-01-08T00:00:00"/>
    <s v="Albert"/>
    <s v="Guantes"/>
    <n v="630"/>
    <x v="0"/>
    <x v="1"/>
  </r>
  <r>
    <d v="2026-01-08T00:00:00"/>
    <s v="Miguel"/>
    <s v="Cinturón"/>
    <n v="2208"/>
    <x v="0"/>
    <x v="1"/>
  </r>
  <r>
    <d v="2026-01-08T00:00:00"/>
    <s v="Miguel"/>
    <s v="Corbata"/>
    <n v="1408"/>
    <x v="0"/>
    <x v="1"/>
  </r>
  <r>
    <d v="2026-01-09T00:00:00"/>
    <s v="Melania"/>
    <s v="Pijama"/>
    <n v="301"/>
    <x v="1"/>
    <x v="1"/>
  </r>
  <r>
    <d v="2026-01-09T00:00:00"/>
    <s v="Albert"/>
    <s v="Cinturón"/>
    <n v="864"/>
    <x v="1"/>
    <x v="1"/>
  </r>
  <r>
    <d v="2026-01-09T00:00:00"/>
    <s v="Miguel"/>
    <s v="Cinturón"/>
    <n v="576"/>
    <x v="1"/>
    <x v="1"/>
  </r>
  <r>
    <d v="2026-01-09T00:00:00"/>
    <s v="Victor"/>
    <s v="Corbata"/>
    <n v="1408"/>
    <x v="1"/>
    <x v="1"/>
  </r>
  <r>
    <d v="2026-01-09T00:00:00"/>
    <s v="Albert"/>
    <s v="Bikini"/>
    <n v="470"/>
    <x v="1"/>
    <x v="1"/>
  </r>
  <r>
    <d v="2026-01-09T00:00:00"/>
    <s v="Victor"/>
    <s v="Boina"/>
    <n v="1728"/>
    <x v="1"/>
    <x v="1"/>
  </r>
  <r>
    <d v="2026-01-09T00:00:00"/>
    <s v="Albert"/>
    <s v="Uniforme"/>
    <n v="814"/>
    <x v="1"/>
    <x v="1"/>
  </r>
  <r>
    <d v="2026-01-09T00:00:00"/>
    <s v="Melania"/>
    <s v="Cinturón"/>
    <n v="480"/>
    <x v="1"/>
    <x v="1"/>
  </r>
  <r>
    <d v="2026-01-09T00:00:00"/>
    <s v="Miguel"/>
    <s v="Delantal"/>
    <n v="867"/>
    <x v="1"/>
    <x v="1"/>
  </r>
  <r>
    <d v="2026-01-09T00:00:00"/>
    <s v="Melania"/>
    <s v="Botas"/>
    <n v="1173"/>
    <x v="1"/>
    <x v="1"/>
  </r>
  <r>
    <d v="2026-01-09T00:00:00"/>
    <s v="Albert"/>
    <s v="Uniforme"/>
    <n v="481"/>
    <x v="1"/>
    <x v="1"/>
  </r>
  <r>
    <d v="2026-01-10T00:00:00"/>
    <s v="Melania"/>
    <s v="Blusa"/>
    <n v="675"/>
    <x v="2"/>
    <x v="1"/>
  </r>
  <r>
    <d v="2026-01-10T00:00:00"/>
    <s v="Victor"/>
    <s v="Pijama"/>
    <n v="1032"/>
    <x v="2"/>
    <x v="1"/>
  </r>
  <r>
    <d v="2026-01-10T00:00:00"/>
    <s v="Miguel"/>
    <s v="Guantes"/>
    <n v="567"/>
    <x v="2"/>
    <x v="1"/>
  </r>
  <r>
    <d v="2026-01-10T00:00:00"/>
    <s v="Albert"/>
    <s v="Cinturón"/>
    <n v="2016"/>
    <x v="2"/>
    <x v="1"/>
  </r>
  <r>
    <d v="2026-01-10T00:00:00"/>
    <s v="Miguel"/>
    <s v="Camisa"/>
    <n v="550"/>
    <x v="2"/>
    <x v="1"/>
  </r>
  <r>
    <d v="2026-01-10T00:00:00"/>
    <s v="Miguel"/>
    <s v="Camisa"/>
    <n v="418"/>
    <x v="2"/>
    <x v="1"/>
  </r>
  <r>
    <d v="2026-01-10T00:00:00"/>
    <s v="Albert"/>
    <s v="Gorra"/>
    <n v="242"/>
    <x v="2"/>
    <x v="1"/>
  </r>
  <r>
    <d v="2026-01-10T00:00:00"/>
    <s v="Albert"/>
    <s v="Botas"/>
    <n v="483"/>
    <x v="2"/>
    <x v="1"/>
  </r>
  <r>
    <d v="2026-01-10T00:00:00"/>
    <s v="Albert"/>
    <s v="Botas"/>
    <n v="897"/>
    <x v="2"/>
    <x v="1"/>
  </r>
  <r>
    <d v="2026-01-10T00:00:00"/>
    <s v="Albert"/>
    <s v="Calzoncillo"/>
    <n v="816"/>
    <x v="2"/>
    <x v="1"/>
  </r>
  <r>
    <d v="2026-01-10T00:00:00"/>
    <s v="Albert"/>
    <s v="Chaqueta"/>
    <n v="795"/>
    <x v="2"/>
    <x v="1"/>
  </r>
  <r>
    <d v="2026-01-10T00:00:00"/>
    <s v="Miguel"/>
    <s v="Bikini"/>
    <n v="940"/>
    <x v="2"/>
    <x v="1"/>
  </r>
  <r>
    <d v="2026-01-10T00:00:00"/>
    <s v="Albert"/>
    <s v="Calcetín"/>
    <n v="836"/>
    <x v="2"/>
    <x v="1"/>
  </r>
  <r>
    <d v="2026-01-10T00:00:00"/>
    <s v="Albert"/>
    <s v="Botas"/>
    <n v="1104"/>
    <x v="2"/>
    <x v="1"/>
  </r>
  <r>
    <d v="2026-01-10T00:00:00"/>
    <s v="Melania"/>
    <s v="Chaqueta"/>
    <n v="954"/>
    <x v="2"/>
    <x v="1"/>
  </r>
  <r>
    <d v="2026-01-10T00:00:00"/>
    <s v="Miguel"/>
    <s v="Abrigo"/>
    <n v="1044"/>
    <x v="2"/>
    <x v="1"/>
  </r>
  <r>
    <d v="2026-01-11T00:00:00"/>
    <s v="Victor"/>
    <s v="Guantes"/>
    <n v="1386"/>
    <x v="3"/>
    <x v="2"/>
  </r>
  <r>
    <d v="2026-01-11T00:00:00"/>
    <s v="Melania"/>
    <s v="Botas"/>
    <n v="414"/>
    <x v="3"/>
    <x v="2"/>
  </r>
  <r>
    <d v="2026-01-11T00:00:00"/>
    <s v="Miguel"/>
    <s v="Blusa"/>
    <n v="45"/>
    <x v="3"/>
    <x v="2"/>
  </r>
  <r>
    <d v="2026-01-11T00:00:00"/>
    <s v="Victor"/>
    <s v="Guantes"/>
    <n v="945"/>
    <x v="3"/>
    <x v="2"/>
  </r>
  <r>
    <d v="2026-01-11T00:00:00"/>
    <s v="Albert"/>
    <s v="Albornoz"/>
    <n v="286"/>
    <x v="3"/>
    <x v="2"/>
  </r>
  <r>
    <d v="2026-01-11T00:00:00"/>
    <s v="Albert"/>
    <s v="Impermeable"/>
    <n v="2093"/>
    <x v="3"/>
    <x v="2"/>
  </r>
  <r>
    <d v="2026-01-11T00:00:00"/>
    <s v="Albert"/>
    <s v="Vestido"/>
    <n v="1408"/>
    <x v="3"/>
    <x v="2"/>
  </r>
  <r>
    <d v="2026-01-11T00:00:00"/>
    <s v="Victor"/>
    <s v="Delantal"/>
    <n v="306"/>
    <x v="3"/>
    <x v="2"/>
  </r>
  <r>
    <d v="2026-01-11T00:00:00"/>
    <s v="Miguel"/>
    <s v="Impermeable"/>
    <n v="546"/>
    <x v="3"/>
    <x v="2"/>
  </r>
  <r>
    <d v="2026-01-11T00:00:00"/>
    <s v="Albert"/>
    <s v="Botas"/>
    <n v="759"/>
    <x v="3"/>
    <x v="2"/>
  </r>
  <r>
    <d v="2026-01-11T00:00:00"/>
    <s v="Melania"/>
    <s v="Abrigo"/>
    <n v="174"/>
    <x v="3"/>
    <x v="2"/>
  </r>
  <r>
    <d v="2026-01-11T00:00:00"/>
    <s v="Melania"/>
    <s v="Falda"/>
    <n v="348"/>
    <x v="3"/>
    <x v="2"/>
  </r>
  <r>
    <d v="2026-01-11T00:00:00"/>
    <s v="Albert"/>
    <s v="Abrigo"/>
    <n v="522"/>
    <x v="3"/>
    <x v="2"/>
  </r>
  <r>
    <d v="2026-01-11T00:00:00"/>
    <s v="Albert"/>
    <s v="Bermuda"/>
    <n v="1083"/>
    <x v="3"/>
    <x v="2"/>
  </r>
  <r>
    <d v="2026-01-11T00:00:00"/>
    <s v="Miguel"/>
    <s v="Falda"/>
    <n v="1276"/>
    <x v="3"/>
    <x v="2"/>
  </r>
  <r>
    <d v="2026-01-11T00:00:00"/>
    <s v="Miguel"/>
    <s v="Vestido"/>
    <n v="768"/>
    <x v="3"/>
    <x v="2"/>
  </r>
  <r>
    <d v="2026-01-11T00:00:00"/>
    <s v="Miguel"/>
    <s v="Cinturón"/>
    <n v="2304"/>
    <x v="3"/>
    <x v="2"/>
  </r>
  <r>
    <d v="2026-01-12T00:00:00"/>
    <s v="Victor"/>
    <s v="Pantalón"/>
    <n v="120"/>
    <x v="4"/>
    <x v="2"/>
  </r>
  <r>
    <d v="2026-01-12T00:00:00"/>
    <s v="Miguel"/>
    <s v="Corbata"/>
    <n v="1144"/>
    <x v="4"/>
    <x v="2"/>
  </r>
  <r>
    <d v="2026-01-12T00:00:00"/>
    <s v="Albert"/>
    <s v="Calcetín"/>
    <n v="722"/>
    <x v="4"/>
    <x v="2"/>
  </r>
  <r>
    <d v="2026-01-12T00:00:00"/>
    <s v="Melania"/>
    <s v="Cinturón"/>
    <n v="672"/>
    <x v="4"/>
    <x v="2"/>
  </r>
  <r>
    <d v="2026-01-12T00:00:00"/>
    <s v="Albert"/>
    <s v="Botas"/>
    <n v="897"/>
    <x v="4"/>
    <x v="2"/>
  </r>
  <r>
    <d v="2026-01-12T00:00:00"/>
    <s v="Albert"/>
    <s v="Guantes"/>
    <n v="1008"/>
    <x v="4"/>
    <x v="2"/>
  </r>
  <r>
    <d v="2026-01-12T00:00:00"/>
    <s v="Albert"/>
    <s v="Blusa"/>
    <n v="45"/>
    <x v="4"/>
    <x v="2"/>
  </r>
  <r>
    <d v="2026-01-13T00:00:00"/>
    <s v="Miguel"/>
    <s v="Abrigo"/>
    <n v="1044"/>
    <x v="5"/>
    <x v="2"/>
  </r>
  <r>
    <d v="2026-01-13T00:00:00"/>
    <s v="Miguel"/>
    <s v="Bufanda"/>
    <n v="260"/>
    <x v="5"/>
    <x v="2"/>
  </r>
  <r>
    <d v="2026-01-13T00:00:00"/>
    <s v="Albert"/>
    <s v="Pijama"/>
    <n v="43"/>
    <x v="5"/>
    <x v="2"/>
  </r>
  <r>
    <d v="2026-01-13T00:00:00"/>
    <s v="Melania"/>
    <s v="Botas"/>
    <n v="690"/>
    <x v="5"/>
    <x v="2"/>
  </r>
  <r>
    <d v="2026-01-13T00:00:00"/>
    <s v="Victor"/>
    <s v="Chaqueta"/>
    <n v="106"/>
    <x v="5"/>
    <x v="2"/>
  </r>
  <r>
    <d v="2026-01-13T00:00:00"/>
    <s v="Albert"/>
    <s v="Falda"/>
    <n v="986"/>
    <x v="5"/>
    <x v="2"/>
  </r>
  <r>
    <d v="2026-01-13T00:00:00"/>
    <s v="Victor"/>
    <s v="Delantal"/>
    <n v="510"/>
    <x v="5"/>
    <x v="2"/>
  </r>
  <r>
    <d v="2026-01-13T00:00:00"/>
    <s v="Miguel"/>
    <s v="Bermuda"/>
    <n v="456"/>
    <x v="5"/>
    <x v="2"/>
  </r>
  <r>
    <d v="2026-01-13T00:00:00"/>
    <s v="Albert"/>
    <s v="Bufanda"/>
    <n v="312"/>
    <x v="5"/>
    <x v="2"/>
  </r>
  <r>
    <d v="2026-01-13T00:00:00"/>
    <s v="Albert"/>
    <s v="Cinturón"/>
    <n v="1920"/>
    <x v="5"/>
    <x v="2"/>
  </r>
  <r>
    <d v="2026-01-13T00:00:00"/>
    <s v="Miguel"/>
    <s v="Chaqueta"/>
    <n v="53"/>
    <x v="5"/>
    <x v="2"/>
  </r>
  <r>
    <d v="2026-01-13T00:00:00"/>
    <s v="Melania"/>
    <s v="Cinturón"/>
    <n v="1056"/>
    <x v="5"/>
    <x v="2"/>
  </r>
  <r>
    <d v="2026-01-13T00:00:00"/>
    <s v="Miguel"/>
    <s v="Cinturón"/>
    <n v="1632"/>
    <x v="5"/>
    <x v="2"/>
  </r>
  <r>
    <d v="2026-01-13T00:00:00"/>
    <s v="Melania"/>
    <s v="Cinturón"/>
    <n v="672"/>
    <x v="5"/>
    <x v="2"/>
  </r>
  <r>
    <d v="2026-01-13T00:00:00"/>
    <s v="Miguel"/>
    <s v="Pantalón"/>
    <n v="1320"/>
    <x v="5"/>
    <x v="2"/>
  </r>
  <r>
    <d v="2026-01-13T00:00:00"/>
    <s v="Albert"/>
    <s v="Impermeable"/>
    <n v="1638"/>
    <x v="5"/>
    <x v="2"/>
  </r>
  <r>
    <d v="2026-01-13T00:00:00"/>
    <s v="Miguel"/>
    <s v="Albornoz"/>
    <n v="39"/>
    <x v="5"/>
    <x v="2"/>
  </r>
  <r>
    <d v="2026-01-14T00:00:00"/>
    <s v="Victor"/>
    <s v="Chaqueta"/>
    <n v="265"/>
    <x v="6"/>
    <x v="2"/>
  </r>
  <r>
    <d v="2026-01-14T00:00:00"/>
    <s v="Miguel"/>
    <s v="Vestido"/>
    <n v="320"/>
    <x v="6"/>
    <x v="2"/>
  </r>
  <r>
    <d v="2026-01-14T00:00:00"/>
    <s v="Melania"/>
    <s v="Uniforme"/>
    <n v="777"/>
    <x v="6"/>
    <x v="2"/>
  </r>
  <r>
    <d v="2026-01-14T00:00:00"/>
    <s v="Melania"/>
    <s v="Blusa"/>
    <n v="900"/>
    <x v="6"/>
    <x v="2"/>
  </r>
  <r>
    <d v="2026-01-14T00:00:00"/>
    <s v="Melania"/>
    <s v="Falda"/>
    <n v="522"/>
    <x v="6"/>
    <x v="2"/>
  </r>
  <r>
    <d v="2026-01-14T00:00:00"/>
    <s v="Albert"/>
    <s v="Uniforme"/>
    <n v="814"/>
    <x v="6"/>
    <x v="2"/>
  </r>
  <r>
    <d v="2026-01-14T00:00:00"/>
    <s v="Melania"/>
    <s v="Cinturón"/>
    <n v="384"/>
    <x v="6"/>
    <x v="2"/>
  </r>
  <r>
    <d v="2026-01-14T00:00:00"/>
    <s v="Miguel"/>
    <s v="Bufanda"/>
    <n v="1092"/>
    <x v="6"/>
    <x v="2"/>
  </r>
  <r>
    <d v="2026-01-14T00:00:00"/>
    <s v="Melania"/>
    <s v="Bufanda"/>
    <n v="988"/>
    <x v="6"/>
    <x v="2"/>
  </r>
  <r>
    <d v="2026-01-14T00:00:00"/>
    <s v="Victor"/>
    <s v="Bermuda"/>
    <n v="969"/>
    <x v="6"/>
    <x v="2"/>
  </r>
  <r>
    <d v="2026-01-14T00:00:00"/>
    <s v="Melania"/>
    <s v="Boina"/>
    <n v="936"/>
    <x v="6"/>
    <x v="2"/>
  </r>
  <r>
    <d v="2026-01-14T00:00:00"/>
    <s v="Melania"/>
    <s v="Pijama"/>
    <n v="946"/>
    <x v="6"/>
    <x v="2"/>
  </r>
  <r>
    <d v="2026-01-14T00:00:00"/>
    <s v="Victor"/>
    <s v="Calzoncillo"/>
    <n v="459"/>
    <x v="6"/>
    <x v="2"/>
  </r>
  <r>
    <d v="2026-01-15T00:00:00"/>
    <s v="Albert"/>
    <s v="Corbata"/>
    <n v="704"/>
    <x v="0"/>
    <x v="2"/>
  </r>
  <r>
    <d v="2026-01-15T00:00:00"/>
    <s v="Victor"/>
    <s v="Calcetín"/>
    <n v="950"/>
    <x v="0"/>
    <x v="2"/>
  </r>
  <r>
    <d v="2026-01-15T00:00:00"/>
    <s v="Albert"/>
    <s v="Pantalón"/>
    <n v="180"/>
    <x v="0"/>
    <x v="2"/>
  </r>
  <r>
    <d v="2026-01-15T00:00:00"/>
    <s v="Miguel"/>
    <s v="Abrigo"/>
    <n v="1740"/>
    <x v="0"/>
    <x v="2"/>
  </r>
  <r>
    <d v="2026-01-15T00:00:00"/>
    <s v="Miguel"/>
    <s v="Calzoncillo"/>
    <n v="510"/>
    <x v="0"/>
    <x v="2"/>
  </r>
  <r>
    <d v="2026-01-15T00:00:00"/>
    <s v="Miguel"/>
    <s v="Bufanda"/>
    <n v="1092"/>
    <x v="0"/>
    <x v="2"/>
  </r>
  <r>
    <d v="2026-01-15T00:00:00"/>
    <s v="Miguel"/>
    <s v="Calcetín"/>
    <n v="798"/>
    <x v="0"/>
    <x v="2"/>
  </r>
  <r>
    <d v="2026-01-15T00:00:00"/>
    <s v="Albert"/>
    <s v="Chaqueta"/>
    <n v="53"/>
    <x v="0"/>
    <x v="2"/>
  </r>
  <r>
    <d v="2026-01-15T00:00:00"/>
    <s v="Victor"/>
    <s v="Falda"/>
    <n v="1276"/>
    <x v="0"/>
    <x v="2"/>
  </r>
  <r>
    <d v="2026-01-16T00:00:00"/>
    <s v="Albert"/>
    <s v="Calcetín"/>
    <n v="684"/>
    <x v="1"/>
    <x v="2"/>
  </r>
  <r>
    <d v="2026-01-16T00:00:00"/>
    <s v="Albert"/>
    <s v="Blusa"/>
    <n v="630"/>
    <x v="1"/>
    <x v="2"/>
  </r>
  <r>
    <d v="2026-01-16T00:00:00"/>
    <s v="Victor"/>
    <s v="Blusa"/>
    <n v="810"/>
    <x v="1"/>
    <x v="2"/>
  </r>
  <r>
    <d v="2026-01-16T00:00:00"/>
    <s v="Albert"/>
    <s v="Abrigo"/>
    <n v="2088"/>
    <x v="1"/>
    <x v="2"/>
  </r>
  <r>
    <d v="2026-01-16T00:00:00"/>
    <s v="Albert"/>
    <s v="Falda"/>
    <n v="522"/>
    <x v="1"/>
    <x v="2"/>
  </r>
  <r>
    <d v="2026-01-16T00:00:00"/>
    <s v="Victor"/>
    <s v="Pijama"/>
    <n v="989"/>
    <x v="1"/>
    <x v="2"/>
  </r>
  <r>
    <d v="2026-01-16T00:00:00"/>
    <s v="Miguel"/>
    <s v="Pijama"/>
    <n v="860"/>
    <x v="1"/>
    <x v="2"/>
  </r>
  <r>
    <d v="2026-01-17T00:00:00"/>
    <s v="Melania"/>
    <s v="Albornoz"/>
    <n v="117"/>
    <x v="2"/>
    <x v="2"/>
  </r>
  <r>
    <d v="2026-01-17T00:00:00"/>
    <s v="Victor"/>
    <s v="Bikini"/>
    <n v="141"/>
    <x v="2"/>
    <x v="2"/>
  </r>
  <r>
    <d v="2026-01-17T00:00:00"/>
    <s v="Melania"/>
    <s v="Gorra"/>
    <n v="154"/>
    <x v="2"/>
    <x v="2"/>
  </r>
  <r>
    <d v="2026-01-17T00:00:00"/>
    <s v="Melania"/>
    <s v="Uniforme"/>
    <n v="370"/>
    <x v="2"/>
    <x v="2"/>
  </r>
  <r>
    <d v="2026-01-17T00:00:00"/>
    <s v="Miguel"/>
    <s v="Uniforme"/>
    <n v="703"/>
    <x v="2"/>
    <x v="2"/>
  </r>
  <r>
    <d v="2026-01-17T00:00:00"/>
    <s v="Albert"/>
    <s v="Guantes"/>
    <n v="1008"/>
    <x v="2"/>
    <x v="2"/>
  </r>
  <r>
    <d v="2026-01-17T00:00:00"/>
    <s v="Albert"/>
    <s v="Bikini"/>
    <n v="846"/>
    <x v="2"/>
    <x v="2"/>
  </r>
  <r>
    <d v="2026-01-17T00:00:00"/>
    <s v="Albert"/>
    <s v="Cinturón"/>
    <n v="2304"/>
    <x v="2"/>
    <x v="2"/>
  </r>
  <r>
    <d v="2026-01-17T00:00:00"/>
    <s v="Victor"/>
    <s v="Uniforme"/>
    <n v="851"/>
    <x v="2"/>
    <x v="2"/>
  </r>
  <r>
    <d v="2026-01-17T00:00:00"/>
    <s v="Miguel"/>
    <s v="Uniforme"/>
    <n v="185"/>
    <x v="2"/>
    <x v="2"/>
  </r>
  <r>
    <d v="2026-01-17T00:00:00"/>
    <s v="Albert"/>
    <s v="Vestido"/>
    <n v="64"/>
    <x v="2"/>
    <x v="2"/>
  </r>
  <r>
    <d v="2026-01-17T00:00:00"/>
    <s v="Victor"/>
    <s v="Chaqueta"/>
    <n v="424"/>
    <x v="2"/>
    <x v="2"/>
  </r>
  <r>
    <d v="2026-01-17T00:00:00"/>
    <s v="Melania"/>
    <s v="Boina"/>
    <n v="1080"/>
    <x v="2"/>
    <x v="2"/>
  </r>
  <r>
    <d v="2026-01-17T00:00:00"/>
    <s v="Melania"/>
    <s v="Bufanda"/>
    <n v="1092"/>
    <x v="2"/>
    <x v="2"/>
  </r>
  <r>
    <d v="2026-01-17T00:00:00"/>
    <s v="Victor"/>
    <s v="Falda"/>
    <n v="638"/>
    <x v="2"/>
    <x v="2"/>
  </r>
  <r>
    <d v="2026-01-17T00:00:00"/>
    <s v="Victor"/>
    <s v="Blusa"/>
    <n v="900"/>
    <x v="2"/>
    <x v="2"/>
  </r>
  <r>
    <d v="2026-01-18T00:00:00"/>
    <s v="Melania"/>
    <s v="Bufanda"/>
    <n v="780"/>
    <x v="3"/>
    <x v="3"/>
  </r>
  <r>
    <d v="2026-01-18T00:00:00"/>
    <s v="Melania"/>
    <s v="Calcetín"/>
    <n v="266"/>
    <x v="3"/>
    <x v="3"/>
  </r>
  <r>
    <d v="2026-01-18T00:00:00"/>
    <s v="Albert"/>
    <s v="Calcetín"/>
    <n v="190"/>
    <x v="3"/>
    <x v="3"/>
  </r>
  <r>
    <d v="2026-01-18T00:00:00"/>
    <s v="Albert"/>
    <s v="Uniforme"/>
    <n v="851"/>
    <x v="3"/>
    <x v="3"/>
  </r>
  <r>
    <d v="2026-01-18T00:00:00"/>
    <s v="Melania"/>
    <s v="Guantes"/>
    <n v="945"/>
    <x v="3"/>
    <x v="3"/>
  </r>
  <r>
    <d v="2026-01-18T00:00:00"/>
    <s v="Victor"/>
    <s v="Calcetín"/>
    <n v="646"/>
    <x v="3"/>
    <x v="3"/>
  </r>
  <r>
    <d v="2026-01-18T00:00:00"/>
    <s v="Albert"/>
    <s v="Cinturón"/>
    <n v="1344"/>
    <x v="3"/>
    <x v="3"/>
  </r>
  <r>
    <d v="2026-01-18T00:00:00"/>
    <s v="Melania"/>
    <s v="Boina"/>
    <n v="1080"/>
    <x v="3"/>
    <x v="3"/>
  </r>
  <r>
    <d v="2026-01-18T00:00:00"/>
    <s v="Victor"/>
    <s v="Guantes"/>
    <n v="1386"/>
    <x v="3"/>
    <x v="3"/>
  </r>
  <r>
    <d v="2026-01-19T00:00:00"/>
    <s v="Melania"/>
    <s v="Botas"/>
    <n v="345"/>
    <x v="4"/>
    <x v="3"/>
  </r>
  <r>
    <d v="2026-01-19T00:00:00"/>
    <s v="Miguel"/>
    <s v="Pantalón"/>
    <n v="60"/>
    <x v="4"/>
    <x v="3"/>
  </r>
  <r>
    <d v="2026-01-19T00:00:00"/>
    <s v="Victor"/>
    <s v="Calzoncillo"/>
    <n v="561"/>
    <x v="4"/>
    <x v="3"/>
  </r>
  <r>
    <d v="2026-01-19T00:00:00"/>
    <s v="Miguel"/>
    <s v="Gorra"/>
    <n v="275"/>
    <x v="4"/>
    <x v="3"/>
  </r>
  <r>
    <d v="2026-01-19T00:00:00"/>
    <s v="Melania"/>
    <s v="Falda"/>
    <n v="1276"/>
    <x v="4"/>
    <x v="3"/>
  </r>
  <r>
    <d v="2026-01-19T00:00:00"/>
    <s v="Melania"/>
    <s v="Guantes"/>
    <n v="819"/>
    <x v="4"/>
    <x v="3"/>
  </r>
  <r>
    <d v="2026-01-19T00:00:00"/>
    <s v="Albert"/>
    <s v="Cinturón"/>
    <n v="2016"/>
    <x v="4"/>
    <x v="3"/>
  </r>
  <r>
    <d v="2026-01-19T00:00:00"/>
    <s v="Albert"/>
    <s v="Uniforme"/>
    <n v="555"/>
    <x v="4"/>
    <x v="3"/>
  </r>
  <r>
    <d v="2026-01-19T00:00:00"/>
    <s v="Miguel"/>
    <s v="Albornoz"/>
    <n v="286"/>
    <x v="4"/>
    <x v="3"/>
  </r>
  <r>
    <d v="2026-01-20T00:00:00"/>
    <s v="Victor"/>
    <s v="Uniforme"/>
    <n v="148"/>
    <x v="5"/>
    <x v="3"/>
  </r>
  <r>
    <d v="2026-01-20T00:00:00"/>
    <s v="Albert"/>
    <s v="Boina"/>
    <n v="576"/>
    <x v="5"/>
    <x v="3"/>
  </r>
  <r>
    <d v="2026-01-20T00:00:00"/>
    <s v="Albert"/>
    <s v="Uniforme"/>
    <n v="444"/>
    <x v="5"/>
    <x v="3"/>
  </r>
  <r>
    <d v="2026-01-20T00:00:00"/>
    <s v="Melania"/>
    <s v="Vestido"/>
    <n v="576"/>
    <x v="5"/>
    <x v="3"/>
  </r>
  <r>
    <d v="2026-01-20T00:00:00"/>
    <s v="Miguel"/>
    <s v="Vestido"/>
    <n v="384"/>
    <x v="5"/>
    <x v="3"/>
  </r>
  <r>
    <d v="2026-01-20T00:00:00"/>
    <s v="Miguel"/>
    <s v="Cinturón"/>
    <n v="1344"/>
    <x v="5"/>
    <x v="3"/>
  </r>
  <r>
    <d v="2026-01-20T00:00:00"/>
    <s v="Miguel"/>
    <s v="Gorra"/>
    <n v="264"/>
    <x v="5"/>
    <x v="3"/>
  </r>
  <r>
    <d v="2026-01-20T00:00:00"/>
    <s v="Victor"/>
    <s v="Boina"/>
    <n v="1800"/>
    <x v="5"/>
    <x v="3"/>
  </r>
  <r>
    <d v="2026-01-20T00:00:00"/>
    <s v="Melania"/>
    <s v="Bikini"/>
    <n v="47"/>
    <x v="5"/>
    <x v="3"/>
  </r>
  <r>
    <d v="2026-01-21T00:00:00"/>
    <s v="Victor"/>
    <s v="Camisa"/>
    <n v="418"/>
    <x v="6"/>
    <x v="3"/>
  </r>
  <r>
    <d v="2026-01-21T00:00:00"/>
    <s v="Victor"/>
    <s v="Bufanda"/>
    <n v="364"/>
    <x v="6"/>
    <x v="3"/>
  </r>
  <r>
    <d v="2026-01-21T00:00:00"/>
    <s v="Miguel"/>
    <s v="Calzoncillo"/>
    <n v="1224"/>
    <x v="6"/>
    <x v="3"/>
  </r>
  <r>
    <d v="2026-01-21T00:00:00"/>
    <s v="Miguel"/>
    <s v="Camisa"/>
    <n v="352"/>
    <x v="6"/>
    <x v="3"/>
  </r>
  <r>
    <d v="2026-01-21T00:00:00"/>
    <s v="Miguel"/>
    <s v="Corbata"/>
    <n v="880"/>
    <x v="6"/>
    <x v="3"/>
  </r>
  <r>
    <d v="2026-01-21T00:00:00"/>
    <s v="Miguel"/>
    <s v="Gorra"/>
    <n v="242"/>
    <x v="6"/>
    <x v="3"/>
  </r>
  <r>
    <d v="2026-01-21T00:00:00"/>
    <s v="Victor"/>
    <s v="Corbata"/>
    <n v="88"/>
    <x v="6"/>
    <x v="3"/>
  </r>
  <r>
    <d v="2026-01-22T00:00:00"/>
    <s v="Melania"/>
    <s v="Botas"/>
    <n v="483"/>
    <x v="0"/>
    <x v="3"/>
  </r>
  <r>
    <d v="2026-01-22T00:00:00"/>
    <s v="Albert"/>
    <s v="Pantalón"/>
    <n v="900"/>
    <x v="0"/>
    <x v="3"/>
  </r>
  <r>
    <d v="2026-01-22T00:00:00"/>
    <s v="Victor"/>
    <s v="Delantal"/>
    <n v="1173"/>
    <x v="0"/>
    <x v="3"/>
  </r>
  <r>
    <d v="2026-01-22T00:00:00"/>
    <s v="Victor"/>
    <s v="Bermuda"/>
    <n v="1425"/>
    <x v="0"/>
    <x v="3"/>
  </r>
  <r>
    <d v="2026-01-22T00:00:00"/>
    <s v="Victor"/>
    <s v="Camisa"/>
    <n v="440"/>
    <x v="0"/>
    <x v="3"/>
  </r>
  <r>
    <d v="2026-01-22T00:00:00"/>
    <s v="Albert"/>
    <s v="Boina"/>
    <n v="288"/>
    <x v="0"/>
    <x v="3"/>
  </r>
  <r>
    <d v="2026-01-22T00:00:00"/>
    <s v="Victor"/>
    <s v="Corbata"/>
    <n v="2112"/>
    <x v="0"/>
    <x v="3"/>
  </r>
  <r>
    <d v="2026-01-22T00:00:00"/>
    <s v="Albert"/>
    <s v="Uniforme"/>
    <n v="407"/>
    <x v="0"/>
    <x v="3"/>
  </r>
  <r>
    <d v="2026-01-22T00:00:00"/>
    <s v="Miguel"/>
    <s v="Corbata"/>
    <n v="2024"/>
    <x v="0"/>
    <x v="3"/>
  </r>
  <r>
    <d v="2026-01-22T00:00:00"/>
    <s v="Melania"/>
    <s v="Guantes"/>
    <n v="1386"/>
    <x v="0"/>
    <x v="3"/>
  </r>
  <r>
    <d v="2026-01-22T00:00:00"/>
    <s v="Miguel"/>
    <s v="Falda"/>
    <n v="406"/>
    <x v="0"/>
    <x v="3"/>
  </r>
  <r>
    <d v="2026-01-23T00:00:00"/>
    <s v="Melania"/>
    <s v="Gorra"/>
    <n v="165"/>
    <x v="1"/>
    <x v="3"/>
  </r>
  <r>
    <d v="2026-01-23T00:00:00"/>
    <s v="Miguel"/>
    <s v="Corbata"/>
    <n v="1584"/>
    <x v="1"/>
    <x v="3"/>
  </r>
  <r>
    <d v="2026-01-23T00:00:00"/>
    <s v="Albert"/>
    <s v="Uniforme"/>
    <n v="370"/>
    <x v="1"/>
    <x v="3"/>
  </r>
  <r>
    <d v="2026-01-23T00:00:00"/>
    <s v="Miguel"/>
    <s v="Corbata"/>
    <n v="792"/>
    <x v="1"/>
    <x v="3"/>
  </r>
  <r>
    <d v="2026-01-23T00:00:00"/>
    <s v="Miguel"/>
    <s v="Calzoncillo"/>
    <n v="510"/>
    <x v="1"/>
    <x v="3"/>
  </r>
  <r>
    <d v="2026-01-23T00:00:00"/>
    <s v="Albert"/>
    <s v="Delantal"/>
    <n v="612"/>
    <x v="1"/>
    <x v="3"/>
  </r>
  <r>
    <d v="2026-01-23T00:00:00"/>
    <s v="Victor"/>
    <s v="Pijama"/>
    <n v="989"/>
    <x v="1"/>
    <x v="3"/>
  </r>
  <r>
    <d v="2026-01-23T00:00:00"/>
    <s v="Melania"/>
    <s v="Guantes"/>
    <n v="1071"/>
    <x v="1"/>
    <x v="3"/>
  </r>
  <r>
    <d v="2026-01-23T00:00:00"/>
    <s v="Miguel"/>
    <s v="Bermuda"/>
    <n v="798"/>
    <x v="1"/>
    <x v="3"/>
  </r>
  <r>
    <d v="2026-01-23T00:00:00"/>
    <s v="Albert"/>
    <s v="Corbata"/>
    <n v="528"/>
    <x v="1"/>
    <x v="3"/>
  </r>
  <r>
    <d v="2026-01-23T00:00:00"/>
    <s v="Miguel"/>
    <s v="Pantalón"/>
    <n v="180"/>
    <x v="1"/>
    <x v="3"/>
  </r>
  <r>
    <d v="2026-01-24T00:00:00"/>
    <s v="Albert"/>
    <s v="Pantalón"/>
    <n v="840"/>
    <x v="2"/>
    <x v="3"/>
  </r>
  <r>
    <d v="2026-01-24T00:00:00"/>
    <s v="Victor"/>
    <s v="Abrigo"/>
    <n v="1740"/>
    <x v="2"/>
    <x v="3"/>
  </r>
  <r>
    <d v="2026-01-24T00:00:00"/>
    <s v="Victor"/>
    <s v="Chaqueta"/>
    <n v="424"/>
    <x v="2"/>
    <x v="3"/>
  </r>
  <r>
    <d v="2026-01-24T00:00:00"/>
    <s v="Melania"/>
    <s v="Uniforme"/>
    <n v="888"/>
    <x v="2"/>
    <x v="3"/>
  </r>
  <r>
    <d v="2026-01-24T00:00:00"/>
    <s v="Miguel"/>
    <s v="Calcetín"/>
    <n v="418"/>
    <x v="2"/>
    <x v="3"/>
  </r>
  <r>
    <d v="2026-01-24T00:00:00"/>
    <s v="Albert"/>
    <s v="Chaqueta"/>
    <n v="636"/>
    <x v="2"/>
    <x v="3"/>
  </r>
  <r>
    <d v="2026-01-24T00:00:00"/>
    <s v="Victor"/>
    <s v="Cinturón"/>
    <n v="1728"/>
    <x v="2"/>
    <x v="3"/>
  </r>
  <r>
    <d v="2026-01-24T00:00:00"/>
    <s v="Miguel"/>
    <s v="Chaqueta"/>
    <n v="583"/>
    <x v="2"/>
    <x v="3"/>
  </r>
  <r>
    <d v="2026-01-24T00:00:00"/>
    <s v="Albert"/>
    <s v="Vestido"/>
    <n v="1152"/>
    <x v="2"/>
    <x v="3"/>
  </r>
  <r>
    <d v="2026-01-25T00:00:00"/>
    <s v="Albert"/>
    <s v="Blusa"/>
    <n v="450"/>
    <x v="3"/>
    <x v="4"/>
  </r>
  <r>
    <d v="2026-01-25T00:00:00"/>
    <s v="Miguel"/>
    <s v="Albornoz"/>
    <n v="91"/>
    <x v="3"/>
    <x v="4"/>
  </r>
  <r>
    <d v="2026-01-25T00:00:00"/>
    <s v="Miguel"/>
    <s v="Corbata"/>
    <n v="88"/>
    <x v="3"/>
    <x v="4"/>
  </r>
  <r>
    <d v="2026-01-25T00:00:00"/>
    <s v="Victor"/>
    <s v="Chaqueta"/>
    <n v="1219"/>
    <x v="3"/>
    <x v="4"/>
  </r>
  <r>
    <d v="2026-01-25T00:00:00"/>
    <s v="Melania"/>
    <s v="Calcetín"/>
    <n v="456"/>
    <x v="3"/>
    <x v="4"/>
  </r>
  <r>
    <d v="2026-01-25T00:00:00"/>
    <s v="Melania"/>
    <s v="Calcetín"/>
    <n v="418"/>
    <x v="3"/>
    <x v="4"/>
  </r>
  <r>
    <d v="2026-01-25T00:00:00"/>
    <s v="Albert"/>
    <s v="Pijama"/>
    <n v="473"/>
    <x v="3"/>
    <x v="4"/>
  </r>
  <r>
    <d v="2026-01-25T00:00:00"/>
    <s v="Victor"/>
    <s v="Guantes"/>
    <n v="1449"/>
    <x v="3"/>
    <x v="4"/>
  </r>
  <r>
    <d v="2026-01-25T00:00:00"/>
    <s v="Victor"/>
    <s v="Guantes"/>
    <n v="756"/>
    <x v="3"/>
    <x v="4"/>
  </r>
  <r>
    <d v="2026-01-25T00:00:00"/>
    <s v="Melania"/>
    <s v="Botas"/>
    <n v="1380"/>
    <x v="3"/>
    <x v="4"/>
  </r>
  <r>
    <d v="2026-01-26T00:00:00"/>
    <s v="Victor"/>
    <s v="Bikini"/>
    <n v="47"/>
    <x v="4"/>
    <x v="4"/>
  </r>
  <r>
    <d v="2026-01-26T00:00:00"/>
    <s v="Victor"/>
    <s v="Impermeable"/>
    <n v="455"/>
    <x v="4"/>
    <x v="4"/>
  </r>
  <r>
    <d v="2026-01-26T00:00:00"/>
    <s v="Albert"/>
    <s v="Uniforme"/>
    <n v="407"/>
    <x v="4"/>
    <x v="4"/>
  </r>
  <r>
    <d v="2026-01-26T00:00:00"/>
    <s v="Melania"/>
    <s v="Bufanda"/>
    <n v="728"/>
    <x v="4"/>
    <x v="4"/>
  </r>
  <r>
    <d v="2026-01-26T00:00:00"/>
    <s v="Miguel"/>
    <s v="Chaqueta"/>
    <n v="636"/>
    <x v="4"/>
    <x v="4"/>
  </r>
  <r>
    <d v="2026-01-26T00:00:00"/>
    <s v="Melania"/>
    <s v="Cinturón"/>
    <n v="1824"/>
    <x v="4"/>
    <x v="4"/>
  </r>
  <r>
    <d v="2026-01-26T00:00:00"/>
    <s v="Victor"/>
    <s v="Bermuda"/>
    <n v="399"/>
    <x v="4"/>
    <x v="4"/>
  </r>
  <r>
    <d v="2026-01-26T00:00:00"/>
    <s v="Melania"/>
    <s v="Vestido"/>
    <n v="256"/>
    <x v="4"/>
    <x v="4"/>
  </r>
  <r>
    <d v="2026-01-26T00:00:00"/>
    <s v="Miguel"/>
    <s v="Gorra"/>
    <n v="165"/>
    <x v="4"/>
    <x v="4"/>
  </r>
  <r>
    <d v="2026-01-26T00:00:00"/>
    <s v="Albert"/>
    <s v="Calzoncillo"/>
    <n v="612"/>
    <x v="4"/>
    <x v="4"/>
  </r>
  <r>
    <d v="2026-01-26T00:00:00"/>
    <s v="Melania"/>
    <s v="Bermuda"/>
    <n v="684"/>
    <x v="4"/>
    <x v="4"/>
  </r>
  <r>
    <d v="2026-01-27T00:00:00"/>
    <s v="Miguel"/>
    <s v="Abrigo"/>
    <n v="1740"/>
    <x v="5"/>
    <x v="4"/>
  </r>
  <r>
    <d v="2026-01-27T00:00:00"/>
    <s v="Miguel"/>
    <s v="Uniforme"/>
    <n v="851"/>
    <x v="5"/>
    <x v="4"/>
  </r>
  <r>
    <d v="2026-01-27T00:00:00"/>
    <s v="Melania"/>
    <s v="Bermuda"/>
    <n v="228"/>
    <x v="5"/>
    <x v="4"/>
  </r>
  <r>
    <d v="2026-01-27T00:00:00"/>
    <s v="Miguel"/>
    <s v="Impermeable"/>
    <n v="1729"/>
    <x v="5"/>
    <x v="4"/>
  </r>
  <r>
    <d v="2026-01-27T00:00:00"/>
    <s v="Albert"/>
    <s v="Chaqueta"/>
    <n v="583"/>
    <x v="5"/>
    <x v="4"/>
  </r>
  <r>
    <d v="2026-01-27T00:00:00"/>
    <s v="Albert"/>
    <s v="Impermeable"/>
    <n v="2275"/>
    <x v="5"/>
    <x v="4"/>
  </r>
  <r>
    <d v="2026-01-27T00:00:00"/>
    <s v="Melania"/>
    <s v="Pantalón"/>
    <n v="1200"/>
    <x v="5"/>
    <x v="4"/>
  </r>
  <r>
    <d v="2026-01-27T00:00:00"/>
    <s v="Victor"/>
    <s v="Camisa"/>
    <n v="88"/>
    <x v="5"/>
    <x v="4"/>
  </r>
  <r>
    <d v="2026-01-27T00:00:00"/>
    <s v="Miguel"/>
    <s v="Boina"/>
    <n v="1800"/>
    <x v="5"/>
    <x v="4"/>
  </r>
  <r>
    <d v="2026-01-27T00:00:00"/>
    <s v="Albert"/>
    <s v="Impermeable"/>
    <n v="2184"/>
    <x v="5"/>
    <x v="4"/>
  </r>
  <r>
    <d v="2026-01-27T00:00:00"/>
    <s v="Albert"/>
    <s v="Calzoncillo"/>
    <n v="51"/>
    <x v="5"/>
    <x v="4"/>
  </r>
  <r>
    <d v="2026-01-27T00:00:00"/>
    <s v="Miguel"/>
    <s v="Falda"/>
    <n v="232"/>
    <x v="5"/>
    <x v="4"/>
  </r>
  <r>
    <d v="2026-01-27T00:00:00"/>
    <s v="Victor"/>
    <s v="Chaqueta"/>
    <n v="1325"/>
    <x v="5"/>
    <x v="4"/>
  </r>
  <r>
    <d v="2026-01-27T00:00:00"/>
    <s v="Melania"/>
    <s v="Pantalón"/>
    <n v="840"/>
    <x v="5"/>
    <x v="4"/>
  </r>
  <r>
    <d v="2026-01-28T00:00:00"/>
    <s v="Melania"/>
    <s v="Bermuda"/>
    <n v="1425"/>
    <x v="6"/>
    <x v="4"/>
  </r>
  <r>
    <d v="2026-01-28T00:00:00"/>
    <s v="Melania"/>
    <s v="Impermeable"/>
    <n v="1820"/>
    <x v="6"/>
    <x v="4"/>
  </r>
  <r>
    <d v="2026-01-28T00:00:00"/>
    <s v="Miguel"/>
    <s v="Uniforme"/>
    <n v="666"/>
    <x v="6"/>
    <x v="4"/>
  </r>
  <r>
    <d v="2026-01-28T00:00:00"/>
    <s v="Albert"/>
    <s v="Falda"/>
    <n v="1044"/>
    <x v="6"/>
    <x v="4"/>
  </r>
  <r>
    <d v="2026-01-28T00:00:00"/>
    <s v="Melania"/>
    <s v="Uniforme"/>
    <n v="740"/>
    <x v="6"/>
    <x v="4"/>
  </r>
  <r>
    <d v="2026-01-28T00:00:00"/>
    <s v="Victor"/>
    <s v="Albornoz"/>
    <n v="234"/>
    <x v="6"/>
    <x v="4"/>
  </r>
  <r>
    <d v="2026-01-29T00:00:00"/>
    <s v="Victor"/>
    <s v="Camisa"/>
    <n v="66"/>
    <x v="0"/>
    <x v="4"/>
  </r>
  <r>
    <d v="2026-01-29T00:00:00"/>
    <s v="Miguel"/>
    <s v="Botas"/>
    <n v="69"/>
    <x v="0"/>
    <x v="4"/>
  </r>
  <r>
    <d v="2026-01-29T00:00:00"/>
    <s v="Miguel"/>
    <s v="Calzoncillo"/>
    <n v="408"/>
    <x v="0"/>
    <x v="4"/>
  </r>
  <r>
    <d v="2026-01-29T00:00:00"/>
    <s v="Victor"/>
    <s v="Vestido"/>
    <n v="1600"/>
    <x v="0"/>
    <x v="4"/>
  </r>
  <r>
    <d v="2026-01-29T00:00:00"/>
    <s v="Albert"/>
    <s v="Albornoz"/>
    <n v="39"/>
    <x v="0"/>
    <x v="4"/>
  </r>
  <r>
    <d v="2026-01-29T00:00:00"/>
    <s v="Melania"/>
    <s v="Bufanda"/>
    <n v="104"/>
    <x v="0"/>
    <x v="4"/>
  </r>
  <r>
    <d v="2026-01-29T00:00:00"/>
    <s v="Victor"/>
    <s v="Falda"/>
    <n v="928"/>
    <x v="0"/>
    <x v="4"/>
  </r>
  <r>
    <d v="2026-01-29T00:00:00"/>
    <s v="Miguel"/>
    <s v="Abrigo"/>
    <n v="87"/>
    <x v="0"/>
    <x v="4"/>
  </r>
  <r>
    <d v="2026-01-29T00:00:00"/>
    <s v="Miguel"/>
    <s v="Cinturón"/>
    <n v="1632"/>
    <x v="0"/>
    <x v="4"/>
  </r>
  <r>
    <d v="2026-01-29T00:00:00"/>
    <s v="Victor"/>
    <s v="Albornoz"/>
    <n v="273"/>
    <x v="0"/>
    <x v="4"/>
  </r>
  <r>
    <d v="2026-01-29T00:00:00"/>
    <s v="Victor"/>
    <s v="Calzoncillo"/>
    <n v="714"/>
    <x v="0"/>
    <x v="4"/>
  </r>
  <r>
    <d v="2026-01-29T00:00:00"/>
    <s v="Melania"/>
    <s v="Impermeable"/>
    <n v="1274"/>
    <x v="0"/>
    <x v="4"/>
  </r>
  <r>
    <d v="2026-01-29T00:00:00"/>
    <s v="Miguel"/>
    <s v="Boina"/>
    <n v="72"/>
    <x v="0"/>
    <x v="4"/>
  </r>
  <r>
    <d v="2026-01-29T00:00:00"/>
    <s v="Melania"/>
    <s v="Gorra"/>
    <n v="209"/>
    <x v="0"/>
    <x v="4"/>
  </r>
  <r>
    <d v="2026-01-29T00:00:00"/>
    <s v="Victor"/>
    <s v="Chaqueta"/>
    <n v="583"/>
    <x v="0"/>
    <x v="4"/>
  </r>
  <r>
    <d v="2026-01-30T00:00:00"/>
    <s v="Melania"/>
    <s v="Cinturón"/>
    <n v="2208"/>
    <x v="1"/>
    <x v="4"/>
  </r>
  <r>
    <d v="2026-01-30T00:00:00"/>
    <s v="Victor"/>
    <s v="Pantalón"/>
    <n v="240"/>
    <x v="1"/>
    <x v="4"/>
  </r>
  <r>
    <d v="2026-01-30T00:00:00"/>
    <s v="Melania"/>
    <s v="Boina"/>
    <n v="1584"/>
    <x v="1"/>
    <x v="4"/>
  </r>
  <r>
    <d v="2026-01-30T00:00:00"/>
    <s v="Melania"/>
    <s v="Uniforme"/>
    <n v="296"/>
    <x v="1"/>
    <x v="4"/>
  </r>
  <r>
    <d v="2026-01-30T00:00:00"/>
    <s v="Miguel"/>
    <s v="Chaqueta"/>
    <n v="265"/>
    <x v="1"/>
    <x v="4"/>
  </r>
  <r>
    <d v="2026-01-31T00:00:00"/>
    <s v="Miguel"/>
    <s v="Chaqueta"/>
    <n v="1272"/>
    <x v="2"/>
    <x v="4"/>
  </r>
  <r>
    <d v="2026-01-31T00:00:00"/>
    <s v="Albert"/>
    <s v="Camisa"/>
    <n v="264"/>
    <x v="2"/>
    <x v="4"/>
  </r>
  <r>
    <d v="2026-01-31T00:00:00"/>
    <s v="Albert"/>
    <s v="Pijama"/>
    <n v="1032"/>
    <x v="2"/>
    <x v="4"/>
  </r>
  <r>
    <d v="2026-01-31T00:00:00"/>
    <s v="Albert"/>
    <s v="Impermeable"/>
    <n v="1365"/>
    <x v="2"/>
    <x v="4"/>
  </r>
  <r>
    <d v="2026-01-31T00:00:00"/>
    <s v="Melania"/>
    <s v="Bufanda"/>
    <n v="728"/>
    <x v="2"/>
    <x v="4"/>
  </r>
  <r>
    <d v="2026-01-31T00:00:00"/>
    <s v="Melania"/>
    <s v="Bikini"/>
    <n v="1081"/>
    <x v="2"/>
    <x v="4"/>
  </r>
  <r>
    <d v="2026-01-31T00:00:00"/>
    <s v="Melania"/>
    <s v="Blusa"/>
    <n v="45"/>
    <x v="2"/>
    <x v="4"/>
  </r>
  <r>
    <d v="2026-01-31T00:00:00"/>
    <s v="Albert"/>
    <s v="Falda"/>
    <n v="1044"/>
    <x v="2"/>
    <x v="4"/>
  </r>
  <r>
    <d v="2026-01-31T00:00:00"/>
    <s v="Miguel"/>
    <s v="Calzoncillo"/>
    <n v="1224"/>
    <x v="2"/>
    <x v="4"/>
  </r>
  <r>
    <d v="2026-01-31T00:00:00"/>
    <s v="Miguel"/>
    <s v="Chaqueta"/>
    <n v="1113"/>
    <x v="2"/>
    <x v="4"/>
  </r>
  <r>
    <d v="2026-01-31T00:00:00"/>
    <s v="Miguel"/>
    <s v="Bikini"/>
    <n v="940"/>
    <x v="2"/>
    <x v="4"/>
  </r>
  <r>
    <d v="2026-02-01T00:00:00"/>
    <s v="Albert"/>
    <s v="Vestido"/>
    <n v="128"/>
    <x v="3"/>
    <x v="5"/>
  </r>
  <r>
    <d v="2026-02-01T00:00:00"/>
    <s v="Albert"/>
    <s v="Impermeable"/>
    <n v="1820"/>
    <x v="3"/>
    <x v="5"/>
  </r>
  <r>
    <d v="2026-02-01T00:00:00"/>
    <s v="Miguel"/>
    <s v="Corbata"/>
    <n v="1496"/>
    <x v="3"/>
    <x v="5"/>
  </r>
  <r>
    <d v="2026-02-01T00:00:00"/>
    <s v="Victor"/>
    <s v="Bikini"/>
    <n v="188"/>
    <x v="3"/>
    <x v="5"/>
  </r>
  <r>
    <d v="2026-02-01T00:00:00"/>
    <s v="Melania"/>
    <s v="Corbata"/>
    <n v="440"/>
    <x v="3"/>
    <x v="5"/>
  </r>
  <r>
    <d v="2026-02-01T00:00:00"/>
    <s v="Victor"/>
    <s v="Boina"/>
    <n v="1512"/>
    <x v="3"/>
    <x v="5"/>
  </r>
  <r>
    <d v="2026-02-01T00:00:00"/>
    <s v="Victor"/>
    <s v="Cinturón"/>
    <n v="1728"/>
    <x v="3"/>
    <x v="5"/>
  </r>
  <r>
    <d v="2026-02-01T00:00:00"/>
    <s v="Melania"/>
    <s v="Calcetín"/>
    <n v="380"/>
    <x v="3"/>
    <x v="5"/>
  </r>
  <r>
    <d v="2026-02-01T00:00:00"/>
    <s v="Miguel"/>
    <s v="Chaqueta"/>
    <n v="265"/>
    <x v="3"/>
    <x v="5"/>
  </r>
  <r>
    <d v="2026-02-02T00:00:00"/>
    <s v="Miguel"/>
    <s v="Botas"/>
    <n v="483"/>
    <x v="4"/>
    <x v="5"/>
  </r>
  <r>
    <d v="2026-02-02T00:00:00"/>
    <s v="Albert"/>
    <s v="Impermeable"/>
    <n v="1820"/>
    <x v="4"/>
    <x v="5"/>
  </r>
  <r>
    <d v="2026-02-02T00:00:00"/>
    <s v="Miguel"/>
    <s v="Falda"/>
    <n v="1218"/>
    <x v="4"/>
    <x v="5"/>
  </r>
  <r>
    <d v="2026-02-02T00:00:00"/>
    <s v="Miguel"/>
    <s v="Delantal"/>
    <n v="765"/>
    <x v="4"/>
    <x v="5"/>
  </r>
  <r>
    <d v="2026-02-02T00:00:00"/>
    <s v="Albert"/>
    <s v="Corbata"/>
    <n v="1584"/>
    <x v="4"/>
    <x v="5"/>
  </r>
  <r>
    <d v="2026-02-02T00:00:00"/>
    <s v="Melania"/>
    <s v="Bufanda"/>
    <n v="780"/>
    <x v="4"/>
    <x v="5"/>
  </r>
  <r>
    <d v="2026-02-02T00:00:00"/>
    <s v="Albert"/>
    <s v="Botas"/>
    <n v="1380"/>
    <x v="4"/>
    <x v="5"/>
  </r>
  <r>
    <d v="2026-02-02T00:00:00"/>
    <s v="Melania"/>
    <s v="Vestido"/>
    <n v="192"/>
    <x v="4"/>
    <x v="5"/>
  </r>
  <r>
    <d v="2026-02-02T00:00:00"/>
    <s v="Melania"/>
    <s v="Impermeable"/>
    <n v="2184"/>
    <x v="4"/>
    <x v="5"/>
  </r>
  <r>
    <d v="2026-02-02T00:00:00"/>
    <s v="Albert"/>
    <s v="Chaqueta"/>
    <n v="1166"/>
    <x v="4"/>
    <x v="5"/>
  </r>
  <r>
    <d v="2026-02-02T00:00:00"/>
    <s v="Albert"/>
    <s v="Pantalón"/>
    <n v="1080"/>
    <x v="4"/>
    <x v="5"/>
  </r>
  <r>
    <d v="2026-02-03T00:00:00"/>
    <s v="Victor"/>
    <s v="Guantes"/>
    <n v="882"/>
    <x v="5"/>
    <x v="5"/>
  </r>
  <r>
    <d v="2026-02-03T00:00:00"/>
    <s v="Victor"/>
    <s v="Delantal"/>
    <n v="1122"/>
    <x v="5"/>
    <x v="5"/>
  </r>
  <r>
    <d v="2026-02-03T00:00:00"/>
    <s v="Victor"/>
    <s v="Bermuda"/>
    <n v="570"/>
    <x v="5"/>
    <x v="5"/>
  </r>
  <r>
    <d v="2026-02-03T00:00:00"/>
    <s v="Victor"/>
    <s v="Calcetín"/>
    <n v="456"/>
    <x v="5"/>
    <x v="5"/>
  </r>
  <r>
    <d v="2026-02-03T00:00:00"/>
    <s v="Albert"/>
    <s v="Guantes"/>
    <n v="882"/>
    <x v="5"/>
    <x v="5"/>
  </r>
  <r>
    <d v="2026-02-03T00:00:00"/>
    <s v="Albert"/>
    <s v="Blusa"/>
    <n v="540"/>
    <x v="5"/>
    <x v="5"/>
  </r>
  <r>
    <d v="2026-02-03T00:00:00"/>
    <s v="Melania"/>
    <s v="Cinturón"/>
    <n v="1920"/>
    <x v="5"/>
    <x v="5"/>
  </r>
  <r>
    <d v="2026-02-03T00:00:00"/>
    <s v="Melania"/>
    <s v="Bufanda"/>
    <n v="728"/>
    <x v="5"/>
    <x v="5"/>
  </r>
  <r>
    <d v="2026-02-03T00:00:00"/>
    <s v="Miguel"/>
    <s v="Guantes"/>
    <n v="504"/>
    <x v="5"/>
    <x v="5"/>
  </r>
  <r>
    <d v="2026-02-03T00:00:00"/>
    <s v="Albert"/>
    <s v="Botas"/>
    <n v="552"/>
    <x v="5"/>
    <x v="5"/>
  </r>
  <r>
    <d v="2026-02-04T00:00:00"/>
    <s v="Albert"/>
    <s v="Calzoncillo"/>
    <n v="357"/>
    <x v="6"/>
    <x v="5"/>
  </r>
  <r>
    <d v="2026-02-04T00:00:00"/>
    <s v="Albert"/>
    <s v="Corbata"/>
    <n v="1936"/>
    <x v="6"/>
    <x v="5"/>
  </r>
  <r>
    <d v="2026-02-04T00:00:00"/>
    <s v="Albert"/>
    <s v="Botas"/>
    <n v="1587"/>
    <x v="6"/>
    <x v="5"/>
  </r>
  <r>
    <d v="2026-02-04T00:00:00"/>
    <s v="Miguel"/>
    <s v="Bikini"/>
    <n v="1128"/>
    <x v="6"/>
    <x v="5"/>
  </r>
  <r>
    <d v="2026-02-04T00:00:00"/>
    <s v="Victor"/>
    <s v="Boina"/>
    <n v="864"/>
    <x v="6"/>
    <x v="5"/>
  </r>
  <r>
    <d v="2026-02-04T00:00:00"/>
    <s v="Albert"/>
    <s v="Corbata"/>
    <n v="2024"/>
    <x v="6"/>
    <x v="5"/>
  </r>
  <r>
    <d v="2026-02-05T00:00:00"/>
    <s v="Miguel"/>
    <s v="Chaqueta"/>
    <n v="318"/>
    <x v="0"/>
    <x v="5"/>
  </r>
  <r>
    <d v="2026-02-05T00:00:00"/>
    <s v="Melania"/>
    <s v="Botas"/>
    <n v="345"/>
    <x v="0"/>
    <x v="5"/>
  </r>
  <r>
    <d v="2026-02-05T00:00:00"/>
    <s v="Victor"/>
    <s v="Bermuda"/>
    <n v="855"/>
    <x v="0"/>
    <x v="5"/>
  </r>
  <r>
    <d v="2026-02-05T00:00:00"/>
    <s v="Miguel"/>
    <s v="Guantes"/>
    <n v="1260"/>
    <x v="0"/>
    <x v="5"/>
  </r>
  <r>
    <d v="2026-02-05T00:00:00"/>
    <s v="Melania"/>
    <s v="Boina"/>
    <n v="432"/>
    <x v="0"/>
    <x v="5"/>
  </r>
  <r>
    <d v="2026-02-05T00:00:00"/>
    <s v="Melania"/>
    <s v="Botas"/>
    <n v="276"/>
    <x v="0"/>
    <x v="5"/>
  </r>
  <r>
    <d v="2026-02-05T00:00:00"/>
    <s v="Miguel"/>
    <s v="Chaqueta"/>
    <n v="106"/>
    <x v="0"/>
    <x v="5"/>
  </r>
  <r>
    <d v="2026-02-05T00:00:00"/>
    <s v="Melania"/>
    <s v="Falda"/>
    <n v="1044"/>
    <x v="0"/>
    <x v="5"/>
  </r>
  <r>
    <d v="2026-02-05T00:00:00"/>
    <s v="Albert"/>
    <s v="Boina"/>
    <n v="504"/>
    <x v="0"/>
    <x v="5"/>
  </r>
  <r>
    <d v="2026-02-05T00:00:00"/>
    <s v="Albert"/>
    <s v="Calcetín"/>
    <n v="722"/>
    <x v="0"/>
    <x v="5"/>
  </r>
  <r>
    <d v="2026-02-05T00:00:00"/>
    <s v="Albert"/>
    <s v="Chaqueta"/>
    <n v="1272"/>
    <x v="0"/>
    <x v="5"/>
  </r>
  <r>
    <d v="2026-02-05T00:00:00"/>
    <s v="Albert"/>
    <s v="Cinturón"/>
    <n v="2208"/>
    <x v="0"/>
    <x v="5"/>
  </r>
  <r>
    <d v="2026-02-05T00:00:00"/>
    <s v="Miguel"/>
    <s v="Calcetín"/>
    <n v="228"/>
    <x v="0"/>
    <x v="5"/>
  </r>
  <r>
    <d v="2026-02-05T00:00:00"/>
    <s v="Victor"/>
    <s v="Uniforme"/>
    <n v="555"/>
    <x v="0"/>
    <x v="5"/>
  </r>
  <r>
    <d v="2026-02-05T00:00:00"/>
    <s v="Melania"/>
    <s v="Calzoncillo"/>
    <n v="1020"/>
    <x v="0"/>
    <x v="5"/>
  </r>
  <r>
    <d v="2026-02-05T00:00:00"/>
    <s v="Albert"/>
    <s v="Calcetín"/>
    <n v="684"/>
    <x v="0"/>
    <x v="5"/>
  </r>
  <r>
    <d v="2026-02-06T00:00:00"/>
    <s v="Victor"/>
    <s v="Albornoz"/>
    <n v="65"/>
    <x v="1"/>
    <x v="5"/>
  </r>
  <r>
    <d v="2026-02-06T00:00:00"/>
    <s v="Melania"/>
    <s v="Bufanda"/>
    <n v="780"/>
    <x v="1"/>
    <x v="5"/>
  </r>
  <r>
    <d v="2026-02-06T00:00:00"/>
    <s v="Victor"/>
    <s v="Albornoz"/>
    <n v="13"/>
    <x v="1"/>
    <x v="5"/>
  </r>
  <r>
    <d v="2026-02-06T00:00:00"/>
    <s v="Miguel"/>
    <s v="Gorra"/>
    <n v="66"/>
    <x v="1"/>
    <x v="5"/>
  </r>
  <r>
    <d v="2026-02-06T00:00:00"/>
    <s v="Victor"/>
    <s v="Chaqueta"/>
    <n v="212"/>
    <x v="1"/>
    <x v="5"/>
  </r>
  <r>
    <d v="2026-02-06T00:00:00"/>
    <s v="Melania"/>
    <s v="Abrigo"/>
    <n v="87"/>
    <x v="1"/>
    <x v="5"/>
  </r>
  <r>
    <d v="2026-02-06T00:00:00"/>
    <s v="Miguel"/>
    <s v="Pijama"/>
    <n v="559"/>
    <x v="1"/>
    <x v="5"/>
  </r>
  <r>
    <d v="2026-02-06T00:00:00"/>
    <s v="Melania"/>
    <s v="Calzoncillo"/>
    <n v="408"/>
    <x v="1"/>
    <x v="5"/>
  </r>
  <r>
    <d v="2026-02-06T00:00:00"/>
    <s v="Albert"/>
    <s v="Cinturón"/>
    <n v="1056"/>
    <x v="1"/>
    <x v="5"/>
  </r>
  <r>
    <d v="2026-02-07T00:00:00"/>
    <s v="Miguel"/>
    <s v="Pantalón"/>
    <n v="360"/>
    <x v="2"/>
    <x v="5"/>
  </r>
  <r>
    <d v="2026-02-07T00:00:00"/>
    <s v="Albert"/>
    <s v="Guantes"/>
    <n v="1071"/>
    <x v="2"/>
    <x v="5"/>
  </r>
  <r>
    <d v="2026-02-07T00:00:00"/>
    <s v="Miguel"/>
    <s v="Cinturón"/>
    <n v="960"/>
    <x v="2"/>
    <x v="5"/>
  </r>
  <r>
    <d v="2026-02-07T00:00:00"/>
    <s v="Victor"/>
    <s v="Gorra"/>
    <n v="99"/>
    <x v="2"/>
    <x v="5"/>
  </r>
  <r>
    <d v="2026-02-07T00:00:00"/>
    <s v="Miguel"/>
    <s v="Botas"/>
    <n v="1242"/>
    <x v="2"/>
    <x v="5"/>
  </r>
  <r>
    <d v="2026-02-07T00:00:00"/>
    <s v="Melania"/>
    <s v="Bermuda"/>
    <n v="513"/>
    <x v="2"/>
    <x v="5"/>
  </r>
  <r>
    <d v="2026-02-07T00:00:00"/>
    <s v="Melania"/>
    <s v="Chaqueta"/>
    <n v="530"/>
    <x v="2"/>
    <x v="5"/>
  </r>
  <r>
    <d v="2026-02-07T00:00:00"/>
    <s v="Victor"/>
    <s v="Pijama"/>
    <n v="215"/>
    <x v="2"/>
    <x v="5"/>
  </r>
  <r>
    <d v="2026-02-07T00:00:00"/>
    <s v="Melania"/>
    <s v="Corbata"/>
    <n v="528"/>
    <x v="2"/>
    <x v="5"/>
  </r>
  <r>
    <d v="2026-02-07T00:00:00"/>
    <s v="Albert"/>
    <s v="Bikini"/>
    <n v="376"/>
    <x v="2"/>
    <x v="5"/>
  </r>
  <r>
    <d v="2026-02-07T00:00:00"/>
    <s v="Albert"/>
    <s v="Pijama"/>
    <n v="516"/>
    <x v="2"/>
    <x v="5"/>
  </r>
  <r>
    <d v="2026-02-07T00:00:00"/>
    <s v="Melania"/>
    <s v="Chaqueta"/>
    <n v="106"/>
    <x v="2"/>
    <x v="5"/>
  </r>
  <r>
    <d v="2026-02-08T00:00:00"/>
    <s v="Victor"/>
    <s v="Blusa"/>
    <n v="135"/>
    <x v="3"/>
    <x v="6"/>
  </r>
  <r>
    <d v="2026-02-08T00:00:00"/>
    <s v="Victor"/>
    <s v="Calcetín"/>
    <n v="760"/>
    <x v="3"/>
    <x v="6"/>
  </r>
  <r>
    <d v="2026-02-08T00:00:00"/>
    <s v="Albert"/>
    <s v="Delantal"/>
    <n v="510"/>
    <x v="3"/>
    <x v="6"/>
  </r>
  <r>
    <d v="2026-02-08T00:00:00"/>
    <s v="Albert"/>
    <s v="Calzoncillo"/>
    <n v="102"/>
    <x v="3"/>
    <x v="6"/>
  </r>
  <r>
    <d v="2026-02-08T00:00:00"/>
    <s v="Victor"/>
    <s v="Falda"/>
    <n v="174"/>
    <x v="3"/>
    <x v="6"/>
  </r>
  <r>
    <d v="2026-02-08T00:00:00"/>
    <s v="Victor"/>
    <s v="Camisa"/>
    <n v="374"/>
    <x v="3"/>
    <x v="6"/>
  </r>
  <r>
    <d v="2026-02-08T00:00:00"/>
    <s v="Miguel"/>
    <s v="Falda"/>
    <n v="464"/>
    <x v="3"/>
    <x v="6"/>
  </r>
  <r>
    <d v="2026-02-08T00:00:00"/>
    <s v="Albert"/>
    <s v="Impermeable"/>
    <n v="182"/>
    <x v="3"/>
    <x v="6"/>
  </r>
  <r>
    <d v="2026-02-08T00:00:00"/>
    <s v="Miguel"/>
    <s v="Uniforme"/>
    <n v="333"/>
    <x v="3"/>
    <x v="6"/>
  </r>
  <r>
    <d v="2026-02-08T00:00:00"/>
    <s v="Miguel"/>
    <s v="Delantal"/>
    <n v="867"/>
    <x v="3"/>
    <x v="6"/>
  </r>
  <r>
    <d v="2026-02-08T00:00:00"/>
    <s v="Miguel"/>
    <s v="Bufanda"/>
    <n v="1248"/>
    <x v="3"/>
    <x v="6"/>
  </r>
  <r>
    <d v="2026-02-09T00:00:00"/>
    <s v="Victor"/>
    <s v="Corbata"/>
    <n v="1760"/>
    <x v="4"/>
    <x v="6"/>
  </r>
  <r>
    <d v="2026-02-09T00:00:00"/>
    <s v="Melania"/>
    <s v="Chaqueta"/>
    <n v="265"/>
    <x v="4"/>
    <x v="6"/>
  </r>
  <r>
    <d v="2026-02-09T00:00:00"/>
    <s v="Albert"/>
    <s v="Cinturón"/>
    <n v="1728"/>
    <x v="4"/>
    <x v="6"/>
  </r>
  <r>
    <d v="2026-02-09T00:00:00"/>
    <s v="Melania"/>
    <s v="Falda"/>
    <n v="1218"/>
    <x v="4"/>
    <x v="6"/>
  </r>
  <r>
    <d v="2026-02-09T00:00:00"/>
    <s v="Victor"/>
    <s v="Albornoz"/>
    <n v="182"/>
    <x v="4"/>
    <x v="6"/>
  </r>
  <r>
    <d v="2026-02-09T00:00:00"/>
    <s v="Miguel"/>
    <s v="Falda"/>
    <n v="1450"/>
    <x v="4"/>
    <x v="6"/>
  </r>
  <r>
    <d v="2026-02-09T00:00:00"/>
    <s v="Victor"/>
    <s v="Corbata"/>
    <n v="1936"/>
    <x v="4"/>
    <x v="6"/>
  </r>
  <r>
    <d v="2026-02-09T00:00:00"/>
    <s v="Melania"/>
    <s v="Pantalón"/>
    <n v="720"/>
    <x v="4"/>
    <x v="6"/>
  </r>
  <r>
    <d v="2026-02-09T00:00:00"/>
    <s v="Melania"/>
    <s v="Falda"/>
    <n v="406"/>
    <x v="4"/>
    <x v="6"/>
  </r>
  <r>
    <d v="2026-02-10T00:00:00"/>
    <s v="Miguel"/>
    <s v="Boina"/>
    <n v="216"/>
    <x v="5"/>
    <x v="6"/>
  </r>
  <r>
    <d v="2026-02-10T00:00:00"/>
    <s v="Victor"/>
    <s v="Vestido"/>
    <n v="512"/>
    <x v="5"/>
    <x v="6"/>
  </r>
  <r>
    <d v="2026-02-10T00:00:00"/>
    <s v="Miguel"/>
    <s v="Uniforme"/>
    <n v="333"/>
    <x v="5"/>
    <x v="6"/>
  </r>
  <r>
    <d v="2026-02-10T00:00:00"/>
    <s v="Melania"/>
    <s v="Cinturón"/>
    <n v="2112"/>
    <x v="5"/>
    <x v="6"/>
  </r>
  <r>
    <d v="2026-02-10T00:00:00"/>
    <s v="Melania"/>
    <s v="Chaqueta"/>
    <n v="848"/>
    <x v="5"/>
    <x v="6"/>
  </r>
  <r>
    <d v="2026-02-10T00:00:00"/>
    <s v="Miguel"/>
    <s v="Pantalón"/>
    <n v="1260"/>
    <x v="5"/>
    <x v="6"/>
  </r>
  <r>
    <d v="2026-02-10T00:00:00"/>
    <s v="Albert"/>
    <s v="Pijama"/>
    <n v="774"/>
    <x v="5"/>
    <x v="6"/>
  </r>
  <r>
    <d v="2026-02-10T00:00:00"/>
    <s v="Melania"/>
    <s v="Cinturón"/>
    <n v="1056"/>
    <x v="5"/>
    <x v="6"/>
  </r>
  <r>
    <d v="2026-02-10T00:00:00"/>
    <s v="Melania"/>
    <s v="Chaqueta"/>
    <n v="265"/>
    <x v="5"/>
    <x v="6"/>
  </r>
  <r>
    <d v="2026-02-10T00:00:00"/>
    <s v="Miguel"/>
    <s v="Guantes"/>
    <n v="1134"/>
    <x v="5"/>
    <x v="6"/>
  </r>
  <r>
    <d v="2026-02-10T00:00:00"/>
    <s v="Albert"/>
    <s v="Calcetín"/>
    <n v="570"/>
    <x v="5"/>
    <x v="6"/>
  </r>
  <r>
    <d v="2026-02-11T00:00:00"/>
    <s v="Melania"/>
    <s v="Bufanda"/>
    <n v="52"/>
    <x v="6"/>
    <x v="6"/>
  </r>
  <r>
    <d v="2026-02-11T00:00:00"/>
    <s v="Victor"/>
    <s v="Corbata"/>
    <n v="704"/>
    <x v="6"/>
    <x v="6"/>
  </r>
  <r>
    <d v="2026-02-11T00:00:00"/>
    <s v="Miguel"/>
    <s v="Albornoz"/>
    <n v="143"/>
    <x v="6"/>
    <x v="6"/>
  </r>
  <r>
    <d v="2026-02-11T00:00:00"/>
    <s v="Victor"/>
    <s v="Blusa"/>
    <n v="990"/>
    <x v="6"/>
    <x v="6"/>
  </r>
  <r>
    <d v="2026-02-11T00:00:00"/>
    <s v="Melania"/>
    <s v="Calzoncillo"/>
    <n v="816"/>
    <x v="6"/>
    <x v="6"/>
  </r>
  <r>
    <d v="2026-02-11T00:00:00"/>
    <s v="Melania"/>
    <s v="Guantes"/>
    <n v="252"/>
    <x v="6"/>
    <x v="6"/>
  </r>
  <r>
    <d v="2026-02-11T00:00:00"/>
    <s v="Victor"/>
    <s v="Abrigo"/>
    <n v="261"/>
    <x v="6"/>
    <x v="6"/>
  </r>
  <r>
    <d v="2026-02-11T00:00:00"/>
    <s v="Albert"/>
    <s v="Corbata"/>
    <n v="968"/>
    <x v="6"/>
    <x v="6"/>
  </r>
  <r>
    <d v="2026-02-11T00:00:00"/>
    <s v="Miguel"/>
    <s v="Guantes"/>
    <n v="189"/>
    <x v="6"/>
    <x v="6"/>
  </r>
  <r>
    <d v="2026-02-11T00:00:00"/>
    <s v="Albert"/>
    <s v="Calcetín"/>
    <n v="342"/>
    <x v="6"/>
    <x v="6"/>
  </r>
  <r>
    <d v="2026-02-11T00:00:00"/>
    <s v="Melania"/>
    <s v="Chaqueta"/>
    <n v="742"/>
    <x v="6"/>
    <x v="6"/>
  </r>
  <r>
    <d v="2026-02-11T00:00:00"/>
    <s v="Miguel"/>
    <s v="Impermeable"/>
    <n v="546"/>
    <x v="6"/>
    <x v="6"/>
  </r>
  <r>
    <d v="2026-02-12T00:00:00"/>
    <s v="Victor"/>
    <s v="Falda"/>
    <n v="406"/>
    <x v="0"/>
    <x v="6"/>
  </r>
  <r>
    <d v="2026-02-12T00:00:00"/>
    <s v="Melania"/>
    <s v="Impermeable"/>
    <n v="91"/>
    <x v="0"/>
    <x v="6"/>
  </r>
  <r>
    <d v="2026-02-12T00:00:00"/>
    <s v="Victor"/>
    <s v="Cinturón"/>
    <n v="192"/>
    <x v="0"/>
    <x v="6"/>
  </r>
  <r>
    <d v="2026-02-12T00:00:00"/>
    <s v="Melania"/>
    <s v="Calcetín"/>
    <n v="532"/>
    <x v="0"/>
    <x v="6"/>
  </r>
  <r>
    <d v="2026-02-12T00:00:00"/>
    <s v="Albert"/>
    <s v="Bikini"/>
    <n v="893"/>
    <x v="0"/>
    <x v="6"/>
  </r>
  <r>
    <d v="2026-02-12T00:00:00"/>
    <s v="Victor"/>
    <s v="Blusa"/>
    <n v="900"/>
    <x v="0"/>
    <x v="6"/>
  </r>
  <r>
    <d v="2026-02-12T00:00:00"/>
    <s v="Victor"/>
    <s v="Cinturón"/>
    <n v="768"/>
    <x v="0"/>
    <x v="6"/>
  </r>
  <r>
    <d v="2026-02-12T00:00:00"/>
    <s v="Victor"/>
    <s v="Corbata"/>
    <n v="1848"/>
    <x v="0"/>
    <x v="6"/>
  </r>
  <r>
    <d v="2026-02-12T00:00:00"/>
    <s v="Melania"/>
    <s v="Calzoncillo"/>
    <n v="663"/>
    <x v="0"/>
    <x v="6"/>
  </r>
  <r>
    <d v="2026-02-12T00:00:00"/>
    <s v="Albert"/>
    <s v="Delantal"/>
    <n v="612"/>
    <x v="0"/>
    <x v="6"/>
  </r>
  <r>
    <d v="2026-02-12T00:00:00"/>
    <s v="Albert"/>
    <s v="Guantes"/>
    <n v="882"/>
    <x v="0"/>
    <x v="6"/>
  </r>
  <r>
    <d v="2026-02-12T00:00:00"/>
    <s v="Melania"/>
    <s v="Chaqueta"/>
    <n v="530"/>
    <x v="0"/>
    <x v="6"/>
  </r>
  <r>
    <d v="2026-02-13T00:00:00"/>
    <s v="Victor"/>
    <s v="Vestido"/>
    <n v="128"/>
    <x v="1"/>
    <x v="6"/>
  </r>
  <r>
    <d v="2026-02-13T00:00:00"/>
    <s v="Miguel"/>
    <s v="Corbata"/>
    <n v="264"/>
    <x v="1"/>
    <x v="6"/>
  </r>
  <r>
    <d v="2026-02-13T00:00:00"/>
    <s v="Victor"/>
    <s v="Cinturón"/>
    <n v="1152"/>
    <x v="1"/>
    <x v="6"/>
  </r>
  <r>
    <d v="2026-02-13T00:00:00"/>
    <s v="Miguel"/>
    <s v="Delantal"/>
    <n v="1224"/>
    <x v="1"/>
    <x v="6"/>
  </r>
  <r>
    <d v="2026-02-14T00:00:00"/>
    <s v="Victor"/>
    <s v="Gorra"/>
    <n v="154"/>
    <x v="2"/>
    <x v="6"/>
  </r>
  <r>
    <d v="2026-02-14T00:00:00"/>
    <s v="Albert"/>
    <s v="Bikini"/>
    <n v="940"/>
    <x v="2"/>
    <x v="6"/>
  </r>
  <r>
    <d v="2026-02-14T00:00:00"/>
    <s v="Melania"/>
    <s v="Guantes"/>
    <n v="1512"/>
    <x v="2"/>
    <x v="6"/>
  </r>
  <r>
    <d v="2026-02-14T00:00:00"/>
    <s v="Albert"/>
    <s v="Corbata"/>
    <n v="440"/>
    <x v="2"/>
    <x v="6"/>
  </r>
  <r>
    <d v="2026-02-14T00:00:00"/>
    <s v="Miguel"/>
    <s v="Impermeable"/>
    <n v="2093"/>
    <x v="2"/>
    <x v="6"/>
  </r>
  <r>
    <d v="2026-02-14T00:00:00"/>
    <s v="Melania"/>
    <s v="Albornoz"/>
    <n v="234"/>
    <x v="2"/>
    <x v="6"/>
  </r>
  <r>
    <d v="2026-02-14T00:00:00"/>
    <s v="Albert"/>
    <s v="Impermeable"/>
    <n v="1365"/>
    <x v="2"/>
    <x v="6"/>
  </r>
  <r>
    <d v="2026-02-14T00:00:00"/>
    <s v="Victor"/>
    <s v="Gorra"/>
    <n v="231"/>
    <x v="2"/>
    <x v="6"/>
  </r>
  <r>
    <d v="2026-02-14T00:00:00"/>
    <s v="Victor"/>
    <s v="Uniforme"/>
    <n v="74"/>
    <x v="2"/>
    <x v="6"/>
  </r>
  <r>
    <d v="2026-02-14T00:00:00"/>
    <s v="Miguel"/>
    <s v="Gorra"/>
    <n v="121"/>
    <x v="2"/>
    <x v="6"/>
  </r>
  <r>
    <d v="2026-02-14T00:00:00"/>
    <s v="Albert"/>
    <s v="Bufanda"/>
    <n v="312"/>
    <x v="2"/>
    <x v="6"/>
  </r>
  <r>
    <d v="2026-02-14T00:00:00"/>
    <s v="Albert"/>
    <s v="Cinturón"/>
    <n v="1728"/>
    <x v="2"/>
    <x v="6"/>
  </r>
  <r>
    <d v="2026-02-14T00:00:00"/>
    <s v="Victor"/>
    <s v="Chaqueta"/>
    <n v="424"/>
    <x v="2"/>
    <x v="6"/>
  </r>
  <r>
    <d v="2026-02-15T00:00:00"/>
    <s v="Melania"/>
    <s v="Delantal"/>
    <n v="357"/>
    <x v="3"/>
    <x v="7"/>
  </r>
  <r>
    <d v="2026-02-15T00:00:00"/>
    <s v="Melania"/>
    <s v="Bufanda"/>
    <n v="52"/>
    <x v="3"/>
    <x v="7"/>
  </r>
  <r>
    <d v="2026-02-15T00:00:00"/>
    <s v="Melania"/>
    <s v="Vestido"/>
    <n v="704"/>
    <x v="3"/>
    <x v="7"/>
  </r>
  <r>
    <d v="2026-02-15T00:00:00"/>
    <s v="Albert"/>
    <s v="Calzoncillo"/>
    <n v="816"/>
    <x v="3"/>
    <x v="7"/>
  </r>
  <r>
    <d v="2026-02-15T00:00:00"/>
    <s v="Miguel"/>
    <s v="Camisa"/>
    <n v="440"/>
    <x v="3"/>
    <x v="7"/>
  </r>
  <r>
    <d v="2026-02-15T00:00:00"/>
    <s v="Melania"/>
    <s v="Vestido"/>
    <n v="576"/>
    <x v="3"/>
    <x v="7"/>
  </r>
  <r>
    <d v="2026-02-15T00:00:00"/>
    <s v="Victor"/>
    <s v="Chaqueta"/>
    <n v="1272"/>
    <x v="3"/>
    <x v="7"/>
  </r>
  <r>
    <d v="2026-02-15T00:00:00"/>
    <s v="Victor"/>
    <s v="Cinturón"/>
    <n v="1152"/>
    <x v="3"/>
    <x v="7"/>
  </r>
  <r>
    <d v="2026-02-16T00:00:00"/>
    <s v="Albert"/>
    <s v="Boina"/>
    <n v="1080"/>
    <x v="4"/>
    <x v="7"/>
  </r>
  <r>
    <d v="2026-02-16T00:00:00"/>
    <s v="Victor"/>
    <s v="Camisa"/>
    <n v="22"/>
    <x v="4"/>
    <x v="7"/>
  </r>
  <r>
    <d v="2026-02-16T00:00:00"/>
    <s v="Miguel"/>
    <s v="Blusa"/>
    <n v="135"/>
    <x v="4"/>
    <x v="7"/>
  </r>
  <r>
    <d v="2026-02-16T00:00:00"/>
    <s v="Victor"/>
    <s v="Uniforme"/>
    <n v="407"/>
    <x v="4"/>
    <x v="7"/>
  </r>
  <r>
    <d v="2026-02-16T00:00:00"/>
    <s v="Albert"/>
    <s v="Albornoz"/>
    <n v="117"/>
    <x v="4"/>
    <x v="7"/>
  </r>
  <r>
    <d v="2026-02-16T00:00:00"/>
    <s v="Albert"/>
    <s v="Corbata"/>
    <n v="440"/>
    <x v="4"/>
    <x v="7"/>
  </r>
  <r>
    <d v="2026-02-17T00:00:00"/>
    <s v="Miguel"/>
    <s v="Delantal"/>
    <n v="306"/>
    <x v="5"/>
    <x v="7"/>
  </r>
  <r>
    <d v="2026-02-17T00:00:00"/>
    <s v="Albert"/>
    <s v="Pijama"/>
    <n v="559"/>
    <x v="5"/>
    <x v="7"/>
  </r>
  <r>
    <d v="2026-02-17T00:00:00"/>
    <s v="Albert"/>
    <s v="Calcetín"/>
    <n v="228"/>
    <x v="5"/>
    <x v="7"/>
  </r>
  <r>
    <d v="2026-02-17T00:00:00"/>
    <s v="Melania"/>
    <s v="Gorra"/>
    <n v="55"/>
    <x v="5"/>
    <x v="7"/>
  </r>
  <r>
    <d v="2026-02-17T00:00:00"/>
    <s v="Victor"/>
    <s v="Pantalón"/>
    <n v="480"/>
    <x v="5"/>
    <x v="7"/>
  </r>
  <r>
    <d v="2026-02-17T00:00:00"/>
    <s v="Melania"/>
    <s v="Falda"/>
    <n v="1334"/>
    <x v="5"/>
    <x v="7"/>
  </r>
  <r>
    <d v="2026-02-17T00:00:00"/>
    <s v="Miguel"/>
    <s v="Gorra"/>
    <n v="253"/>
    <x v="5"/>
    <x v="7"/>
  </r>
  <r>
    <d v="2026-02-17T00:00:00"/>
    <s v="Victor"/>
    <s v="Bufanda"/>
    <n v="1196"/>
    <x v="5"/>
    <x v="7"/>
  </r>
  <r>
    <d v="2026-02-17T00:00:00"/>
    <s v="Miguel"/>
    <s v="Falda"/>
    <n v="928"/>
    <x v="5"/>
    <x v="7"/>
  </r>
  <r>
    <d v="2026-02-17T00:00:00"/>
    <s v="Miguel"/>
    <s v="Gorra"/>
    <n v="253"/>
    <x v="5"/>
    <x v="7"/>
  </r>
  <r>
    <d v="2026-02-18T00:00:00"/>
    <s v="Melania"/>
    <s v="Calzoncillo"/>
    <n v="510"/>
    <x v="6"/>
    <x v="7"/>
  </r>
  <r>
    <d v="2026-02-18T00:00:00"/>
    <s v="Albert"/>
    <s v="Bufanda"/>
    <n v="156"/>
    <x v="6"/>
    <x v="7"/>
  </r>
  <r>
    <d v="2026-02-18T00:00:00"/>
    <s v="Albert"/>
    <s v="Boina"/>
    <n v="1512"/>
    <x v="6"/>
    <x v="7"/>
  </r>
  <r>
    <d v="2026-02-18T00:00:00"/>
    <s v="Miguel"/>
    <s v="Cinturón"/>
    <n v="2112"/>
    <x v="6"/>
    <x v="7"/>
  </r>
  <r>
    <d v="2026-02-18T00:00:00"/>
    <s v="Melania"/>
    <s v="Calcetín"/>
    <n v="266"/>
    <x v="6"/>
    <x v="7"/>
  </r>
  <r>
    <d v="2026-02-18T00:00:00"/>
    <s v="Miguel"/>
    <s v="Abrigo"/>
    <n v="522"/>
    <x v="6"/>
    <x v="7"/>
  </r>
  <r>
    <d v="2026-02-18T00:00:00"/>
    <s v="Melania"/>
    <s v="Vestido"/>
    <n v="64"/>
    <x v="6"/>
    <x v="7"/>
  </r>
  <r>
    <d v="2026-02-18T00:00:00"/>
    <s v="Victor"/>
    <s v="Corbata"/>
    <n v="176"/>
    <x v="6"/>
    <x v="7"/>
  </r>
  <r>
    <d v="2026-02-18T00:00:00"/>
    <s v="Miguel"/>
    <s v="Camisa"/>
    <n v="132"/>
    <x v="6"/>
    <x v="7"/>
  </r>
  <r>
    <d v="2026-02-19T00:00:00"/>
    <s v="Melania"/>
    <s v="Boina"/>
    <n v="1152"/>
    <x v="0"/>
    <x v="7"/>
  </r>
  <r>
    <d v="2026-02-19T00:00:00"/>
    <s v="Melania"/>
    <s v="Guantes"/>
    <n v="441"/>
    <x v="0"/>
    <x v="7"/>
  </r>
  <r>
    <d v="2026-02-19T00:00:00"/>
    <s v="Victor"/>
    <s v="Gorra"/>
    <n v="132"/>
    <x v="0"/>
    <x v="7"/>
  </r>
  <r>
    <d v="2026-02-19T00:00:00"/>
    <s v="Victor"/>
    <s v="Chaqueta"/>
    <n v="901"/>
    <x v="0"/>
    <x v="7"/>
  </r>
  <r>
    <d v="2026-02-19T00:00:00"/>
    <s v="Albert"/>
    <s v="Chaqueta"/>
    <n v="1219"/>
    <x v="0"/>
    <x v="7"/>
  </r>
  <r>
    <d v="2026-02-19T00:00:00"/>
    <s v="Albert"/>
    <s v="Calcetín"/>
    <n v="76"/>
    <x v="0"/>
    <x v="7"/>
  </r>
  <r>
    <d v="2026-02-19T00:00:00"/>
    <s v="Melania"/>
    <s v="Cinturón"/>
    <n v="1344"/>
    <x v="0"/>
    <x v="7"/>
  </r>
  <r>
    <d v="2026-02-19T00:00:00"/>
    <s v="Miguel"/>
    <s v="Uniforme"/>
    <n v="74"/>
    <x v="0"/>
    <x v="7"/>
  </r>
  <r>
    <d v="2026-02-19T00:00:00"/>
    <s v="Victor"/>
    <s v="Cinturón"/>
    <n v="576"/>
    <x v="0"/>
    <x v="7"/>
  </r>
  <r>
    <d v="2026-02-19T00:00:00"/>
    <s v="Melania"/>
    <s v="Albornoz"/>
    <n v="39"/>
    <x v="0"/>
    <x v="7"/>
  </r>
  <r>
    <d v="2026-02-19T00:00:00"/>
    <s v="Victor"/>
    <s v="Bermuda"/>
    <n v="342"/>
    <x v="0"/>
    <x v="7"/>
  </r>
  <r>
    <d v="2026-02-20T00:00:00"/>
    <s v="Melania"/>
    <s v="Botas"/>
    <n v="552"/>
    <x v="1"/>
    <x v="7"/>
  </r>
  <r>
    <d v="2026-02-20T00:00:00"/>
    <s v="Melania"/>
    <s v="Bermuda"/>
    <n v="741"/>
    <x v="1"/>
    <x v="7"/>
  </r>
  <r>
    <d v="2026-02-20T00:00:00"/>
    <s v="Albert"/>
    <s v="Vestido"/>
    <n v="128"/>
    <x v="1"/>
    <x v="7"/>
  </r>
  <r>
    <d v="2026-02-20T00:00:00"/>
    <s v="Melania"/>
    <s v="Delantal"/>
    <n v="1020"/>
    <x v="1"/>
    <x v="7"/>
  </r>
  <r>
    <d v="2026-02-20T00:00:00"/>
    <s v="Miguel"/>
    <s v="Bikini"/>
    <n v="376"/>
    <x v="1"/>
    <x v="7"/>
  </r>
  <r>
    <d v="2026-02-20T00:00:00"/>
    <s v="Melania"/>
    <s v="Calzoncillo"/>
    <n v="1071"/>
    <x v="1"/>
    <x v="7"/>
  </r>
  <r>
    <d v="2026-02-21T00:00:00"/>
    <s v="Albert"/>
    <s v="Bufanda"/>
    <n v="416"/>
    <x v="2"/>
    <x v="7"/>
  </r>
  <r>
    <d v="2026-02-21T00:00:00"/>
    <s v="Albert"/>
    <s v="Calcetín"/>
    <n v="950"/>
    <x v="2"/>
    <x v="7"/>
  </r>
  <r>
    <d v="2026-02-21T00:00:00"/>
    <s v="Victor"/>
    <s v="Pijama"/>
    <n v="516"/>
    <x v="2"/>
    <x v="7"/>
  </r>
  <r>
    <d v="2026-02-21T00:00:00"/>
    <s v="Melania"/>
    <s v="Chaqueta"/>
    <n v="318"/>
    <x v="2"/>
    <x v="7"/>
  </r>
  <r>
    <d v="2026-02-21T00:00:00"/>
    <s v="Albert"/>
    <s v="Chaqueta"/>
    <n v="795"/>
    <x v="2"/>
    <x v="7"/>
  </r>
  <r>
    <d v="2026-02-21T00:00:00"/>
    <s v="Albert"/>
    <s v="Impermeable"/>
    <n v="2002"/>
    <x v="2"/>
    <x v="7"/>
  </r>
  <r>
    <d v="2026-02-21T00:00:00"/>
    <s v="Albert"/>
    <s v="Calzoncillo"/>
    <n v="51"/>
    <x v="2"/>
    <x v="7"/>
  </r>
  <r>
    <d v="2026-02-21T00:00:00"/>
    <s v="Miguel"/>
    <s v="Corbata"/>
    <n v="1408"/>
    <x v="2"/>
    <x v="7"/>
  </r>
  <r>
    <d v="2026-02-21T00:00:00"/>
    <s v="Albert"/>
    <s v="Calcetín"/>
    <n v="304"/>
    <x v="2"/>
    <x v="7"/>
  </r>
  <r>
    <d v="2026-02-21T00:00:00"/>
    <s v="Albert"/>
    <s v="Impermeable"/>
    <n v="1274"/>
    <x v="2"/>
    <x v="7"/>
  </r>
  <r>
    <d v="2026-02-22T00:00:00"/>
    <s v="Victor"/>
    <s v="Guantes"/>
    <n v="1575"/>
    <x v="3"/>
    <x v="8"/>
  </r>
  <r>
    <d v="2026-02-22T00:00:00"/>
    <s v="Albert"/>
    <s v="Calzoncillo"/>
    <n v="1275"/>
    <x v="3"/>
    <x v="8"/>
  </r>
  <r>
    <d v="2026-02-22T00:00:00"/>
    <s v="Melania"/>
    <s v="Falda"/>
    <n v="812"/>
    <x v="3"/>
    <x v="8"/>
  </r>
  <r>
    <d v="2026-02-22T00:00:00"/>
    <s v="Melania"/>
    <s v="Pantalón"/>
    <n v="1320"/>
    <x v="3"/>
    <x v="8"/>
  </r>
  <r>
    <d v="2026-02-22T00:00:00"/>
    <s v="Albert"/>
    <s v="Botas"/>
    <n v="276"/>
    <x v="3"/>
    <x v="8"/>
  </r>
  <r>
    <d v="2026-02-22T00:00:00"/>
    <s v="Albert"/>
    <s v="Bikini"/>
    <n v="470"/>
    <x v="3"/>
    <x v="8"/>
  </r>
  <r>
    <d v="2026-02-23T00:00:00"/>
    <s v="Melania"/>
    <s v="Cinturón"/>
    <n v="192"/>
    <x v="4"/>
    <x v="8"/>
  </r>
  <r>
    <d v="2026-02-23T00:00:00"/>
    <s v="Melania"/>
    <s v="Cinturón"/>
    <n v="192"/>
    <x v="4"/>
    <x v="8"/>
  </r>
  <r>
    <d v="2026-02-23T00:00:00"/>
    <s v="Melania"/>
    <s v="Guantes"/>
    <n v="504"/>
    <x v="4"/>
    <x v="8"/>
  </r>
  <r>
    <d v="2026-02-23T00:00:00"/>
    <s v="Miguel"/>
    <s v="Cinturón"/>
    <n v="1056"/>
    <x v="4"/>
    <x v="8"/>
  </r>
  <r>
    <d v="2026-02-23T00:00:00"/>
    <s v="Melania"/>
    <s v="Chaqueta"/>
    <n v="53"/>
    <x v="4"/>
    <x v="8"/>
  </r>
  <r>
    <d v="2026-02-23T00:00:00"/>
    <s v="Victor"/>
    <s v="Albornoz"/>
    <n v="260"/>
    <x v="4"/>
    <x v="8"/>
  </r>
  <r>
    <d v="2026-02-23T00:00:00"/>
    <s v="Victor"/>
    <s v="Chaqueta"/>
    <n v="212"/>
    <x v="4"/>
    <x v="8"/>
  </r>
  <r>
    <d v="2026-02-23T00:00:00"/>
    <s v="Victor"/>
    <s v="Delantal"/>
    <n v="255"/>
    <x v="4"/>
    <x v="8"/>
  </r>
  <r>
    <d v="2026-02-23T00:00:00"/>
    <s v="Melania"/>
    <s v="Bermuda"/>
    <n v="57"/>
    <x v="4"/>
    <x v="8"/>
  </r>
  <r>
    <d v="2026-02-23T00:00:00"/>
    <s v="Miguel"/>
    <s v="Cinturón"/>
    <n v="2400"/>
    <x v="4"/>
    <x v="8"/>
  </r>
  <r>
    <d v="2026-02-23T00:00:00"/>
    <s v="Melania"/>
    <s v="Uniforme"/>
    <n v="925"/>
    <x v="4"/>
    <x v="8"/>
  </r>
  <r>
    <d v="2026-02-23T00:00:00"/>
    <s v="Victor"/>
    <s v="Blusa"/>
    <n v="270"/>
    <x v="4"/>
    <x v="8"/>
  </r>
  <r>
    <d v="2026-02-24T00:00:00"/>
    <s v="Victor"/>
    <s v="Botas"/>
    <n v="1104"/>
    <x v="5"/>
    <x v="8"/>
  </r>
  <r>
    <d v="2026-02-24T00:00:00"/>
    <s v="Melania"/>
    <s v="Chaqueta"/>
    <n v="742"/>
    <x v="5"/>
    <x v="8"/>
  </r>
  <r>
    <d v="2026-02-24T00:00:00"/>
    <s v="Melania"/>
    <s v="Bikini"/>
    <n v="141"/>
    <x v="5"/>
    <x v="8"/>
  </r>
  <r>
    <d v="2026-02-24T00:00:00"/>
    <s v="Miguel"/>
    <s v="Delantal"/>
    <n v="714"/>
    <x v="5"/>
    <x v="8"/>
  </r>
  <r>
    <d v="2026-02-24T00:00:00"/>
    <s v="Miguel"/>
    <s v="Vestido"/>
    <n v="512"/>
    <x v="5"/>
    <x v="8"/>
  </r>
  <r>
    <d v="2026-02-24T00:00:00"/>
    <s v="Albert"/>
    <s v="Uniforme"/>
    <n v="592"/>
    <x v="5"/>
    <x v="8"/>
  </r>
  <r>
    <d v="2026-02-24T00:00:00"/>
    <s v="Victor"/>
    <s v="Blusa"/>
    <n v="225"/>
    <x v="5"/>
    <x v="8"/>
  </r>
  <r>
    <d v="2026-02-24T00:00:00"/>
    <s v="Melania"/>
    <s v="Cinturón"/>
    <n v="1152"/>
    <x v="5"/>
    <x v="8"/>
  </r>
  <r>
    <d v="2026-02-25T00:00:00"/>
    <s v="Victor"/>
    <s v="Gorra"/>
    <n v="220"/>
    <x v="6"/>
    <x v="8"/>
  </r>
  <r>
    <d v="2026-02-25T00:00:00"/>
    <s v="Albert"/>
    <s v="Blusa"/>
    <n v="720"/>
    <x v="6"/>
    <x v="8"/>
  </r>
  <r>
    <d v="2026-02-25T00:00:00"/>
    <s v="Miguel"/>
    <s v="Calcetín"/>
    <n v="874"/>
    <x v="6"/>
    <x v="8"/>
  </r>
  <r>
    <d v="2026-02-25T00:00:00"/>
    <s v="Victor"/>
    <s v="Botas"/>
    <n v="621"/>
    <x v="6"/>
    <x v="8"/>
  </r>
  <r>
    <d v="2026-02-25T00:00:00"/>
    <s v="Melania"/>
    <s v="Impermeable"/>
    <n v="1183"/>
    <x v="6"/>
    <x v="8"/>
  </r>
  <r>
    <d v="2026-02-25T00:00:00"/>
    <s v="Victor"/>
    <s v="Corbata"/>
    <n v="264"/>
    <x v="6"/>
    <x v="8"/>
  </r>
  <r>
    <d v="2026-02-25T00:00:00"/>
    <s v="Melania"/>
    <s v="Chaqueta"/>
    <n v="795"/>
    <x v="6"/>
    <x v="8"/>
  </r>
  <r>
    <d v="2026-02-25T00:00:00"/>
    <s v="Melania"/>
    <s v="Gorra"/>
    <n v="11"/>
    <x v="6"/>
    <x v="8"/>
  </r>
  <r>
    <d v="2026-02-25T00:00:00"/>
    <s v="Albert"/>
    <s v="Pijama"/>
    <n v="688"/>
    <x v="6"/>
    <x v="8"/>
  </r>
  <r>
    <d v="2026-02-25T00:00:00"/>
    <s v="Miguel"/>
    <s v="Corbata"/>
    <n v="1584"/>
    <x v="6"/>
    <x v="8"/>
  </r>
  <r>
    <d v="2026-02-25T00:00:00"/>
    <s v="Victor"/>
    <s v="Uniforme"/>
    <n v="888"/>
    <x v="6"/>
    <x v="8"/>
  </r>
  <r>
    <d v="2026-02-26T00:00:00"/>
    <s v="Miguel"/>
    <s v="Abrigo"/>
    <n v="522"/>
    <x v="0"/>
    <x v="8"/>
  </r>
  <r>
    <d v="2026-02-26T00:00:00"/>
    <s v="Albert"/>
    <s v="Cinturón"/>
    <n v="864"/>
    <x v="0"/>
    <x v="8"/>
  </r>
  <r>
    <d v="2026-02-26T00:00:00"/>
    <s v="Victor"/>
    <s v="Bikini"/>
    <n v="423"/>
    <x v="0"/>
    <x v="8"/>
  </r>
  <r>
    <d v="2026-02-26T00:00:00"/>
    <s v="Albert"/>
    <s v="Cinturón"/>
    <n v="2208"/>
    <x v="0"/>
    <x v="8"/>
  </r>
  <r>
    <d v="2026-02-26T00:00:00"/>
    <s v="Victor"/>
    <s v="Abrigo"/>
    <n v="435"/>
    <x v="0"/>
    <x v="8"/>
  </r>
  <r>
    <d v="2026-02-26T00:00:00"/>
    <s v="Miguel"/>
    <s v="Blusa"/>
    <n v="585"/>
    <x v="0"/>
    <x v="8"/>
  </r>
  <r>
    <d v="2026-02-26T00:00:00"/>
    <s v="Victor"/>
    <s v="Vestido"/>
    <n v="1280"/>
    <x v="0"/>
    <x v="8"/>
  </r>
  <r>
    <d v="2026-02-26T00:00:00"/>
    <s v="Victor"/>
    <s v="Chaqueta"/>
    <n v="318"/>
    <x v="0"/>
    <x v="8"/>
  </r>
  <r>
    <d v="2026-02-27T00:00:00"/>
    <s v="Melania"/>
    <s v="Pantalón"/>
    <n v="720"/>
    <x v="1"/>
    <x v="8"/>
  </r>
  <r>
    <d v="2026-02-27T00:00:00"/>
    <s v="Victor"/>
    <s v="Pantalón"/>
    <n v="1380"/>
    <x v="1"/>
    <x v="8"/>
  </r>
  <r>
    <d v="2026-02-27T00:00:00"/>
    <s v="Melania"/>
    <s v="Pantalón"/>
    <n v="900"/>
    <x v="1"/>
    <x v="8"/>
  </r>
  <r>
    <d v="2026-02-28T00:00:00"/>
    <s v="Victor"/>
    <s v="Gorra"/>
    <n v="253"/>
    <x v="2"/>
    <x v="8"/>
  </r>
  <r>
    <d v="2026-02-28T00:00:00"/>
    <s v="Albert"/>
    <s v="Calzoncillo"/>
    <n v="51"/>
    <x v="2"/>
    <x v="8"/>
  </r>
  <r>
    <d v="2026-02-28T00:00:00"/>
    <s v="Miguel"/>
    <s v="Gorra"/>
    <n v="99"/>
    <x v="2"/>
    <x v="8"/>
  </r>
  <r>
    <d v="2026-02-28T00:00:00"/>
    <s v="Miguel"/>
    <s v="Camisa"/>
    <n v="462"/>
    <x v="2"/>
    <x v="8"/>
  </r>
  <r>
    <d v="2026-02-28T00:00:00"/>
    <s v="Melania"/>
    <s v="Impermeable"/>
    <n v="819"/>
    <x v="2"/>
    <x v="8"/>
  </r>
  <r>
    <d v="2026-02-28T00:00:00"/>
    <s v="Melania"/>
    <s v="Uniforme"/>
    <n v="888"/>
    <x v="2"/>
    <x v="8"/>
  </r>
  <r>
    <d v="2026-02-28T00:00:00"/>
    <s v="Victor"/>
    <s v="Vestido"/>
    <n v="1152"/>
    <x v="2"/>
    <x v="8"/>
  </r>
  <r>
    <d v="2026-02-28T00:00:00"/>
    <s v="Melania"/>
    <s v="Abrigo"/>
    <n v="696"/>
    <x v="2"/>
    <x v="8"/>
  </r>
  <r>
    <d v="2026-02-28T00:00:00"/>
    <s v="Miguel"/>
    <s v="Delantal"/>
    <n v="765"/>
    <x v="2"/>
    <x v="8"/>
  </r>
  <r>
    <d v="2026-02-28T00:00:00"/>
    <s v="Albert"/>
    <s v="Uniforme"/>
    <n v="148"/>
    <x v="2"/>
    <x v="8"/>
  </r>
  <r>
    <d v="2026-02-28T00:00:00"/>
    <s v="Victor"/>
    <s v="Corbata"/>
    <n v="968"/>
    <x v="2"/>
    <x v="8"/>
  </r>
  <r>
    <d v="2026-02-28T00:00:00"/>
    <s v="Melania"/>
    <s v="Botas"/>
    <n v="1311"/>
    <x v="2"/>
    <x v="8"/>
  </r>
  <r>
    <d v="2026-02-28T00:00:00"/>
    <s v="Victor"/>
    <s v="Bufanda"/>
    <n v="936"/>
    <x v="2"/>
    <x v="8"/>
  </r>
  <r>
    <d v="2026-02-28T00:00:00"/>
    <s v="Albert"/>
    <s v="Boina"/>
    <n v="792"/>
    <x v="2"/>
    <x v="8"/>
  </r>
  <r>
    <d v="2026-02-28T00:00:00"/>
    <s v="Albert"/>
    <s v="Boina"/>
    <n v="1368"/>
    <x v="2"/>
    <x v="8"/>
  </r>
  <r>
    <d v="2026-03-01T00:00:00"/>
    <s v="Melania"/>
    <s v="Corbata"/>
    <n v="1496"/>
    <x v="3"/>
    <x v="9"/>
  </r>
  <r>
    <d v="2026-03-01T00:00:00"/>
    <s v="Miguel"/>
    <s v="Botas"/>
    <n v="897"/>
    <x v="3"/>
    <x v="9"/>
  </r>
  <r>
    <d v="2026-03-01T00:00:00"/>
    <s v="Miguel"/>
    <s v="Pantalón"/>
    <n v="840"/>
    <x v="3"/>
    <x v="9"/>
  </r>
  <r>
    <d v="2026-03-01T00:00:00"/>
    <s v="Albert"/>
    <s v="Abrigo"/>
    <n v="2001"/>
    <x v="3"/>
    <x v="9"/>
  </r>
  <r>
    <d v="2026-03-01T00:00:00"/>
    <s v="Miguel"/>
    <s v="Chaqueta"/>
    <n v="265"/>
    <x v="3"/>
    <x v="9"/>
  </r>
  <r>
    <d v="2026-03-01T00:00:00"/>
    <s v="Albert"/>
    <s v="Bermuda"/>
    <n v="456"/>
    <x v="3"/>
    <x v="9"/>
  </r>
  <r>
    <d v="2026-03-01T00:00:00"/>
    <s v="Albert"/>
    <s v="Bermuda"/>
    <n v="912"/>
    <x v="3"/>
    <x v="9"/>
  </r>
  <r>
    <d v="2026-03-01T00:00:00"/>
    <s v="Victor"/>
    <s v="Corbata"/>
    <n v="2112"/>
    <x v="3"/>
    <x v="9"/>
  </r>
  <r>
    <d v="2026-03-01T00:00:00"/>
    <s v="Melania"/>
    <s v="Albornoz"/>
    <n v="52"/>
    <x v="3"/>
    <x v="9"/>
  </r>
  <r>
    <d v="2026-03-01T00:00:00"/>
    <s v="Melania"/>
    <s v="Pantalón"/>
    <n v="1140"/>
    <x v="3"/>
    <x v="9"/>
  </r>
  <r>
    <d v="2026-03-01T00:00:00"/>
    <s v="Albert"/>
    <s v="Chaqueta"/>
    <n v="212"/>
    <x v="3"/>
    <x v="9"/>
  </r>
  <r>
    <d v="2026-03-01T00:00:00"/>
    <s v="Albert"/>
    <s v="Cinturón"/>
    <n v="960"/>
    <x v="3"/>
    <x v="9"/>
  </r>
  <r>
    <d v="2026-03-01T00:00:00"/>
    <s v="Melania"/>
    <s v="Camisa"/>
    <n v="352"/>
    <x v="3"/>
    <x v="9"/>
  </r>
  <r>
    <d v="2026-03-01T00:00:00"/>
    <s v="Victor"/>
    <s v="Vestido"/>
    <n v="1536"/>
    <x v="3"/>
    <x v="9"/>
  </r>
  <r>
    <d v="2026-03-01T00:00:00"/>
    <s v="Albert"/>
    <s v="Impermeable"/>
    <n v="1092"/>
    <x v="3"/>
    <x v="9"/>
  </r>
  <r>
    <d v="2026-03-02T00:00:00"/>
    <s v="Melania"/>
    <s v="Uniforme"/>
    <n v="370"/>
    <x v="4"/>
    <x v="9"/>
  </r>
  <r>
    <d v="2026-03-02T00:00:00"/>
    <s v="Victor"/>
    <s v="Falda"/>
    <n v="290"/>
    <x v="4"/>
    <x v="9"/>
  </r>
  <r>
    <d v="2026-03-02T00:00:00"/>
    <s v="Victor"/>
    <s v="Albornoz"/>
    <n v="299"/>
    <x v="4"/>
    <x v="9"/>
  </r>
  <r>
    <d v="2026-03-02T00:00:00"/>
    <s v="Albert"/>
    <s v="Impermeable"/>
    <n v="1820"/>
    <x v="4"/>
    <x v="9"/>
  </r>
  <r>
    <d v="2026-03-02T00:00:00"/>
    <s v="Miguel"/>
    <s v="Cinturón"/>
    <n v="288"/>
    <x v="4"/>
    <x v="9"/>
  </r>
  <r>
    <d v="2026-03-02T00:00:00"/>
    <s v="Miguel"/>
    <s v="Cinturón"/>
    <n v="864"/>
    <x v="4"/>
    <x v="9"/>
  </r>
  <r>
    <d v="2026-03-02T00:00:00"/>
    <s v="Melania"/>
    <s v="Bufanda"/>
    <n v="884"/>
    <x v="4"/>
    <x v="9"/>
  </r>
  <r>
    <d v="2026-03-02T00:00:00"/>
    <s v="Melania"/>
    <s v="Botas"/>
    <n v="552"/>
    <x v="4"/>
    <x v="9"/>
  </r>
  <r>
    <d v="2026-03-02T00:00:00"/>
    <s v="Miguel"/>
    <s v="Falda"/>
    <n v="1450"/>
    <x v="4"/>
    <x v="9"/>
  </r>
  <r>
    <d v="2026-03-02T00:00:00"/>
    <s v="Melania"/>
    <s v="Botas"/>
    <n v="69"/>
    <x v="4"/>
    <x v="9"/>
  </r>
  <r>
    <d v="2026-03-02T00:00:00"/>
    <s v="Miguel"/>
    <s v="Camisa"/>
    <n v="396"/>
    <x v="4"/>
    <x v="9"/>
  </r>
  <r>
    <d v="2026-03-03T00:00:00"/>
    <s v="Miguel"/>
    <s v="Cinturón"/>
    <n v="1248"/>
    <x v="5"/>
    <x v="9"/>
  </r>
  <r>
    <d v="2026-03-03T00:00:00"/>
    <s v="Miguel"/>
    <s v="Pantalón"/>
    <n v="480"/>
    <x v="5"/>
    <x v="9"/>
  </r>
  <r>
    <d v="2026-03-03T00:00:00"/>
    <s v="Miguel"/>
    <s v="Calzoncillo"/>
    <n v="459"/>
    <x v="5"/>
    <x v="9"/>
  </r>
  <r>
    <d v="2026-03-03T00:00:00"/>
    <s v="Victor"/>
    <s v="Cinturón"/>
    <n v="1344"/>
    <x v="5"/>
    <x v="9"/>
  </r>
  <r>
    <d v="2026-03-03T00:00:00"/>
    <s v="Melania"/>
    <s v="Corbata"/>
    <n v="1320"/>
    <x v="5"/>
    <x v="9"/>
  </r>
  <r>
    <d v="2026-03-03T00:00:00"/>
    <s v="Melania"/>
    <s v="Gorra"/>
    <n v="264"/>
    <x v="5"/>
    <x v="9"/>
  </r>
  <r>
    <d v="2026-03-03T00:00:00"/>
    <s v="Melania"/>
    <s v="Blusa"/>
    <n v="405"/>
    <x v="5"/>
    <x v="9"/>
  </r>
  <r>
    <d v="2026-03-03T00:00:00"/>
    <s v="Melania"/>
    <s v="Vestido"/>
    <n v="832"/>
    <x v="5"/>
    <x v="9"/>
  </r>
  <r>
    <d v="2026-03-03T00:00:00"/>
    <s v="Victor"/>
    <s v="Vestido"/>
    <n v="448"/>
    <x v="5"/>
    <x v="9"/>
  </r>
  <r>
    <d v="2026-03-03T00:00:00"/>
    <s v="Melania"/>
    <s v="Pijama"/>
    <n v="1075"/>
    <x v="5"/>
    <x v="9"/>
  </r>
  <r>
    <d v="2026-03-03T00:00:00"/>
    <s v="Albert"/>
    <s v="Vestido"/>
    <n v="64"/>
    <x v="5"/>
    <x v="9"/>
  </r>
  <r>
    <d v="2026-03-03T00:00:00"/>
    <s v="Victor"/>
    <s v="Calzoncillo"/>
    <n v="306"/>
    <x v="5"/>
    <x v="9"/>
  </r>
  <r>
    <d v="2026-03-03T00:00:00"/>
    <s v="Miguel"/>
    <s v="Cinturón"/>
    <n v="1056"/>
    <x v="5"/>
    <x v="9"/>
  </r>
  <r>
    <d v="2026-03-03T00:00:00"/>
    <s v="Albert"/>
    <s v="Gorra"/>
    <n v="275"/>
    <x v="5"/>
    <x v="9"/>
  </r>
  <r>
    <d v="2026-03-04T00:00:00"/>
    <s v="Miguel"/>
    <s v="Chaqueta"/>
    <n v="159"/>
    <x v="6"/>
    <x v="9"/>
  </r>
  <r>
    <d v="2026-03-04T00:00:00"/>
    <s v="Victor"/>
    <s v="Bermuda"/>
    <n v="969"/>
    <x v="6"/>
    <x v="9"/>
  </r>
  <r>
    <d v="2026-03-04T00:00:00"/>
    <s v="Victor"/>
    <s v="Cinturón"/>
    <n v="2112"/>
    <x v="6"/>
    <x v="9"/>
  </r>
  <r>
    <d v="2026-03-04T00:00:00"/>
    <s v="Victor"/>
    <s v="Blusa"/>
    <n v="855"/>
    <x v="6"/>
    <x v="9"/>
  </r>
  <r>
    <d v="2026-03-04T00:00:00"/>
    <s v="Melania"/>
    <s v="Falda"/>
    <n v="812"/>
    <x v="6"/>
    <x v="9"/>
  </r>
  <r>
    <d v="2026-03-04T00:00:00"/>
    <s v="Miguel"/>
    <s v="Falda"/>
    <n v="1276"/>
    <x v="6"/>
    <x v="9"/>
  </r>
  <r>
    <d v="2026-03-04T00:00:00"/>
    <s v="Melania"/>
    <s v="Guantes"/>
    <n v="756"/>
    <x v="6"/>
    <x v="9"/>
  </r>
  <r>
    <d v="2026-03-04T00:00:00"/>
    <s v="Albert"/>
    <s v="Gorra"/>
    <n v="253"/>
    <x v="6"/>
    <x v="9"/>
  </r>
  <r>
    <d v="2026-03-04T00:00:00"/>
    <s v="Miguel"/>
    <s v="Blusa"/>
    <n v="855"/>
    <x v="6"/>
    <x v="9"/>
  </r>
  <r>
    <d v="2026-03-04T00:00:00"/>
    <s v="Victor"/>
    <s v="Bikini"/>
    <n v="893"/>
    <x v="6"/>
    <x v="9"/>
  </r>
  <r>
    <d v="2026-03-04T00:00:00"/>
    <s v="Miguel"/>
    <s v="Uniforme"/>
    <n v="777"/>
    <x v="6"/>
    <x v="9"/>
  </r>
  <r>
    <d v="2026-03-04T00:00:00"/>
    <s v="Melania"/>
    <s v="Camisa"/>
    <n v="154"/>
    <x v="6"/>
    <x v="9"/>
  </r>
  <r>
    <d v="2026-03-05T00:00:00"/>
    <s v="Victor"/>
    <s v="Abrigo"/>
    <n v="2001"/>
    <x v="0"/>
    <x v="9"/>
  </r>
  <r>
    <d v="2026-03-05T00:00:00"/>
    <s v="Albert"/>
    <s v="Botas"/>
    <n v="1656"/>
    <x v="0"/>
    <x v="9"/>
  </r>
  <r>
    <d v="2026-03-05T00:00:00"/>
    <s v="Albert"/>
    <s v="Camisa"/>
    <n v="154"/>
    <x v="0"/>
    <x v="9"/>
  </r>
  <r>
    <d v="2026-03-05T00:00:00"/>
    <s v="Victor"/>
    <s v="Guantes"/>
    <n v="1260"/>
    <x v="0"/>
    <x v="9"/>
  </r>
  <r>
    <d v="2026-03-05T00:00:00"/>
    <s v="Miguel"/>
    <s v="Calzoncillo"/>
    <n v="612"/>
    <x v="0"/>
    <x v="9"/>
  </r>
  <r>
    <d v="2026-03-05T00:00:00"/>
    <s v="Victor"/>
    <s v="Boina"/>
    <n v="792"/>
    <x v="0"/>
    <x v="9"/>
  </r>
  <r>
    <d v="2026-03-06T00:00:00"/>
    <s v="Miguel"/>
    <s v="Pijama"/>
    <n v="301"/>
    <x v="1"/>
    <x v="9"/>
  </r>
  <r>
    <d v="2026-03-06T00:00:00"/>
    <s v="Victor"/>
    <s v="Pantalón"/>
    <n v="720"/>
    <x v="1"/>
    <x v="9"/>
  </r>
  <r>
    <d v="2026-03-06T00:00:00"/>
    <s v="Victor"/>
    <s v="Albornoz"/>
    <n v="195"/>
    <x v="1"/>
    <x v="9"/>
  </r>
  <r>
    <d v="2026-03-06T00:00:00"/>
    <s v="Miguel"/>
    <s v="Pantalón"/>
    <n v="300"/>
    <x v="1"/>
    <x v="9"/>
  </r>
  <r>
    <d v="2026-03-06T00:00:00"/>
    <s v="Albert"/>
    <s v="Botas"/>
    <n v="690"/>
    <x v="1"/>
    <x v="9"/>
  </r>
  <r>
    <d v="2026-03-06T00:00:00"/>
    <s v="Melania"/>
    <s v="Calcetín"/>
    <n v="722"/>
    <x v="1"/>
    <x v="9"/>
  </r>
  <r>
    <d v="2026-03-06T00:00:00"/>
    <s v="Melania"/>
    <s v="Corbata"/>
    <n v="2112"/>
    <x v="1"/>
    <x v="9"/>
  </r>
  <r>
    <d v="2026-03-06T00:00:00"/>
    <s v="Victor"/>
    <s v="Bufanda"/>
    <n v="988"/>
    <x v="1"/>
    <x v="9"/>
  </r>
  <r>
    <d v="2026-03-06T00:00:00"/>
    <s v="Victor"/>
    <s v="Camisa"/>
    <n v="286"/>
    <x v="1"/>
    <x v="9"/>
  </r>
  <r>
    <d v="2026-03-06T00:00:00"/>
    <s v="Albert"/>
    <s v="Impermeable"/>
    <n v="2184"/>
    <x v="1"/>
    <x v="9"/>
  </r>
  <r>
    <d v="2026-03-06T00:00:00"/>
    <s v="Victor"/>
    <s v="Boina"/>
    <n v="1584"/>
    <x v="1"/>
    <x v="9"/>
  </r>
  <r>
    <d v="2026-03-06T00:00:00"/>
    <s v="Victor"/>
    <s v="Vestido"/>
    <n v="1280"/>
    <x v="1"/>
    <x v="9"/>
  </r>
  <r>
    <d v="2026-03-06T00:00:00"/>
    <s v="Miguel"/>
    <s v="Albornoz"/>
    <n v="221"/>
    <x v="1"/>
    <x v="9"/>
  </r>
  <r>
    <d v="2026-03-06T00:00:00"/>
    <s v="Albert"/>
    <s v="Botas"/>
    <n v="483"/>
    <x v="1"/>
    <x v="9"/>
  </r>
  <r>
    <d v="2026-03-06T00:00:00"/>
    <s v="Albert"/>
    <s v="Albornoz"/>
    <n v="169"/>
    <x v="1"/>
    <x v="9"/>
  </r>
  <r>
    <d v="2026-03-06T00:00:00"/>
    <s v="Miguel"/>
    <s v="Chaqueta"/>
    <n v="318"/>
    <x v="1"/>
    <x v="9"/>
  </r>
  <r>
    <d v="2026-03-06T00:00:00"/>
    <s v="Melania"/>
    <s v="Calzoncillo"/>
    <n v="1020"/>
    <x v="1"/>
    <x v="9"/>
  </r>
  <r>
    <d v="2026-03-07T00:00:00"/>
    <s v="Melania"/>
    <s v="Guantes"/>
    <n v="1512"/>
    <x v="2"/>
    <x v="9"/>
  </r>
  <r>
    <d v="2026-03-07T00:00:00"/>
    <s v="Victor"/>
    <s v="Delantal"/>
    <n v="1173"/>
    <x v="2"/>
    <x v="9"/>
  </r>
  <r>
    <d v="2026-03-07T00:00:00"/>
    <s v="Miguel"/>
    <s v="Blusa"/>
    <n v="450"/>
    <x v="2"/>
    <x v="9"/>
  </r>
  <r>
    <d v="2026-03-07T00:00:00"/>
    <s v="Melania"/>
    <s v="Pijama"/>
    <n v="645"/>
    <x v="2"/>
    <x v="9"/>
  </r>
  <r>
    <d v="2026-03-07T00:00:00"/>
    <s v="Melania"/>
    <s v="Gorra"/>
    <n v="77"/>
    <x v="2"/>
    <x v="9"/>
  </r>
  <r>
    <d v="2026-03-07T00:00:00"/>
    <s v="Albert"/>
    <s v="Uniforme"/>
    <n v="74"/>
    <x v="2"/>
    <x v="9"/>
  </r>
  <r>
    <d v="2026-03-07T00:00:00"/>
    <s v="Victor"/>
    <s v="Abrigo"/>
    <n v="783"/>
    <x v="2"/>
    <x v="9"/>
  </r>
  <r>
    <d v="2026-03-07T00:00:00"/>
    <s v="Victor"/>
    <s v="Pantalón"/>
    <n v="360"/>
    <x v="2"/>
    <x v="9"/>
  </r>
  <r>
    <d v="2026-03-07T00:00:00"/>
    <s v="Miguel"/>
    <s v="Boina"/>
    <n v="1080"/>
    <x v="2"/>
    <x v="9"/>
  </r>
  <r>
    <d v="2026-03-07T00:00:00"/>
    <s v="Melania"/>
    <s v="Bufanda"/>
    <n v="1040"/>
    <x v="2"/>
    <x v="9"/>
  </r>
  <r>
    <d v="2026-03-07T00:00:00"/>
    <s v="Victor"/>
    <s v="Vestido"/>
    <n v="1280"/>
    <x v="2"/>
    <x v="9"/>
  </r>
  <r>
    <d v="2026-03-07T00:00:00"/>
    <s v="Albert"/>
    <s v="Calcetín"/>
    <n v="494"/>
    <x v="2"/>
    <x v="9"/>
  </r>
  <r>
    <d v="2026-03-07T00:00:00"/>
    <s v="Miguel"/>
    <s v="Pantalón"/>
    <n v="360"/>
    <x v="2"/>
    <x v="9"/>
  </r>
  <r>
    <d v="2026-03-07T00:00:00"/>
    <s v="Melania"/>
    <s v="Albornoz"/>
    <n v="13"/>
    <x v="2"/>
    <x v="9"/>
  </r>
  <r>
    <d v="2026-03-08T00:00:00"/>
    <s v="Miguel"/>
    <s v="Bufanda"/>
    <n v="52"/>
    <x v="3"/>
    <x v="10"/>
  </r>
  <r>
    <d v="2026-03-08T00:00:00"/>
    <s v="Melania"/>
    <s v="Guantes"/>
    <n v="1260"/>
    <x v="3"/>
    <x v="10"/>
  </r>
  <r>
    <d v="2026-03-08T00:00:00"/>
    <s v="Victor"/>
    <s v="Blusa"/>
    <n v="45"/>
    <x v="3"/>
    <x v="10"/>
  </r>
  <r>
    <d v="2026-03-08T00:00:00"/>
    <s v="Melania"/>
    <s v="Corbata"/>
    <n v="176"/>
    <x v="3"/>
    <x v="10"/>
  </r>
  <r>
    <d v="2026-03-08T00:00:00"/>
    <s v="Miguel"/>
    <s v="Chaqueta"/>
    <n v="689"/>
    <x v="3"/>
    <x v="10"/>
  </r>
  <r>
    <d v="2026-03-08T00:00:00"/>
    <s v="Melania"/>
    <s v="Pijama"/>
    <n v="559"/>
    <x v="3"/>
    <x v="10"/>
  </r>
  <r>
    <d v="2026-03-08T00:00:00"/>
    <s v="Miguel"/>
    <s v="Calcetín"/>
    <n v="266"/>
    <x v="3"/>
    <x v="10"/>
  </r>
  <r>
    <d v="2026-03-08T00:00:00"/>
    <s v="Victor"/>
    <s v="Vestido"/>
    <n v="1600"/>
    <x v="3"/>
    <x v="10"/>
  </r>
  <r>
    <d v="2026-03-09T00:00:00"/>
    <s v="Victor"/>
    <s v="Camisa"/>
    <n v="88"/>
    <x v="4"/>
    <x v="10"/>
  </r>
  <r>
    <d v="2026-03-09T00:00:00"/>
    <s v="Melania"/>
    <s v="Boina"/>
    <n v="144"/>
    <x v="4"/>
    <x v="10"/>
  </r>
  <r>
    <d v="2026-03-09T00:00:00"/>
    <s v="Miguel"/>
    <s v="Falda"/>
    <n v="116"/>
    <x v="4"/>
    <x v="10"/>
  </r>
  <r>
    <d v="2026-03-09T00:00:00"/>
    <s v="Melania"/>
    <s v="Corbata"/>
    <n v="792"/>
    <x v="4"/>
    <x v="10"/>
  </r>
  <r>
    <d v="2026-03-09T00:00:00"/>
    <s v="Albert"/>
    <s v="Botas"/>
    <n v="828"/>
    <x v="4"/>
    <x v="10"/>
  </r>
  <r>
    <d v="2026-03-09T00:00:00"/>
    <s v="Albert"/>
    <s v="Delantal"/>
    <n v="714"/>
    <x v="4"/>
    <x v="10"/>
  </r>
  <r>
    <d v="2026-03-09T00:00:00"/>
    <s v="Miguel"/>
    <s v="Pijama"/>
    <n v="860"/>
    <x v="4"/>
    <x v="10"/>
  </r>
  <r>
    <d v="2026-03-09T00:00:00"/>
    <s v="Melania"/>
    <s v="Vestido"/>
    <n v="256"/>
    <x v="4"/>
    <x v="10"/>
  </r>
  <r>
    <d v="2026-03-09T00:00:00"/>
    <s v="Albert"/>
    <s v="Pijama"/>
    <n v="516"/>
    <x v="4"/>
    <x v="10"/>
  </r>
  <r>
    <d v="2026-03-09T00:00:00"/>
    <s v="Melania"/>
    <s v="Camisa"/>
    <n v="264"/>
    <x v="4"/>
    <x v="10"/>
  </r>
  <r>
    <d v="2026-03-09T00:00:00"/>
    <s v="Miguel"/>
    <s v="Calzoncillo"/>
    <n v="153"/>
    <x v="4"/>
    <x v="10"/>
  </r>
  <r>
    <d v="2026-03-09T00:00:00"/>
    <s v="Albert"/>
    <s v="Gorra"/>
    <n v="253"/>
    <x v="4"/>
    <x v="10"/>
  </r>
  <r>
    <d v="2026-03-09T00:00:00"/>
    <s v="Albert"/>
    <s v="Camisa"/>
    <n v="440"/>
    <x v="4"/>
    <x v="10"/>
  </r>
  <r>
    <d v="2026-03-09T00:00:00"/>
    <s v="Victor"/>
    <s v="Bermuda"/>
    <n v="684"/>
    <x v="4"/>
    <x v="10"/>
  </r>
  <r>
    <d v="2026-03-10T00:00:00"/>
    <s v="Miguel"/>
    <s v="Guantes"/>
    <n v="63"/>
    <x v="5"/>
    <x v="10"/>
  </r>
  <r>
    <d v="2026-03-10T00:00:00"/>
    <s v="Miguel"/>
    <s v="Calcetín"/>
    <n v="190"/>
    <x v="5"/>
    <x v="10"/>
  </r>
  <r>
    <d v="2026-03-10T00:00:00"/>
    <s v="Victor"/>
    <s v="Chaqueta"/>
    <n v="954"/>
    <x v="5"/>
    <x v="10"/>
  </r>
  <r>
    <d v="2026-03-10T00:00:00"/>
    <s v="Albert"/>
    <s v="Falda"/>
    <n v="870"/>
    <x v="5"/>
    <x v="10"/>
  </r>
  <r>
    <d v="2026-03-10T00:00:00"/>
    <s v="Melania"/>
    <s v="Albornoz"/>
    <n v="91"/>
    <x v="5"/>
    <x v="10"/>
  </r>
  <r>
    <d v="2026-03-10T00:00:00"/>
    <s v="Victor"/>
    <s v="Cinturón"/>
    <n v="672"/>
    <x v="5"/>
    <x v="10"/>
  </r>
  <r>
    <d v="2026-03-10T00:00:00"/>
    <s v="Miguel"/>
    <s v="Pijama"/>
    <n v="129"/>
    <x v="5"/>
    <x v="10"/>
  </r>
  <r>
    <d v="2026-03-10T00:00:00"/>
    <s v="Miguel"/>
    <s v="Pijama"/>
    <n v="688"/>
    <x v="5"/>
    <x v="10"/>
  </r>
  <r>
    <d v="2026-03-10T00:00:00"/>
    <s v="Miguel"/>
    <s v="Calzoncillo"/>
    <n v="714"/>
    <x v="5"/>
    <x v="10"/>
  </r>
  <r>
    <d v="2026-03-10T00:00:00"/>
    <s v="Miguel"/>
    <s v="Albornoz"/>
    <n v="130"/>
    <x v="5"/>
    <x v="10"/>
  </r>
  <r>
    <d v="2026-03-10T00:00:00"/>
    <s v="Miguel"/>
    <s v="Uniforme"/>
    <n v="851"/>
    <x v="5"/>
    <x v="10"/>
  </r>
  <r>
    <d v="2026-03-10T00:00:00"/>
    <s v="Melania"/>
    <s v="Bermuda"/>
    <n v="1311"/>
    <x v="5"/>
    <x v="10"/>
  </r>
  <r>
    <d v="2026-03-10T00:00:00"/>
    <s v="Miguel"/>
    <s v="Boina"/>
    <n v="1368"/>
    <x v="5"/>
    <x v="10"/>
  </r>
  <r>
    <d v="2026-03-10T00:00:00"/>
    <s v="Melania"/>
    <s v="Bermuda"/>
    <n v="285"/>
    <x v="5"/>
    <x v="10"/>
  </r>
  <r>
    <d v="2026-03-11T00:00:00"/>
    <s v="Victor"/>
    <s v="Calzoncillo"/>
    <n v="102"/>
    <x v="6"/>
    <x v="10"/>
  </r>
  <r>
    <d v="2026-03-11T00:00:00"/>
    <s v="Albert"/>
    <s v="Uniforme"/>
    <n v="444"/>
    <x v="6"/>
    <x v="10"/>
  </r>
  <r>
    <d v="2026-03-11T00:00:00"/>
    <s v="Albert"/>
    <s v="Delantal"/>
    <n v="306"/>
    <x v="6"/>
    <x v="10"/>
  </r>
  <r>
    <d v="2026-03-11T00:00:00"/>
    <s v="Victor"/>
    <s v="Botas"/>
    <n v="276"/>
    <x v="6"/>
    <x v="10"/>
  </r>
  <r>
    <d v="2026-03-11T00:00:00"/>
    <s v="Albert"/>
    <s v="Uniforme"/>
    <n v="111"/>
    <x v="6"/>
    <x v="10"/>
  </r>
  <r>
    <d v="2026-03-11T00:00:00"/>
    <s v="Albert"/>
    <s v="Delantal"/>
    <n v="612"/>
    <x v="6"/>
    <x v="10"/>
  </r>
  <r>
    <d v="2026-03-11T00:00:00"/>
    <s v="Victor"/>
    <s v="Calzoncillo"/>
    <n v="969"/>
    <x v="6"/>
    <x v="10"/>
  </r>
  <r>
    <d v="2026-03-11T00:00:00"/>
    <s v="Victor"/>
    <s v="Bikini"/>
    <n v="1034"/>
    <x v="6"/>
    <x v="10"/>
  </r>
  <r>
    <d v="2026-03-11T00:00:00"/>
    <s v="Albert"/>
    <s v="Bufanda"/>
    <n v="676"/>
    <x v="6"/>
    <x v="10"/>
  </r>
  <r>
    <d v="2026-03-11T00:00:00"/>
    <s v="Albert"/>
    <s v="Albornoz"/>
    <n v="130"/>
    <x v="6"/>
    <x v="10"/>
  </r>
  <r>
    <d v="2026-03-11T00:00:00"/>
    <s v="Miguel"/>
    <s v="Corbata"/>
    <n v="528"/>
    <x v="6"/>
    <x v="10"/>
  </r>
  <r>
    <d v="2026-03-11T00:00:00"/>
    <s v="Victor"/>
    <s v="Pijama"/>
    <n v="645"/>
    <x v="6"/>
    <x v="10"/>
  </r>
  <r>
    <d v="2026-03-11T00:00:00"/>
    <s v="Miguel"/>
    <s v="Falda"/>
    <n v="1276"/>
    <x v="6"/>
    <x v="10"/>
  </r>
  <r>
    <d v="2026-03-12T00:00:00"/>
    <s v="Victor"/>
    <s v="Blusa"/>
    <n v="945"/>
    <x v="0"/>
    <x v="10"/>
  </r>
  <r>
    <d v="2026-03-12T00:00:00"/>
    <s v="Albert"/>
    <s v="Blusa"/>
    <n v="1080"/>
    <x v="0"/>
    <x v="10"/>
  </r>
  <r>
    <d v="2026-03-12T00:00:00"/>
    <s v="Victor"/>
    <s v="Falda"/>
    <n v="870"/>
    <x v="0"/>
    <x v="10"/>
  </r>
  <r>
    <d v="2026-03-12T00:00:00"/>
    <s v="Victor"/>
    <s v="Gorra"/>
    <n v="242"/>
    <x v="0"/>
    <x v="10"/>
  </r>
  <r>
    <d v="2026-03-12T00:00:00"/>
    <s v="Melania"/>
    <s v="Calcetín"/>
    <n v="152"/>
    <x v="0"/>
    <x v="10"/>
  </r>
  <r>
    <d v="2026-03-12T00:00:00"/>
    <s v="Miguel"/>
    <s v="Albornoz"/>
    <n v="143"/>
    <x v="0"/>
    <x v="10"/>
  </r>
  <r>
    <d v="2026-03-12T00:00:00"/>
    <s v="Victor"/>
    <s v="Boina"/>
    <n v="1440"/>
    <x v="0"/>
    <x v="10"/>
  </r>
  <r>
    <d v="2026-03-12T00:00:00"/>
    <s v="Miguel"/>
    <s v="Delantal"/>
    <n v="153"/>
    <x v="0"/>
    <x v="10"/>
  </r>
  <r>
    <d v="2026-03-12T00:00:00"/>
    <s v="Albert"/>
    <s v="Bufanda"/>
    <n v="208"/>
    <x v="0"/>
    <x v="10"/>
  </r>
  <r>
    <d v="2026-03-12T00:00:00"/>
    <s v="Albert"/>
    <s v="Guantes"/>
    <n v="1260"/>
    <x v="0"/>
    <x v="10"/>
  </r>
  <r>
    <d v="2026-03-12T00:00:00"/>
    <s v="Victor"/>
    <s v="Cinturón"/>
    <n v="960"/>
    <x v="0"/>
    <x v="10"/>
  </r>
  <r>
    <d v="2026-03-12T00:00:00"/>
    <s v="Victor"/>
    <s v="Calcetín"/>
    <n v="532"/>
    <x v="0"/>
    <x v="10"/>
  </r>
  <r>
    <d v="2026-03-13T00:00:00"/>
    <s v="Albert"/>
    <s v="Calzoncillo"/>
    <n v="765"/>
    <x v="1"/>
    <x v="10"/>
  </r>
  <r>
    <d v="2026-03-13T00:00:00"/>
    <s v="Victor"/>
    <s v="Blusa"/>
    <n v="1035"/>
    <x v="1"/>
    <x v="10"/>
  </r>
  <r>
    <d v="2026-03-13T00:00:00"/>
    <s v="Melania"/>
    <s v="Bermuda"/>
    <n v="1368"/>
    <x v="1"/>
    <x v="10"/>
  </r>
  <r>
    <d v="2026-03-13T00:00:00"/>
    <s v="Albert"/>
    <s v="Uniforme"/>
    <n v="444"/>
    <x v="1"/>
    <x v="10"/>
  </r>
  <r>
    <d v="2026-03-13T00:00:00"/>
    <s v="Miguel"/>
    <s v="Guantes"/>
    <n v="1386"/>
    <x v="1"/>
    <x v="10"/>
  </r>
  <r>
    <d v="2026-03-13T00:00:00"/>
    <s v="Albert"/>
    <s v="Delantal"/>
    <n v="459"/>
    <x v="1"/>
    <x v="10"/>
  </r>
  <r>
    <d v="2026-03-13T00:00:00"/>
    <s v="Victor"/>
    <s v="Chaqueta"/>
    <n v="795"/>
    <x v="1"/>
    <x v="10"/>
  </r>
  <r>
    <d v="2026-03-13T00:00:00"/>
    <s v="Miguel"/>
    <s v="Chaqueta"/>
    <n v="795"/>
    <x v="1"/>
    <x v="10"/>
  </r>
  <r>
    <d v="2026-03-13T00:00:00"/>
    <s v="Victor"/>
    <s v="Botas"/>
    <n v="1380"/>
    <x v="1"/>
    <x v="10"/>
  </r>
  <r>
    <d v="2026-03-13T00:00:00"/>
    <s v="Miguel"/>
    <s v="Corbata"/>
    <n v="352"/>
    <x v="1"/>
    <x v="10"/>
  </r>
  <r>
    <d v="2026-03-13T00:00:00"/>
    <s v="Albert"/>
    <s v="Chaqueta"/>
    <n v="583"/>
    <x v="1"/>
    <x v="10"/>
  </r>
  <r>
    <d v="2026-03-13T00:00:00"/>
    <s v="Albert"/>
    <s v="Vestido"/>
    <n v="896"/>
    <x v="1"/>
    <x v="10"/>
  </r>
  <r>
    <d v="2026-03-14T00:00:00"/>
    <s v="Victor"/>
    <s v="Pijama"/>
    <n v="774"/>
    <x v="2"/>
    <x v="10"/>
  </r>
  <r>
    <d v="2026-03-14T00:00:00"/>
    <s v="Melania"/>
    <s v="Vestido"/>
    <n v="832"/>
    <x v="2"/>
    <x v="10"/>
  </r>
  <r>
    <d v="2026-03-14T00:00:00"/>
    <s v="Miguel"/>
    <s v="Corbata"/>
    <n v="1320"/>
    <x v="2"/>
    <x v="10"/>
  </r>
  <r>
    <d v="2026-03-14T00:00:00"/>
    <s v="Miguel"/>
    <s v="Impermeable"/>
    <n v="1820"/>
    <x v="2"/>
    <x v="10"/>
  </r>
  <r>
    <d v="2026-03-14T00:00:00"/>
    <s v="Miguel"/>
    <s v="Uniforme"/>
    <n v="481"/>
    <x v="2"/>
    <x v="10"/>
  </r>
  <r>
    <d v="2026-03-14T00:00:00"/>
    <s v="Melania"/>
    <s v="Abrigo"/>
    <n v="1044"/>
    <x v="2"/>
    <x v="10"/>
  </r>
  <r>
    <d v="2026-03-14T00:00:00"/>
    <s v="Victor"/>
    <s v="Boina"/>
    <n v="1728"/>
    <x v="2"/>
    <x v="10"/>
  </r>
  <r>
    <d v="2026-03-14T00:00:00"/>
    <s v="Albert"/>
    <s v="Boina"/>
    <n v="1080"/>
    <x v="2"/>
    <x v="10"/>
  </r>
  <r>
    <d v="2026-03-14T00:00:00"/>
    <s v="Victor"/>
    <s v="Camisa"/>
    <n v="242"/>
    <x v="2"/>
    <x v="10"/>
  </r>
  <r>
    <d v="2026-03-14T00:00:00"/>
    <s v="Victor"/>
    <s v="Chaqueta"/>
    <n v="795"/>
    <x v="2"/>
    <x v="10"/>
  </r>
  <r>
    <d v="2026-03-14T00:00:00"/>
    <s v="Victor"/>
    <s v="Falda"/>
    <n v="58"/>
    <x v="2"/>
    <x v="10"/>
  </r>
  <r>
    <d v="2026-03-14T00:00:00"/>
    <s v="Miguel"/>
    <s v="Abrigo"/>
    <n v="870"/>
    <x v="2"/>
    <x v="10"/>
  </r>
  <r>
    <d v="2026-03-14T00:00:00"/>
    <s v="Victor"/>
    <s v="Uniforme"/>
    <n v="370"/>
    <x v="2"/>
    <x v="10"/>
  </r>
  <r>
    <d v="2026-03-14T00:00:00"/>
    <s v="Melania"/>
    <s v="Cinturón"/>
    <n v="576"/>
    <x v="2"/>
    <x v="10"/>
  </r>
  <r>
    <d v="2026-03-14T00:00:00"/>
    <s v="Victor"/>
    <s v="Abrigo"/>
    <n v="261"/>
    <x v="2"/>
    <x v="10"/>
  </r>
  <r>
    <d v="2026-03-15T00:00:00"/>
    <s v="Miguel"/>
    <s v="Pantalón"/>
    <n v="180"/>
    <x v="3"/>
    <x v="11"/>
  </r>
  <r>
    <d v="2026-03-15T00:00:00"/>
    <s v="Melania"/>
    <s v="Gorra"/>
    <n v="198"/>
    <x v="3"/>
    <x v="11"/>
  </r>
  <r>
    <d v="2026-03-15T00:00:00"/>
    <s v="Miguel"/>
    <s v="Albornoz"/>
    <n v="65"/>
    <x v="3"/>
    <x v="11"/>
  </r>
  <r>
    <d v="2026-03-15T00:00:00"/>
    <s v="Melania"/>
    <s v="Corbata"/>
    <n v="1496"/>
    <x v="3"/>
    <x v="11"/>
  </r>
  <r>
    <d v="2026-03-15T00:00:00"/>
    <s v="Melania"/>
    <s v="Camisa"/>
    <n v="528"/>
    <x v="3"/>
    <x v="11"/>
  </r>
  <r>
    <d v="2026-03-15T00:00:00"/>
    <s v="Melania"/>
    <s v="Pantalón"/>
    <n v="60"/>
    <x v="3"/>
    <x v="11"/>
  </r>
  <r>
    <d v="2026-03-15T00:00:00"/>
    <s v="Miguel"/>
    <s v="Gorra"/>
    <n v="132"/>
    <x v="3"/>
    <x v="11"/>
  </r>
  <r>
    <d v="2026-03-15T00:00:00"/>
    <s v="Victor"/>
    <s v="Pijama"/>
    <n v="430"/>
    <x v="3"/>
    <x v="11"/>
  </r>
  <r>
    <d v="2026-03-15T00:00:00"/>
    <s v="Miguel"/>
    <s v="Chaqueta"/>
    <n v="530"/>
    <x v="3"/>
    <x v="11"/>
  </r>
  <r>
    <d v="2026-03-15T00:00:00"/>
    <s v="Albert"/>
    <s v="Calcetín"/>
    <n v="570"/>
    <x v="3"/>
    <x v="11"/>
  </r>
  <r>
    <d v="2026-03-16T00:00:00"/>
    <s v="Albert"/>
    <s v="Corbata"/>
    <n v="2200"/>
    <x v="4"/>
    <x v="11"/>
  </r>
  <r>
    <d v="2026-03-16T00:00:00"/>
    <s v="Victor"/>
    <s v="Pijama"/>
    <n v="860"/>
    <x v="4"/>
    <x v="11"/>
  </r>
  <r>
    <d v="2026-03-16T00:00:00"/>
    <s v="Miguel"/>
    <s v="Guantes"/>
    <n v="504"/>
    <x v="4"/>
    <x v="11"/>
  </r>
  <r>
    <d v="2026-03-16T00:00:00"/>
    <s v="Albert"/>
    <s v="Chaqueta"/>
    <n v="371"/>
    <x v="4"/>
    <x v="11"/>
  </r>
  <r>
    <d v="2026-03-16T00:00:00"/>
    <s v="Miguel"/>
    <s v="Falda"/>
    <n v="58"/>
    <x v="4"/>
    <x v="11"/>
  </r>
  <r>
    <d v="2026-03-16T00:00:00"/>
    <s v="Melania"/>
    <s v="Pantalón"/>
    <n v="1140"/>
    <x v="4"/>
    <x v="11"/>
  </r>
  <r>
    <d v="2026-03-16T00:00:00"/>
    <s v="Albert"/>
    <s v="Cinturón"/>
    <n v="1824"/>
    <x v="4"/>
    <x v="11"/>
  </r>
  <r>
    <d v="2026-03-16T00:00:00"/>
    <s v="Melania"/>
    <s v="Chaqueta"/>
    <n v="848"/>
    <x v="4"/>
    <x v="11"/>
  </r>
  <r>
    <d v="2026-03-16T00:00:00"/>
    <s v="Victor"/>
    <s v="Vestido"/>
    <n v="192"/>
    <x v="4"/>
    <x v="11"/>
  </r>
  <r>
    <d v="2026-03-16T00:00:00"/>
    <s v="Victor"/>
    <s v="Bermuda"/>
    <n v="399"/>
    <x v="4"/>
    <x v="11"/>
  </r>
  <r>
    <d v="2026-03-16T00:00:00"/>
    <s v="Miguel"/>
    <s v="Chaqueta"/>
    <n v="53"/>
    <x v="4"/>
    <x v="11"/>
  </r>
  <r>
    <d v="2026-03-16T00:00:00"/>
    <s v="Miguel"/>
    <s v="Gorra"/>
    <n v="11"/>
    <x v="4"/>
    <x v="11"/>
  </r>
  <r>
    <d v="2026-03-17T00:00:00"/>
    <s v="Melania"/>
    <s v="Bufanda"/>
    <n v="52"/>
    <x v="5"/>
    <x v="11"/>
  </r>
  <r>
    <d v="2026-03-17T00:00:00"/>
    <s v="Albert"/>
    <s v="Bufanda"/>
    <n v="1144"/>
    <x v="5"/>
    <x v="11"/>
  </r>
  <r>
    <d v="2026-03-17T00:00:00"/>
    <s v="Miguel"/>
    <s v="Cinturón"/>
    <n v="96"/>
    <x v="5"/>
    <x v="11"/>
  </r>
  <r>
    <d v="2026-03-17T00:00:00"/>
    <s v="Albert"/>
    <s v="Calzoncillo"/>
    <n v="612"/>
    <x v="5"/>
    <x v="11"/>
  </r>
  <r>
    <d v="2026-03-17T00:00:00"/>
    <s v="Melania"/>
    <s v="Cinturón"/>
    <n v="768"/>
    <x v="5"/>
    <x v="11"/>
  </r>
  <r>
    <d v="2026-03-17T00:00:00"/>
    <s v="Melania"/>
    <s v="Camisa"/>
    <n v="66"/>
    <x v="5"/>
    <x v="11"/>
  </r>
  <r>
    <d v="2026-03-17T00:00:00"/>
    <s v="Miguel"/>
    <s v="Pantalón"/>
    <n v="1020"/>
    <x v="5"/>
    <x v="11"/>
  </r>
  <r>
    <d v="2026-03-17T00:00:00"/>
    <s v="Miguel"/>
    <s v="Guantes"/>
    <n v="1260"/>
    <x v="5"/>
    <x v="11"/>
  </r>
  <r>
    <d v="2026-03-17T00:00:00"/>
    <s v="Melania"/>
    <s v="Delantal"/>
    <n v="714"/>
    <x v="5"/>
    <x v="11"/>
  </r>
  <r>
    <d v="2026-03-17T00:00:00"/>
    <s v="Albert"/>
    <s v="Pijama"/>
    <n v="473"/>
    <x v="5"/>
    <x v="11"/>
  </r>
  <r>
    <d v="2026-03-17T00:00:00"/>
    <s v="Albert"/>
    <s v="Boina"/>
    <n v="1512"/>
    <x v="5"/>
    <x v="11"/>
  </r>
  <r>
    <d v="2026-03-18T00:00:00"/>
    <s v="Miguel"/>
    <s v="Cinturón"/>
    <n v="2208"/>
    <x v="6"/>
    <x v="11"/>
  </r>
  <r>
    <d v="2026-03-18T00:00:00"/>
    <s v="Miguel"/>
    <s v="Calcetín"/>
    <n v="38"/>
    <x v="6"/>
    <x v="11"/>
  </r>
  <r>
    <d v="2026-03-18T00:00:00"/>
    <s v="Melania"/>
    <s v="Bufanda"/>
    <n v="780"/>
    <x v="6"/>
    <x v="11"/>
  </r>
  <r>
    <d v="2026-03-18T00:00:00"/>
    <s v="Melania"/>
    <s v="Calcetín"/>
    <n v="190"/>
    <x v="6"/>
    <x v="11"/>
  </r>
  <r>
    <d v="2026-03-18T00:00:00"/>
    <s v="Melania"/>
    <s v="Calcetín"/>
    <n v="380"/>
    <x v="6"/>
    <x v="11"/>
  </r>
  <r>
    <d v="2026-03-18T00:00:00"/>
    <s v="Melania"/>
    <s v="Falda"/>
    <n v="1450"/>
    <x v="6"/>
    <x v="11"/>
  </r>
  <r>
    <d v="2026-03-18T00:00:00"/>
    <s v="Victor"/>
    <s v="Albornoz"/>
    <n v="117"/>
    <x v="6"/>
    <x v="11"/>
  </r>
  <r>
    <d v="2026-03-18T00:00:00"/>
    <s v="Victor"/>
    <s v="Guantes"/>
    <n v="1260"/>
    <x v="6"/>
    <x v="11"/>
  </r>
  <r>
    <d v="2026-03-18T00:00:00"/>
    <s v="Victor"/>
    <s v="Falda"/>
    <n v="464"/>
    <x v="6"/>
    <x v="11"/>
  </r>
  <r>
    <d v="2026-03-18T00:00:00"/>
    <s v="Albert"/>
    <s v="Calzoncillo"/>
    <n v="1275"/>
    <x v="6"/>
    <x v="11"/>
  </r>
  <r>
    <d v="2026-03-18T00:00:00"/>
    <s v="Melania"/>
    <s v="Vestido"/>
    <n v="1344"/>
    <x v="6"/>
    <x v="11"/>
  </r>
  <r>
    <d v="2026-03-18T00:00:00"/>
    <s v="Victor"/>
    <s v="Boina"/>
    <n v="1800"/>
    <x v="6"/>
    <x v="11"/>
  </r>
  <r>
    <d v="2026-03-18T00:00:00"/>
    <s v="Albert"/>
    <s v="Blusa"/>
    <n v="540"/>
    <x v="6"/>
    <x v="11"/>
  </r>
  <r>
    <d v="2026-03-18T00:00:00"/>
    <s v="Victor"/>
    <s v="Calzoncillo"/>
    <n v="357"/>
    <x v="6"/>
    <x v="11"/>
  </r>
  <r>
    <d v="2026-03-18T00:00:00"/>
    <s v="Albert"/>
    <s v="Guantes"/>
    <n v="1323"/>
    <x v="6"/>
    <x v="11"/>
  </r>
  <r>
    <d v="2026-03-18T00:00:00"/>
    <s v="Melania"/>
    <s v="Camisa"/>
    <n v="264"/>
    <x v="6"/>
    <x v="11"/>
  </r>
  <r>
    <d v="2026-03-19T00:00:00"/>
    <s v="Albert"/>
    <s v="Camisa"/>
    <n v="506"/>
    <x v="0"/>
    <x v="11"/>
  </r>
  <r>
    <d v="2026-03-19T00:00:00"/>
    <s v="Miguel"/>
    <s v="Delantal"/>
    <n v="612"/>
    <x v="0"/>
    <x v="11"/>
  </r>
  <r>
    <d v="2026-03-19T00:00:00"/>
    <s v="Victor"/>
    <s v="Delantal"/>
    <n v="1071"/>
    <x v="0"/>
    <x v="11"/>
  </r>
  <r>
    <d v="2026-03-19T00:00:00"/>
    <s v="Victor"/>
    <s v="Calzoncillo"/>
    <n v="204"/>
    <x v="0"/>
    <x v="11"/>
  </r>
  <r>
    <d v="2026-03-19T00:00:00"/>
    <s v="Miguel"/>
    <s v="Bermuda"/>
    <n v="684"/>
    <x v="0"/>
    <x v="11"/>
  </r>
  <r>
    <d v="2026-03-19T00:00:00"/>
    <s v="Melania"/>
    <s v="Uniforme"/>
    <n v="814"/>
    <x v="0"/>
    <x v="11"/>
  </r>
  <r>
    <d v="2026-03-19T00:00:00"/>
    <s v="Miguel"/>
    <s v="Guantes"/>
    <n v="630"/>
    <x v="0"/>
    <x v="11"/>
  </r>
  <r>
    <d v="2026-03-19T00:00:00"/>
    <s v="Melania"/>
    <s v="Bufanda"/>
    <n v="364"/>
    <x v="0"/>
    <x v="11"/>
  </r>
  <r>
    <d v="2026-03-19T00:00:00"/>
    <s v="Miguel"/>
    <s v="Blusa"/>
    <n v="585"/>
    <x v="0"/>
    <x v="11"/>
  </r>
  <r>
    <d v="2026-03-19T00:00:00"/>
    <s v="Miguel"/>
    <s v="Albornoz"/>
    <n v="91"/>
    <x v="0"/>
    <x v="11"/>
  </r>
  <r>
    <d v="2026-03-19T00:00:00"/>
    <s v="Miguel"/>
    <s v="Chaqueta"/>
    <n v="689"/>
    <x v="0"/>
    <x v="11"/>
  </r>
  <r>
    <d v="2026-03-19T00:00:00"/>
    <s v="Miguel"/>
    <s v="Cinturón"/>
    <n v="768"/>
    <x v="0"/>
    <x v="11"/>
  </r>
  <r>
    <d v="2026-03-19T00:00:00"/>
    <s v="Albert"/>
    <s v="Boina"/>
    <n v="1656"/>
    <x v="0"/>
    <x v="11"/>
  </r>
  <r>
    <d v="2026-03-19T00:00:00"/>
    <s v="Victor"/>
    <s v="Delantal"/>
    <n v="867"/>
    <x v="0"/>
    <x v="11"/>
  </r>
  <r>
    <d v="2026-03-19T00:00:00"/>
    <s v="Albert"/>
    <s v="Delantal"/>
    <n v="1020"/>
    <x v="0"/>
    <x v="11"/>
  </r>
  <r>
    <d v="2026-03-19T00:00:00"/>
    <s v="Albert"/>
    <s v="Pantalón"/>
    <n v="780"/>
    <x v="0"/>
    <x v="11"/>
  </r>
  <r>
    <d v="2026-03-19T00:00:00"/>
    <s v="Victor"/>
    <s v="Albornoz"/>
    <n v="130"/>
    <x v="0"/>
    <x v="11"/>
  </r>
  <r>
    <d v="2026-03-19T00:00:00"/>
    <s v="Victor"/>
    <s v="Chaqueta"/>
    <n v="530"/>
    <x v="0"/>
    <x v="11"/>
  </r>
  <r>
    <d v="2026-03-19T00:00:00"/>
    <s v="Miguel"/>
    <s v="Bermuda"/>
    <n v="57"/>
    <x v="0"/>
    <x v="11"/>
  </r>
  <r>
    <d v="2026-03-20T00:00:00"/>
    <s v="Melania"/>
    <s v="Pantalón"/>
    <n v="60"/>
    <x v="1"/>
    <x v="11"/>
  </r>
  <r>
    <d v="2026-03-20T00:00:00"/>
    <s v="Albert"/>
    <s v="Cinturón"/>
    <n v="1824"/>
    <x v="1"/>
    <x v="11"/>
  </r>
  <r>
    <d v="2026-03-20T00:00:00"/>
    <s v="Melania"/>
    <s v="Guantes"/>
    <n v="1386"/>
    <x v="1"/>
    <x v="11"/>
  </r>
  <r>
    <d v="2026-03-20T00:00:00"/>
    <s v="Albert"/>
    <s v="Chaqueta"/>
    <n v="371"/>
    <x v="1"/>
    <x v="11"/>
  </r>
  <r>
    <d v="2026-03-20T00:00:00"/>
    <s v="Melania"/>
    <s v="Botas"/>
    <n v="690"/>
    <x v="1"/>
    <x v="11"/>
  </r>
  <r>
    <d v="2026-03-20T00:00:00"/>
    <s v="Victor"/>
    <s v="Botas"/>
    <n v="1587"/>
    <x v="1"/>
    <x v="11"/>
  </r>
  <r>
    <d v="2026-03-20T00:00:00"/>
    <s v="Melania"/>
    <s v="Calzoncillo"/>
    <n v="1020"/>
    <x v="1"/>
    <x v="11"/>
  </r>
  <r>
    <d v="2026-03-21T00:00:00"/>
    <s v="Albert"/>
    <s v="Uniforme"/>
    <n v="518"/>
    <x v="2"/>
    <x v="11"/>
  </r>
  <r>
    <d v="2026-03-21T00:00:00"/>
    <s v="Melania"/>
    <s v="Uniforme"/>
    <n v="222"/>
    <x v="2"/>
    <x v="11"/>
  </r>
  <r>
    <d v="2026-03-21T00:00:00"/>
    <s v="Victor"/>
    <s v="Pijama"/>
    <n v="172"/>
    <x v="2"/>
    <x v="11"/>
  </r>
  <r>
    <d v="2026-03-21T00:00:00"/>
    <s v="Miguel"/>
    <s v="Gorra"/>
    <n v="88"/>
    <x v="2"/>
    <x v="11"/>
  </r>
  <r>
    <d v="2026-03-21T00:00:00"/>
    <s v="Melania"/>
    <s v="Chaqueta"/>
    <n v="1166"/>
    <x v="2"/>
    <x v="11"/>
  </r>
  <r>
    <d v="2026-03-21T00:00:00"/>
    <s v="Albert"/>
    <s v="Vestido"/>
    <n v="1408"/>
    <x v="2"/>
    <x v="11"/>
  </r>
  <r>
    <d v="2026-03-21T00:00:00"/>
    <s v="Victor"/>
    <s v="Corbata"/>
    <n v="352"/>
    <x v="2"/>
    <x v="11"/>
  </r>
  <r>
    <d v="2026-03-22T00:00:00"/>
    <s v="Melania"/>
    <s v="Delantal"/>
    <n v="408"/>
    <x v="3"/>
    <x v="12"/>
  </r>
  <r>
    <d v="2026-03-22T00:00:00"/>
    <s v="Melania"/>
    <s v="Vestido"/>
    <n v="768"/>
    <x v="3"/>
    <x v="12"/>
  </r>
  <r>
    <d v="2026-03-22T00:00:00"/>
    <s v="Miguel"/>
    <s v="Camisa"/>
    <n v="242"/>
    <x v="3"/>
    <x v="12"/>
  </r>
  <r>
    <d v="2026-03-22T00:00:00"/>
    <s v="Miguel"/>
    <s v="Boina"/>
    <n v="1296"/>
    <x v="3"/>
    <x v="12"/>
  </r>
  <r>
    <d v="2026-03-22T00:00:00"/>
    <s v="Albert"/>
    <s v="Bikini"/>
    <n v="376"/>
    <x v="3"/>
    <x v="12"/>
  </r>
  <r>
    <d v="2026-03-22T00:00:00"/>
    <s v="Melania"/>
    <s v="Uniforme"/>
    <n v="185"/>
    <x v="3"/>
    <x v="12"/>
  </r>
  <r>
    <d v="2026-03-22T00:00:00"/>
    <s v="Albert"/>
    <s v="Camisa"/>
    <n v="528"/>
    <x v="3"/>
    <x v="12"/>
  </r>
  <r>
    <d v="2026-03-22T00:00:00"/>
    <s v="Miguel"/>
    <s v="Boina"/>
    <n v="648"/>
    <x v="3"/>
    <x v="12"/>
  </r>
  <r>
    <d v="2026-03-22T00:00:00"/>
    <s v="Albert"/>
    <s v="Bikini"/>
    <n v="329"/>
    <x v="3"/>
    <x v="12"/>
  </r>
  <r>
    <d v="2026-03-23T00:00:00"/>
    <s v="Melania"/>
    <s v="Pantalón"/>
    <n v="360"/>
    <x v="4"/>
    <x v="12"/>
  </r>
  <r>
    <d v="2026-03-23T00:00:00"/>
    <s v="Victor"/>
    <s v="Falda"/>
    <n v="464"/>
    <x v="4"/>
    <x v="12"/>
  </r>
  <r>
    <d v="2026-03-23T00:00:00"/>
    <s v="Miguel"/>
    <s v="Albornoz"/>
    <n v="78"/>
    <x v="4"/>
    <x v="12"/>
  </r>
  <r>
    <d v="2026-03-23T00:00:00"/>
    <s v="Albert"/>
    <s v="Botas"/>
    <n v="552"/>
    <x v="4"/>
    <x v="12"/>
  </r>
  <r>
    <d v="2026-03-23T00:00:00"/>
    <s v="Melania"/>
    <s v="Bufanda"/>
    <n v="364"/>
    <x v="4"/>
    <x v="12"/>
  </r>
  <r>
    <d v="2026-03-23T00:00:00"/>
    <s v="Albert"/>
    <s v="Pijama"/>
    <n v="774"/>
    <x v="4"/>
    <x v="12"/>
  </r>
  <r>
    <d v="2026-03-23T00:00:00"/>
    <s v="Miguel"/>
    <s v="Bikini"/>
    <n v="752"/>
    <x v="4"/>
    <x v="12"/>
  </r>
  <r>
    <d v="2026-03-23T00:00:00"/>
    <s v="Miguel"/>
    <s v="Impermeable"/>
    <n v="1274"/>
    <x v="4"/>
    <x v="12"/>
  </r>
  <r>
    <d v="2026-03-23T00:00:00"/>
    <s v="Melania"/>
    <s v="Boina"/>
    <n v="1512"/>
    <x v="4"/>
    <x v="12"/>
  </r>
  <r>
    <d v="2026-03-24T00:00:00"/>
    <s v="Melania"/>
    <s v="Abrigo"/>
    <n v="174"/>
    <x v="5"/>
    <x v="12"/>
  </r>
  <r>
    <d v="2026-03-24T00:00:00"/>
    <s v="Miguel"/>
    <s v="Cinturón"/>
    <n v="768"/>
    <x v="5"/>
    <x v="12"/>
  </r>
  <r>
    <d v="2026-03-24T00:00:00"/>
    <s v="Melania"/>
    <s v="Blusa"/>
    <n v="45"/>
    <x v="5"/>
    <x v="12"/>
  </r>
  <r>
    <d v="2026-03-24T00:00:00"/>
    <s v="Albert"/>
    <s v="Delantal"/>
    <n v="510"/>
    <x v="5"/>
    <x v="12"/>
  </r>
  <r>
    <d v="2026-03-24T00:00:00"/>
    <s v="Melania"/>
    <s v="Guantes"/>
    <n v="1071"/>
    <x v="5"/>
    <x v="12"/>
  </r>
  <r>
    <d v="2026-03-24T00:00:00"/>
    <s v="Albert"/>
    <s v="Calcetín"/>
    <n v="228"/>
    <x v="5"/>
    <x v="12"/>
  </r>
  <r>
    <d v="2026-03-24T00:00:00"/>
    <s v="Melania"/>
    <s v="Blusa"/>
    <n v="135"/>
    <x v="5"/>
    <x v="12"/>
  </r>
  <r>
    <d v="2026-03-24T00:00:00"/>
    <s v="Albert"/>
    <s v="Calzoncillo"/>
    <n v="102"/>
    <x v="5"/>
    <x v="12"/>
  </r>
  <r>
    <d v="2026-03-24T00:00:00"/>
    <s v="Albert"/>
    <s v="Camisa"/>
    <n v="198"/>
    <x v="5"/>
    <x v="12"/>
  </r>
  <r>
    <d v="2026-03-24T00:00:00"/>
    <s v="Miguel"/>
    <s v="Corbata"/>
    <n v="1936"/>
    <x v="5"/>
    <x v="12"/>
  </r>
  <r>
    <d v="2026-03-24T00:00:00"/>
    <s v="Melania"/>
    <s v="Gorra"/>
    <n v="66"/>
    <x v="5"/>
    <x v="12"/>
  </r>
  <r>
    <d v="2026-03-24T00:00:00"/>
    <s v="Victor"/>
    <s v="Boina"/>
    <n v="792"/>
    <x v="5"/>
    <x v="12"/>
  </r>
  <r>
    <d v="2026-03-24T00:00:00"/>
    <s v="Miguel"/>
    <s v="Uniforme"/>
    <n v="851"/>
    <x v="5"/>
    <x v="12"/>
  </r>
  <r>
    <d v="2026-03-25T00:00:00"/>
    <s v="Victor"/>
    <s v="Albornoz"/>
    <n v="143"/>
    <x v="6"/>
    <x v="12"/>
  </r>
  <r>
    <d v="2026-03-25T00:00:00"/>
    <s v="Miguel"/>
    <s v="Guantes"/>
    <n v="693"/>
    <x v="6"/>
    <x v="12"/>
  </r>
  <r>
    <d v="2026-03-25T00:00:00"/>
    <s v="Victor"/>
    <s v="Guantes"/>
    <n v="630"/>
    <x v="6"/>
    <x v="12"/>
  </r>
  <r>
    <d v="2026-03-25T00:00:00"/>
    <s v="Miguel"/>
    <s v="Guantes"/>
    <n v="1323"/>
    <x v="6"/>
    <x v="12"/>
  </r>
  <r>
    <d v="2026-03-25T00:00:00"/>
    <s v="Melania"/>
    <s v="Calcetín"/>
    <n v="494"/>
    <x v="6"/>
    <x v="12"/>
  </r>
  <r>
    <d v="2026-03-25T00:00:00"/>
    <s v="Albert"/>
    <s v="Chaqueta"/>
    <n v="1219"/>
    <x v="6"/>
    <x v="12"/>
  </r>
  <r>
    <d v="2026-03-25T00:00:00"/>
    <s v="Melania"/>
    <s v="Corbata"/>
    <n v="2024"/>
    <x v="6"/>
    <x v="12"/>
  </r>
  <r>
    <d v="2026-03-25T00:00:00"/>
    <s v="Victor"/>
    <s v="Boina"/>
    <n v="1440"/>
    <x v="6"/>
    <x v="12"/>
  </r>
  <r>
    <d v="2026-03-25T00:00:00"/>
    <s v="Melania"/>
    <s v="Corbata"/>
    <n v="1848"/>
    <x v="6"/>
    <x v="12"/>
  </r>
  <r>
    <d v="2026-03-25T00:00:00"/>
    <s v="Victor"/>
    <s v="Blusa"/>
    <n v="180"/>
    <x v="6"/>
    <x v="12"/>
  </r>
  <r>
    <d v="2026-03-26T00:00:00"/>
    <s v="Miguel"/>
    <s v="Corbata"/>
    <n v="1672"/>
    <x v="0"/>
    <x v="12"/>
  </r>
  <r>
    <d v="2026-03-26T00:00:00"/>
    <s v="Miguel"/>
    <s v="Albornoz"/>
    <n v="312"/>
    <x v="0"/>
    <x v="12"/>
  </r>
  <r>
    <d v="2026-03-26T00:00:00"/>
    <s v="Miguel"/>
    <s v="Cinturón"/>
    <n v="192"/>
    <x v="0"/>
    <x v="12"/>
  </r>
  <r>
    <d v="2026-03-26T00:00:00"/>
    <s v="Melania"/>
    <s v="Cinturón"/>
    <n v="384"/>
    <x v="0"/>
    <x v="12"/>
  </r>
  <r>
    <d v="2026-03-26T00:00:00"/>
    <s v="Miguel"/>
    <s v="Bufanda"/>
    <n v="416"/>
    <x v="0"/>
    <x v="12"/>
  </r>
  <r>
    <d v="2026-03-27T00:00:00"/>
    <s v="Melania"/>
    <s v="Gorra"/>
    <n v="11"/>
    <x v="1"/>
    <x v="12"/>
  </r>
  <r>
    <d v="2026-03-27T00:00:00"/>
    <s v="Miguel"/>
    <s v="Vestido"/>
    <n v="256"/>
    <x v="1"/>
    <x v="12"/>
  </r>
  <r>
    <d v="2026-03-27T00:00:00"/>
    <s v="Miguel"/>
    <s v="Chaqueta"/>
    <n v="1166"/>
    <x v="1"/>
    <x v="12"/>
  </r>
  <r>
    <d v="2026-03-27T00:00:00"/>
    <s v="Albert"/>
    <s v="Gorra"/>
    <n v="242"/>
    <x v="1"/>
    <x v="12"/>
  </r>
  <r>
    <d v="2026-03-27T00:00:00"/>
    <s v="Miguel"/>
    <s v="Corbata"/>
    <n v="1056"/>
    <x v="1"/>
    <x v="12"/>
  </r>
  <r>
    <d v="2026-03-27T00:00:00"/>
    <s v="Albert"/>
    <s v="Calcetín"/>
    <n v="76"/>
    <x v="1"/>
    <x v="12"/>
  </r>
  <r>
    <d v="2026-03-27T00:00:00"/>
    <s v="Miguel"/>
    <s v="Boina"/>
    <n v="936"/>
    <x v="1"/>
    <x v="12"/>
  </r>
  <r>
    <d v="2026-03-27T00:00:00"/>
    <s v="Albert"/>
    <s v="Pijama"/>
    <n v="946"/>
    <x v="1"/>
    <x v="12"/>
  </r>
  <r>
    <d v="2026-03-27T00:00:00"/>
    <s v="Melania"/>
    <s v="Bermuda"/>
    <n v="1083"/>
    <x v="1"/>
    <x v="12"/>
  </r>
  <r>
    <d v="2026-03-27T00:00:00"/>
    <s v="Melania"/>
    <s v="Blusa"/>
    <n v="540"/>
    <x v="1"/>
    <x v="12"/>
  </r>
  <r>
    <d v="2026-03-27T00:00:00"/>
    <s v="Melania"/>
    <s v="Guantes"/>
    <n v="1008"/>
    <x v="1"/>
    <x v="12"/>
  </r>
  <r>
    <d v="2026-03-27T00:00:00"/>
    <s v="Victor"/>
    <s v="Blusa"/>
    <n v="1080"/>
    <x v="1"/>
    <x v="12"/>
  </r>
  <r>
    <d v="2026-03-27T00:00:00"/>
    <s v="Miguel"/>
    <s v="Botas"/>
    <n v="1449"/>
    <x v="1"/>
    <x v="12"/>
  </r>
  <r>
    <d v="2026-03-28T00:00:00"/>
    <s v="Melania"/>
    <s v="Cinturón"/>
    <n v="1824"/>
    <x v="2"/>
    <x v="12"/>
  </r>
  <r>
    <d v="2026-03-28T00:00:00"/>
    <s v="Albert"/>
    <s v="Pantalón"/>
    <n v="360"/>
    <x v="2"/>
    <x v="12"/>
  </r>
  <r>
    <d v="2026-03-28T00:00:00"/>
    <s v="Melania"/>
    <s v="Blusa"/>
    <n v="675"/>
    <x v="2"/>
    <x v="12"/>
  </r>
  <r>
    <d v="2026-03-28T00:00:00"/>
    <s v="Victor"/>
    <s v="Boina"/>
    <n v="216"/>
    <x v="2"/>
    <x v="12"/>
  </r>
  <r>
    <d v="2026-03-28T00:00:00"/>
    <s v="Miguel"/>
    <s v="Bermuda"/>
    <n v="570"/>
    <x v="2"/>
    <x v="12"/>
  </r>
  <r>
    <d v="2026-03-28T00:00:00"/>
    <s v="Victor"/>
    <s v="Bufanda"/>
    <n v="832"/>
    <x v="2"/>
    <x v="12"/>
  </r>
  <r>
    <d v="2026-03-28T00:00:00"/>
    <s v="Miguel"/>
    <s v="Chaqueta"/>
    <n v="318"/>
    <x v="2"/>
    <x v="12"/>
  </r>
  <r>
    <d v="2026-03-28T00:00:00"/>
    <s v="Miguel"/>
    <s v="Cinturón"/>
    <n v="1824"/>
    <x v="2"/>
    <x v="12"/>
  </r>
  <r>
    <d v="2026-03-28T00:00:00"/>
    <s v="Melania"/>
    <s v="Bermuda"/>
    <n v="1254"/>
    <x v="2"/>
    <x v="12"/>
  </r>
  <r>
    <d v="2026-03-28T00:00:00"/>
    <s v="Albert"/>
    <s v="Uniforme"/>
    <n v="333"/>
    <x v="2"/>
    <x v="12"/>
  </r>
  <r>
    <d v="2026-03-28T00:00:00"/>
    <s v="Victor"/>
    <s v="Guantes"/>
    <n v="1197"/>
    <x v="2"/>
    <x v="12"/>
  </r>
  <r>
    <d v="2026-03-28T00:00:00"/>
    <s v="Albert"/>
    <s v="Guantes"/>
    <n v="756"/>
    <x v="2"/>
    <x v="12"/>
  </r>
  <r>
    <d v="2026-03-28T00:00:00"/>
    <s v="Albert"/>
    <s v="Gorra"/>
    <n v="143"/>
    <x v="2"/>
    <x v="12"/>
  </r>
  <r>
    <d v="2026-03-28T00:00:00"/>
    <s v="Albert"/>
    <s v="Chaqueta"/>
    <n v="901"/>
    <x v="2"/>
    <x v="12"/>
  </r>
  <r>
    <d v="2026-03-29T00:00:00"/>
    <s v="Miguel"/>
    <s v="Falda"/>
    <n v="812"/>
    <x v="3"/>
    <x v="13"/>
  </r>
  <r>
    <d v="2026-03-29T00:00:00"/>
    <s v="Victor"/>
    <s v="Delantal"/>
    <n v="663"/>
    <x v="3"/>
    <x v="13"/>
  </r>
  <r>
    <d v="2026-03-29T00:00:00"/>
    <s v="Melania"/>
    <s v="Vestido"/>
    <n v="1408"/>
    <x v="3"/>
    <x v="13"/>
  </r>
  <r>
    <d v="2026-03-29T00:00:00"/>
    <s v="Victor"/>
    <s v="Calzoncillo"/>
    <n v="1224"/>
    <x v="3"/>
    <x v="13"/>
  </r>
  <r>
    <d v="2026-03-29T00:00:00"/>
    <s v="Victor"/>
    <s v="Abrigo"/>
    <n v="1740"/>
    <x v="3"/>
    <x v="13"/>
  </r>
  <r>
    <d v="2026-03-29T00:00:00"/>
    <s v="Miguel"/>
    <s v="Camisa"/>
    <n v="352"/>
    <x v="3"/>
    <x v="13"/>
  </r>
  <r>
    <d v="2026-03-29T00:00:00"/>
    <s v="Victor"/>
    <s v="Guantes"/>
    <n v="882"/>
    <x v="3"/>
    <x v="13"/>
  </r>
  <r>
    <d v="2026-03-29T00:00:00"/>
    <s v="Melania"/>
    <s v="Botas"/>
    <n v="1242"/>
    <x v="3"/>
    <x v="13"/>
  </r>
  <r>
    <d v="2026-03-29T00:00:00"/>
    <s v="Albert"/>
    <s v="Vestido"/>
    <n v="896"/>
    <x v="3"/>
    <x v="13"/>
  </r>
  <r>
    <d v="2026-03-29T00:00:00"/>
    <s v="Miguel"/>
    <s v="Botas"/>
    <n v="1380"/>
    <x v="3"/>
    <x v="13"/>
  </r>
  <r>
    <d v="2026-03-29T00:00:00"/>
    <s v="Miguel"/>
    <s v="Chaqueta"/>
    <n v="1060"/>
    <x v="3"/>
    <x v="13"/>
  </r>
  <r>
    <d v="2026-03-29T00:00:00"/>
    <s v="Melania"/>
    <s v="Corbata"/>
    <n v="968"/>
    <x v="3"/>
    <x v="13"/>
  </r>
  <r>
    <d v="2026-03-30T00:00:00"/>
    <s v="Albert"/>
    <s v="Bufanda"/>
    <n v="52"/>
    <x v="4"/>
    <x v="13"/>
  </r>
  <r>
    <d v="2026-03-30T00:00:00"/>
    <s v="Victor"/>
    <s v="Boina"/>
    <n v="216"/>
    <x v="4"/>
    <x v="13"/>
  </r>
  <r>
    <d v="2026-03-30T00:00:00"/>
    <s v="Albert"/>
    <s v="Impermeable"/>
    <n v="455"/>
    <x v="4"/>
    <x v="13"/>
  </r>
  <r>
    <d v="2026-03-30T00:00:00"/>
    <s v="Albert"/>
    <s v="Bikini"/>
    <n v="235"/>
    <x v="4"/>
    <x v="13"/>
  </r>
  <r>
    <d v="2026-03-30T00:00:00"/>
    <s v="Miguel"/>
    <s v="Gorra"/>
    <n v="275"/>
    <x v="4"/>
    <x v="13"/>
  </r>
  <r>
    <d v="2026-03-30T00:00:00"/>
    <s v="Albert"/>
    <s v="Bufanda"/>
    <n v="1092"/>
    <x v="4"/>
    <x v="13"/>
  </r>
  <r>
    <d v="2026-03-30T00:00:00"/>
    <s v="Miguel"/>
    <s v="Vestido"/>
    <n v="832"/>
    <x v="4"/>
    <x v="13"/>
  </r>
  <r>
    <d v="2026-03-30T00:00:00"/>
    <s v="Albert"/>
    <s v="Boina"/>
    <n v="1296"/>
    <x v="4"/>
    <x v="13"/>
  </r>
  <r>
    <d v="2026-03-30T00:00:00"/>
    <s v="Albert"/>
    <s v="Chaqueta"/>
    <n v="106"/>
    <x v="4"/>
    <x v="13"/>
  </r>
  <r>
    <d v="2026-03-30T00:00:00"/>
    <s v="Miguel"/>
    <s v="Abrigo"/>
    <n v="696"/>
    <x v="4"/>
    <x v="13"/>
  </r>
  <r>
    <d v="2026-03-30T00:00:00"/>
    <s v="Miguel"/>
    <s v="Guantes"/>
    <n v="567"/>
    <x v="4"/>
    <x v="13"/>
  </r>
  <r>
    <d v="2026-03-31T00:00:00"/>
    <s v="Albert"/>
    <s v="Chaqueta"/>
    <n v="848"/>
    <x v="5"/>
    <x v="13"/>
  </r>
  <r>
    <d v="2026-03-31T00:00:00"/>
    <s v="Miguel"/>
    <s v="Falda"/>
    <n v="580"/>
    <x v="5"/>
    <x v="13"/>
  </r>
  <r>
    <d v="2026-03-31T00:00:00"/>
    <s v="Albert"/>
    <s v="Calcetín"/>
    <n v="342"/>
    <x v="5"/>
    <x v="13"/>
  </r>
  <r>
    <d v="2026-03-31T00:00:00"/>
    <s v="Victor"/>
    <s v="Gorra"/>
    <n v="110"/>
    <x v="5"/>
    <x v="13"/>
  </r>
  <r>
    <d v="2026-03-31T00:00:00"/>
    <s v="Miguel"/>
    <s v="Boina"/>
    <n v="288"/>
    <x v="5"/>
    <x v="13"/>
  </r>
  <r>
    <d v="2026-03-31T00:00:00"/>
    <s v="Victor"/>
    <s v="Boina"/>
    <n v="1296"/>
    <x v="5"/>
    <x v="13"/>
  </r>
  <r>
    <d v="2026-03-31T00:00:00"/>
    <s v="Miguel"/>
    <s v="Calzoncillo"/>
    <n v="969"/>
    <x v="5"/>
    <x v="13"/>
  </r>
  <r>
    <d v="2026-03-31T00:00:00"/>
    <s v="Melania"/>
    <s v="Boina"/>
    <n v="1080"/>
    <x v="5"/>
    <x v="13"/>
  </r>
  <r>
    <d v="2026-03-31T00:00:00"/>
    <s v="Miguel"/>
    <s v="Camisa"/>
    <n v="198"/>
    <x v="5"/>
    <x v="13"/>
  </r>
  <r>
    <d v="2026-03-31T00:00:00"/>
    <s v="Victor"/>
    <s v="Bikini"/>
    <n v="329"/>
    <x v="5"/>
    <x v="13"/>
  </r>
  <r>
    <d v="2026-03-31T00:00:00"/>
    <s v="Miguel"/>
    <s v="Uniforme"/>
    <n v="777"/>
    <x v="5"/>
    <x v="13"/>
  </r>
  <r>
    <d v="2026-03-31T00:00:00"/>
    <s v="Miguel"/>
    <s v="Uniforme"/>
    <n v="185"/>
    <x v="5"/>
    <x v="13"/>
  </r>
  <r>
    <d v="2026-03-31T00:00:00"/>
    <s v="Victor"/>
    <s v="Impermeable"/>
    <n v="1820"/>
    <x v="5"/>
    <x v="13"/>
  </r>
  <r>
    <d v="2026-03-31T00:00:00"/>
    <s v="Victor"/>
    <s v="Gorra"/>
    <n v="99"/>
    <x v="5"/>
    <x v="13"/>
  </r>
  <r>
    <d v="2026-04-01T00:00:00"/>
    <s v="Victor"/>
    <s v="Delantal"/>
    <n v="102"/>
    <x v="6"/>
    <x v="13"/>
  </r>
  <r>
    <d v="2026-04-01T00:00:00"/>
    <s v="Victor"/>
    <s v="Pijama"/>
    <n v="946"/>
    <x v="6"/>
    <x v="13"/>
  </r>
  <r>
    <d v="2026-04-01T00:00:00"/>
    <s v="Victor"/>
    <s v="Chaqueta"/>
    <n v="742"/>
    <x v="6"/>
    <x v="13"/>
  </r>
  <r>
    <d v="2026-04-01T00:00:00"/>
    <s v="Albert"/>
    <s v="Calzoncillo"/>
    <n v="357"/>
    <x v="6"/>
    <x v="13"/>
  </r>
  <r>
    <d v="2026-04-01T00:00:00"/>
    <s v="Victor"/>
    <s v="Calzoncillo"/>
    <n v="459"/>
    <x v="6"/>
    <x v="13"/>
  </r>
  <r>
    <d v="2026-04-01T00:00:00"/>
    <s v="Victor"/>
    <s v="Pijama"/>
    <n v="258"/>
    <x v="6"/>
    <x v="13"/>
  </r>
  <r>
    <d v="2026-04-01T00:00:00"/>
    <s v="Albert"/>
    <s v="Bikini"/>
    <n v="799"/>
    <x v="6"/>
    <x v="13"/>
  </r>
  <r>
    <d v="2026-04-01T00:00:00"/>
    <s v="Victor"/>
    <s v="Gorra"/>
    <n v="121"/>
    <x v="6"/>
    <x v="13"/>
  </r>
  <r>
    <d v="2026-04-02T00:00:00"/>
    <s v="Albert"/>
    <s v="Chaqueta"/>
    <n v="689"/>
    <x v="0"/>
    <x v="13"/>
  </r>
  <r>
    <d v="2026-04-02T00:00:00"/>
    <s v="Albert"/>
    <s v="Albornoz"/>
    <n v="143"/>
    <x v="0"/>
    <x v="13"/>
  </r>
  <r>
    <d v="2026-04-02T00:00:00"/>
    <s v="Miguel"/>
    <s v="Falda"/>
    <n v="58"/>
    <x v="0"/>
    <x v="13"/>
  </r>
  <r>
    <d v="2026-04-02T00:00:00"/>
    <s v="Melania"/>
    <s v="Botas"/>
    <n v="345"/>
    <x v="0"/>
    <x v="13"/>
  </r>
  <r>
    <d v="2026-04-02T00:00:00"/>
    <s v="Albert"/>
    <s v="Calcetín"/>
    <n v="114"/>
    <x v="0"/>
    <x v="13"/>
  </r>
  <r>
    <d v="2026-04-02T00:00:00"/>
    <s v="Miguel"/>
    <s v="Chaqueta"/>
    <n v="1166"/>
    <x v="0"/>
    <x v="13"/>
  </r>
  <r>
    <d v="2026-04-02T00:00:00"/>
    <s v="Albert"/>
    <s v="Cinturón"/>
    <n v="2304"/>
    <x v="0"/>
    <x v="13"/>
  </r>
  <r>
    <d v="2026-04-02T00:00:00"/>
    <s v="Melania"/>
    <s v="Vestido"/>
    <n v="1472"/>
    <x v="0"/>
    <x v="13"/>
  </r>
  <r>
    <d v="2026-04-02T00:00:00"/>
    <s v="Miguel"/>
    <s v="Falda"/>
    <n v="1218"/>
    <x v="0"/>
    <x v="13"/>
  </r>
  <r>
    <d v="2026-04-03T00:00:00"/>
    <s v="Victor"/>
    <s v="Calzoncillo"/>
    <n v="612"/>
    <x v="1"/>
    <x v="13"/>
  </r>
  <r>
    <d v="2026-04-03T00:00:00"/>
    <s v="Miguel"/>
    <s v="Pantalón"/>
    <n v="960"/>
    <x v="1"/>
    <x v="13"/>
  </r>
  <r>
    <d v="2026-04-03T00:00:00"/>
    <s v="Melania"/>
    <s v="Abrigo"/>
    <n v="1827"/>
    <x v="1"/>
    <x v="13"/>
  </r>
  <r>
    <d v="2026-04-03T00:00:00"/>
    <s v="Albert"/>
    <s v="Camisa"/>
    <n v="242"/>
    <x v="1"/>
    <x v="13"/>
  </r>
  <r>
    <d v="2026-04-03T00:00:00"/>
    <s v="Miguel"/>
    <s v="Abrigo"/>
    <n v="1218"/>
    <x v="1"/>
    <x v="13"/>
  </r>
  <r>
    <d v="2026-04-03T00:00:00"/>
    <s v="Victor"/>
    <s v="Pijama"/>
    <n v="1075"/>
    <x v="1"/>
    <x v="13"/>
  </r>
  <r>
    <d v="2026-04-03T00:00:00"/>
    <s v="Melania"/>
    <s v="Blusa"/>
    <n v="900"/>
    <x v="1"/>
    <x v="13"/>
  </r>
  <r>
    <d v="2026-04-03T00:00:00"/>
    <s v="Melania"/>
    <s v="Delantal"/>
    <n v="153"/>
    <x v="1"/>
    <x v="13"/>
  </r>
  <r>
    <d v="2026-04-03T00:00:00"/>
    <s v="Victor"/>
    <s v="Blusa"/>
    <n v="585"/>
    <x v="1"/>
    <x v="13"/>
  </r>
  <r>
    <d v="2026-04-03T00:00:00"/>
    <s v="Albert"/>
    <s v="Calcetín"/>
    <n v="722"/>
    <x v="1"/>
    <x v="13"/>
  </r>
  <r>
    <d v="2026-04-04T00:00:00"/>
    <s v="Melania"/>
    <s v="Vestido"/>
    <n v="256"/>
    <x v="2"/>
    <x v="13"/>
  </r>
  <r>
    <d v="2026-04-04T00:00:00"/>
    <s v="Albert"/>
    <s v="Uniforme"/>
    <n v="481"/>
    <x v="2"/>
    <x v="13"/>
  </r>
  <r>
    <d v="2026-04-04T00:00:00"/>
    <s v="Victor"/>
    <s v="Bikini"/>
    <n v="940"/>
    <x v="2"/>
    <x v="13"/>
  </r>
  <r>
    <d v="2026-04-04T00:00:00"/>
    <s v="Victor"/>
    <s v="Chaqueta"/>
    <n v="583"/>
    <x v="2"/>
    <x v="13"/>
  </r>
  <r>
    <d v="2026-04-04T00:00:00"/>
    <s v="Victor"/>
    <s v="Calzoncillo"/>
    <n v="918"/>
    <x v="2"/>
    <x v="13"/>
  </r>
  <r>
    <d v="2026-04-04T00:00:00"/>
    <s v="Melania"/>
    <s v="Delantal"/>
    <n v="357"/>
    <x v="2"/>
    <x v="13"/>
  </r>
  <r>
    <d v="2026-04-04T00:00:00"/>
    <s v="Melania"/>
    <s v="Pantalón"/>
    <n v="360"/>
    <x v="2"/>
    <x v="13"/>
  </r>
  <r>
    <d v="2026-04-05T00:00:00"/>
    <s v="Victor"/>
    <s v="Cinturón"/>
    <n v="288"/>
    <x v="3"/>
    <x v="14"/>
  </r>
  <r>
    <d v="2026-04-05T00:00:00"/>
    <s v="Victor"/>
    <s v="Falda"/>
    <n v="1334"/>
    <x v="3"/>
    <x v="14"/>
  </r>
  <r>
    <d v="2026-04-05T00:00:00"/>
    <s v="Melania"/>
    <s v="Bufanda"/>
    <n v="1196"/>
    <x v="3"/>
    <x v="14"/>
  </r>
  <r>
    <d v="2026-04-05T00:00:00"/>
    <s v="Victor"/>
    <s v="Pijama"/>
    <n v="516"/>
    <x v="3"/>
    <x v="14"/>
  </r>
  <r>
    <d v="2026-04-05T00:00:00"/>
    <s v="Albert"/>
    <s v="Calcetín"/>
    <n v="760"/>
    <x v="3"/>
    <x v="14"/>
  </r>
  <r>
    <d v="2026-04-05T00:00:00"/>
    <s v="Melania"/>
    <s v="Camisa"/>
    <n v="308"/>
    <x v="3"/>
    <x v="14"/>
  </r>
  <r>
    <d v="2026-04-05T00:00:00"/>
    <s v="Albert"/>
    <s v="Chaqueta"/>
    <n v="742"/>
    <x v="3"/>
    <x v="14"/>
  </r>
  <r>
    <d v="2026-04-05T00:00:00"/>
    <s v="Miguel"/>
    <s v="Gorra"/>
    <n v="176"/>
    <x v="3"/>
    <x v="14"/>
  </r>
  <r>
    <d v="2026-04-05T00:00:00"/>
    <s v="Melania"/>
    <s v="Pijama"/>
    <n v="1032"/>
    <x v="3"/>
    <x v="14"/>
  </r>
  <r>
    <d v="2026-04-05T00:00:00"/>
    <s v="Melania"/>
    <s v="Bikini"/>
    <n v="141"/>
    <x v="3"/>
    <x v="14"/>
  </r>
  <r>
    <d v="2026-04-05T00:00:00"/>
    <s v="Melania"/>
    <s v="Botas"/>
    <n v="828"/>
    <x v="3"/>
    <x v="14"/>
  </r>
  <r>
    <d v="2026-04-05T00:00:00"/>
    <s v="Albert"/>
    <s v="Calcetín"/>
    <n v="570"/>
    <x v="3"/>
    <x v="14"/>
  </r>
  <r>
    <d v="2026-04-05T00:00:00"/>
    <s v="Melania"/>
    <s v="Albornoz"/>
    <n v="221"/>
    <x v="3"/>
    <x v="14"/>
  </r>
  <r>
    <d v="2026-04-05T00:00:00"/>
    <s v="Melania"/>
    <s v="Uniforme"/>
    <n v="592"/>
    <x v="3"/>
    <x v="14"/>
  </r>
  <r>
    <d v="2026-04-05T00:00:00"/>
    <s v="Albert"/>
    <s v="Albornoz"/>
    <n v="13"/>
    <x v="3"/>
    <x v="14"/>
  </r>
  <r>
    <d v="2026-04-05T00:00:00"/>
    <s v="Victor"/>
    <s v="Falda"/>
    <n v="406"/>
    <x v="3"/>
    <x v="14"/>
  </r>
  <r>
    <d v="2026-04-06T00:00:00"/>
    <s v="Albert"/>
    <s v="Calzoncillo"/>
    <n v="918"/>
    <x v="4"/>
    <x v="14"/>
  </r>
  <r>
    <d v="2026-04-06T00:00:00"/>
    <s v="Miguel"/>
    <s v="Bermuda"/>
    <n v="342"/>
    <x v="4"/>
    <x v="14"/>
  </r>
  <r>
    <d v="2026-04-06T00:00:00"/>
    <s v="Melania"/>
    <s v="Botas"/>
    <n v="552"/>
    <x v="4"/>
    <x v="14"/>
  </r>
  <r>
    <d v="2026-04-06T00:00:00"/>
    <s v="Miguel"/>
    <s v="Impermeable"/>
    <n v="1820"/>
    <x v="4"/>
    <x v="14"/>
  </r>
  <r>
    <d v="2026-04-06T00:00:00"/>
    <s v="Miguel"/>
    <s v="Guantes"/>
    <n v="504"/>
    <x v="4"/>
    <x v="14"/>
  </r>
  <r>
    <d v="2026-04-06T00:00:00"/>
    <s v="Albert"/>
    <s v="Blusa"/>
    <n v="45"/>
    <x v="4"/>
    <x v="14"/>
  </r>
  <r>
    <d v="2026-04-06T00:00:00"/>
    <s v="Miguel"/>
    <s v="Pijama"/>
    <n v="43"/>
    <x v="4"/>
    <x v="14"/>
  </r>
  <r>
    <d v="2026-04-07T00:00:00"/>
    <s v="Albert"/>
    <s v="Falda"/>
    <n v="1218"/>
    <x v="5"/>
    <x v="14"/>
  </r>
  <r>
    <d v="2026-04-07T00:00:00"/>
    <s v="Melania"/>
    <s v="Corbata"/>
    <n v="2200"/>
    <x v="5"/>
    <x v="14"/>
  </r>
  <r>
    <d v="2026-04-07T00:00:00"/>
    <s v="Albert"/>
    <s v="Blusa"/>
    <n v="450"/>
    <x v="5"/>
    <x v="14"/>
  </r>
  <r>
    <d v="2026-04-07T00:00:00"/>
    <s v="Miguel"/>
    <s v="Cinturón"/>
    <n v="384"/>
    <x v="5"/>
    <x v="14"/>
  </r>
  <r>
    <d v="2026-04-07T00:00:00"/>
    <s v="Melania"/>
    <s v="Calcetín"/>
    <n v="912"/>
    <x v="5"/>
    <x v="14"/>
  </r>
  <r>
    <d v="2026-04-07T00:00:00"/>
    <s v="Albert"/>
    <s v="Calcetín"/>
    <n v="570"/>
    <x v="5"/>
    <x v="14"/>
  </r>
  <r>
    <d v="2026-04-07T00:00:00"/>
    <s v="Victor"/>
    <s v="Chaqueta"/>
    <n v="530"/>
    <x v="5"/>
    <x v="14"/>
  </r>
  <r>
    <d v="2026-04-07T00:00:00"/>
    <s v="Miguel"/>
    <s v="Pijama"/>
    <n v="559"/>
    <x v="5"/>
    <x v="14"/>
  </r>
  <r>
    <d v="2026-04-07T00:00:00"/>
    <s v="Victor"/>
    <s v="Chaqueta"/>
    <n v="1060"/>
    <x v="5"/>
    <x v="14"/>
  </r>
  <r>
    <d v="2026-04-08T00:00:00"/>
    <s v="Albert"/>
    <s v="Abrigo"/>
    <n v="1740"/>
    <x v="6"/>
    <x v="14"/>
  </r>
  <r>
    <d v="2026-04-08T00:00:00"/>
    <s v="Miguel"/>
    <s v="Blusa"/>
    <n v="855"/>
    <x v="6"/>
    <x v="14"/>
  </r>
  <r>
    <d v="2026-04-08T00:00:00"/>
    <s v="Victor"/>
    <s v="Albornoz"/>
    <n v="52"/>
    <x v="6"/>
    <x v="14"/>
  </r>
  <r>
    <d v="2026-04-08T00:00:00"/>
    <s v="Victor"/>
    <s v="Pijama"/>
    <n v="602"/>
    <x v="6"/>
    <x v="14"/>
  </r>
  <r>
    <d v="2026-04-08T00:00:00"/>
    <s v="Melania"/>
    <s v="Albornoz"/>
    <n v="169"/>
    <x v="6"/>
    <x v="14"/>
  </r>
  <r>
    <d v="2026-04-08T00:00:00"/>
    <s v="Melania"/>
    <s v="Chaqueta"/>
    <n v="424"/>
    <x v="6"/>
    <x v="14"/>
  </r>
  <r>
    <d v="2026-04-08T00:00:00"/>
    <s v="Victor"/>
    <s v="Delantal"/>
    <n v="765"/>
    <x v="6"/>
    <x v="14"/>
  </r>
  <r>
    <d v="2026-04-08T00:00:00"/>
    <s v="Victor"/>
    <s v="Blusa"/>
    <n v="720"/>
    <x v="6"/>
    <x v="14"/>
  </r>
  <r>
    <d v="2026-04-08T00:00:00"/>
    <s v="Melania"/>
    <s v="Gorra"/>
    <n v="11"/>
    <x v="6"/>
    <x v="14"/>
  </r>
  <r>
    <d v="2026-04-08T00:00:00"/>
    <s v="Miguel"/>
    <s v="Camisa"/>
    <n v="242"/>
    <x v="6"/>
    <x v="14"/>
  </r>
  <r>
    <d v="2026-04-08T00:00:00"/>
    <s v="Miguel"/>
    <s v="Botas"/>
    <n v="483"/>
    <x v="6"/>
    <x v="14"/>
  </r>
  <r>
    <d v="2026-04-08T00:00:00"/>
    <s v="Melania"/>
    <s v="Albornoz"/>
    <n v="286"/>
    <x v="6"/>
    <x v="14"/>
  </r>
  <r>
    <d v="2026-04-09T00:00:00"/>
    <s v="Melania"/>
    <s v="Camisa"/>
    <n v="528"/>
    <x v="0"/>
    <x v="14"/>
  </r>
  <r>
    <d v="2026-04-09T00:00:00"/>
    <s v="Albert"/>
    <s v="Cinturón"/>
    <n v="1248"/>
    <x v="0"/>
    <x v="14"/>
  </r>
  <r>
    <d v="2026-04-09T00:00:00"/>
    <s v="Victor"/>
    <s v="Pijama"/>
    <n v="903"/>
    <x v="0"/>
    <x v="14"/>
  </r>
  <r>
    <d v="2026-04-09T00:00:00"/>
    <s v="Melania"/>
    <s v="Boina"/>
    <n v="504"/>
    <x v="0"/>
    <x v="14"/>
  </r>
  <r>
    <d v="2026-04-09T00:00:00"/>
    <s v="Melania"/>
    <s v="Vestido"/>
    <n v="448"/>
    <x v="0"/>
    <x v="14"/>
  </r>
  <r>
    <d v="2026-04-09T00:00:00"/>
    <s v="Albert"/>
    <s v="Camisa"/>
    <n v="528"/>
    <x v="0"/>
    <x v="14"/>
  </r>
  <r>
    <d v="2026-04-09T00:00:00"/>
    <s v="Victor"/>
    <s v="Pantalón"/>
    <n v="60"/>
    <x v="0"/>
    <x v="14"/>
  </r>
  <r>
    <d v="2026-04-09T00:00:00"/>
    <s v="Victor"/>
    <s v="Vestido"/>
    <n v="192"/>
    <x v="0"/>
    <x v="14"/>
  </r>
  <r>
    <d v="2026-04-09T00:00:00"/>
    <s v="Albert"/>
    <s v="Uniforme"/>
    <n v="740"/>
    <x v="0"/>
    <x v="14"/>
  </r>
  <r>
    <d v="2026-04-09T00:00:00"/>
    <s v="Victor"/>
    <s v="Guantes"/>
    <n v="1512"/>
    <x v="0"/>
    <x v="14"/>
  </r>
  <r>
    <d v="2026-04-09T00:00:00"/>
    <s v="Melania"/>
    <s v="Vestido"/>
    <n v="1344"/>
    <x v="0"/>
    <x v="14"/>
  </r>
  <r>
    <d v="2026-04-09T00:00:00"/>
    <s v="Miguel"/>
    <s v="Calzoncillo"/>
    <n v="765"/>
    <x v="0"/>
    <x v="14"/>
  </r>
  <r>
    <d v="2026-04-09T00:00:00"/>
    <s v="Melania"/>
    <s v="Pijama"/>
    <n v="602"/>
    <x v="0"/>
    <x v="14"/>
  </r>
  <r>
    <d v="2026-04-10T00:00:00"/>
    <s v="Victor"/>
    <s v="Albornoz"/>
    <n v="13"/>
    <x v="1"/>
    <x v="14"/>
  </r>
  <r>
    <d v="2026-04-10T00:00:00"/>
    <s v="Victor"/>
    <s v="Chaqueta"/>
    <n v="954"/>
    <x v="1"/>
    <x v="14"/>
  </r>
  <r>
    <d v="2026-04-10T00:00:00"/>
    <s v="Miguel"/>
    <s v="Delantal"/>
    <n v="153"/>
    <x v="1"/>
    <x v="14"/>
  </r>
  <r>
    <d v="2026-04-10T00:00:00"/>
    <s v="Victor"/>
    <s v="Gorra"/>
    <n v="253"/>
    <x v="1"/>
    <x v="14"/>
  </r>
  <r>
    <d v="2026-04-10T00:00:00"/>
    <s v="Victor"/>
    <s v="Delantal"/>
    <n v="1275"/>
    <x v="1"/>
    <x v="14"/>
  </r>
  <r>
    <d v="2026-04-10T00:00:00"/>
    <s v="Victor"/>
    <s v="Guantes"/>
    <n v="693"/>
    <x v="1"/>
    <x v="14"/>
  </r>
  <r>
    <d v="2026-04-10T00:00:00"/>
    <s v="Victor"/>
    <s v="Bufanda"/>
    <n v="104"/>
    <x v="1"/>
    <x v="14"/>
  </r>
  <r>
    <d v="2026-04-10T00:00:00"/>
    <s v="Victor"/>
    <s v="Cinturón"/>
    <n v="576"/>
    <x v="1"/>
    <x v="14"/>
  </r>
  <r>
    <d v="2026-04-10T00:00:00"/>
    <s v="Albert"/>
    <s v="Cinturón"/>
    <n v="1248"/>
    <x v="1"/>
    <x v="14"/>
  </r>
  <r>
    <d v="2026-04-10T00:00:00"/>
    <s v="Victor"/>
    <s v="Albornoz"/>
    <n v="234"/>
    <x v="1"/>
    <x v="14"/>
  </r>
  <r>
    <d v="2026-04-11T00:00:00"/>
    <s v="Melania"/>
    <s v="Blusa"/>
    <n v="585"/>
    <x v="2"/>
    <x v="14"/>
  </r>
  <r>
    <d v="2026-04-11T00:00:00"/>
    <s v="Miguel"/>
    <s v="Vestido"/>
    <n v="1472"/>
    <x v="2"/>
    <x v="14"/>
  </r>
  <r>
    <d v="2026-04-11T00:00:00"/>
    <s v="Melania"/>
    <s v="Gorra"/>
    <n v="154"/>
    <x v="2"/>
    <x v="14"/>
  </r>
  <r>
    <d v="2026-04-11T00:00:00"/>
    <s v="Melania"/>
    <s v="Gorra"/>
    <n v="220"/>
    <x v="2"/>
    <x v="14"/>
  </r>
  <r>
    <d v="2026-04-11T00:00:00"/>
    <s v="Miguel"/>
    <s v="Vestido"/>
    <n v="448"/>
    <x v="2"/>
    <x v="14"/>
  </r>
  <r>
    <d v="2026-04-11T00:00:00"/>
    <s v="Albert"/>
    <s v="Calzoncillo"/>
    <n v="153"/>
    <x v="2"/>
    <x v="14"/>
  </r>
  <r>
    <d v="2026-04-11T00:00:00"/>
    <s v="Melania"/>
    <s v="Bermuda"/>
    <n v="627"/>
    <x v="2"/>
    <x v="14"/>
  </r>
  <r>
    <d v="2026-04-11T00:00:00"/>
    <s v="Victor"/>
    <s v="Cinturón"/>
    <n v="1536"/>
    <x v="2"/>
    <x v="14"/>
  </r>
  <r>
    <d v="2026-04-11T00:00:00"/>
    <s v="Victor"/>
    <s v="Falda"/>
    <n v="812"/>
    <x v="2"/>
    <x v="14"/>
  </r>
  <r>
    <d v="2026-04-11T00:00:00"/>
    <s v="Victor"/>
    <s v="Calcetín"/>
    <n v="266"/>
    <x v="2"/>
    <x v="14"/>
  </r>
  <r>
    <d v="2026-04-12T00:00:00"/>
    <s v="Miguel"/>
    <s v="Delantal"/>
    <n v="1224"/>
    <x v="3"/>
    <x v="15"/>
  </r>
  <r>
    <d v="2026-04-12T00:00:00"/>
    <s v="Miguel"/>
    <s v="Bufanda"/>
    <n v="416"/>
    <x v="3"/>
    <x v="15"/>
  </r>
  <r>
    <d v="2026-04-12T00:00:00"/>
    <s v="Victor"/>
    <s v="Pantalón"/>
    <n v="1020"/>
    <x v="3"/>
    <x v="15"/>
  </r>
  <r>
    <d v="2026-04-12T00:00:00"/>
    <s v="Victor"/>
    <s v="Boina"/>
    <n v="648"/>
    <x v="3"/>
    <x v="15"/>
  </r>
  <r>
    <d v="2026-04-12T00:00:00"/>
    <s v="Miguel"/>
    <s v="Bermuda"/>
    <n v="1140"/>
    <x v="3"/>
    <x v="15"/>
  </r>
  <r>
    <d v="2026-04-12T00:00:00"/>
    <s v="Melania"/>
    <s v="Guantes"/>
    <n v="819"/>
    <x v="3"/>
    <x v="15"/>
  </r>
  <r>
    <d v="2026-04-12T00:00:00"/>
    <s v="Albert"/>
    <s v="Abrigo"/>
    <n v="435"/>
    <x v="3"/>
    <x v="15"/>
  </r>
  <r>
    <d v="2026-04-12T00:00:00"/>
    <s v="Victor"/>
    <s v="Delantal"/>
    <n v="1275"/>
    <x v="3"/>
    <x v="15"/>
  </r>
  <r>
    <d v="2026-04-12T00:00:00"/>
    <s v="Miguel"/>
    <s v="Delantal"/>
    <n v="510"/>
    <x v="3"/>
    <x v="15"/>
  </r>
  <r>
    <d v="2026-04-12T00:00:00"/>
    <s v="Albert"/>
    <s v="Albornoz"/>
    <n v="169"/>
    <x v="3"/>
    <x v="15"/>
  </r>
  <r>
    <d v="2026-04-12T00:00:00"/>
    <s v="Albert"/>
    <s v="Guantes"/>
    <n v="63"/>
    <x v="3"/>
    <x v="15"/>
  </r>
  <r>
    <d v="2026-04-13T00:00:00"/>
    <s v="Melania"/>
    <s v="Vestido"/>
    <n v="704"/>
    <x v="4"/>
    <x v="15"/>
  </r>
  <r>
    <d v="2026-04-13T00:00:00"/>
    <s v="Miguel"/>
    <s v="Bikini"/>
    <n v="1175"/>
    <x v="4"/>
    <x v="15"/>
  </r>
  <r>
    <d v="2026-04-13T00:00:00"/>
    <s v="Miguel"/>
    <s v="Blusa"/>
    <n v="855"/>
    <x v="4"/>
    <x v="15"/>
  </r>
  <r>
    <d v="2026-04-13T00:00:00"/>
    <s v="Albert"/>
    <s v="Corbata"/>
    <n v="704"/>
    <x v="4"/>
    <x v="15"/>
  </r>
  <r>
    <d v="2026-04-13T00:00:00"/>
    <s v="Melania"/>
    <s v="Boina"/>
    <n v="1368"/>
    <x v="4"/>
    <x v="15"/>
  </r>
  <r>
    <d v="2026-04-13T00:00:00"/>
    <s v="Melania"/>
    <s v="Abrigo"/>
    <n v="870"/>
    <x v="4"/>
    <x v="15"/>
  </r>
  <r>
    <d v="2026-04-13T00:00:00"/>
    <s v="Miguel"/>
    <s v="Calcetín"/>
    <n v="912"/>
    <x v="4"/>
    <x v="15"/>
  </r>
  <r>
    <d v="2026-04-13T00:00:00"/>
    <s v="Miguel"/>
    <s v="Falda"/>
    <n v="696"/>
    <x v="4"/>
    <x v="15"/>
  </r>
  <r>
    <d v="2026-04-13T00:00:00"/>
    <s v="Miguel"/>
    <s v="Albornoz"/>
    <n v="169"/>
    <x v="4"/>
    <x v="15"/>
  </r>
  <r>
    <d v="2026-04-13T00:00:00"/>
    <s v="Albert"/>
    <s v="Chaqueta"/>
    <n v="954"/>
    <x v="4"/>
    <x v="15"/>
  </r>
  <r>
    <d v="2026-04-13T00:00:00"/>
    <s v="Miguel"/>
    <s v="Bikini"/>
    <n v="752"/>
    <x v="4"/>
    <x v="15"/>
  </r>
  <r>
    <d v="2026-04-13T00:00:00"/>
    <s v="Miguel"/>
    <s v="Pijama"/>
    <n v="946"/>
    <x v="4"/>
    <x v="15"/>
  </r>
  <r>
    <d v="2026-04-13T00:00:00"/>
    <s v="Melania"/>
    <s v="Vestido"/>
    <n v="1536"/>
    <x v="4"/>
    <x v="15"/>
  </r>
  <r>
    <d v="2026-04-14T00:00:00"/>
    <s v="Melania"/>
    <s v="Pantalón"/>
    <n v="900"/>
    <x v="5"/>
    <x v="15"/>
  </r>
  <r>
    <d v="2026-04-14T00:00:00"/>
    <s v="Melania"/>
    <s v="Impermeable"/>
    <n v="2002"/>
    <x v="5"/>
    <x v="15"/>
  </r>
  <r>
    <d v="2026-04-14T00:00:00"/>
    <s v="Victor"/>
    <s v="Pantalón"/>
    <n v="240"/>
    <x v="5"/>
    <x v="15"/>
  </r>
  <r>
    <d v="2026-04-14T00:00:00"/>
    <s v="Melania"/>
    <s v="Chaqueta"/>
    <n v="1272"/>
    <x v="5"/>
    <x v="15"/>
  </r>
  <r>
    <d v="2026-04-14T00:00:00"/>
    <s v="Victor"/>
    <s v="Camisa"/>
    <n v="352"/>
    <x v="5"/>
    <x v="15"/>
  </r>
  <r>
    <d v="2026-04-14T00:00:00"/>
    <s v="Albert"/>
    <s v="Pijama"/>
    <n v="774"/>
    <x v="5"/>
    <x v="15"/>
  </r>
  <r>
    <d v="2026-04-14T00:00:00"/>
    <s v="Miguel"/>
    <s v="Boina"/>
    <n v="1080"/>
    <x v="5"/>
    <x v="15"/>
  </r>
  <r>
    <d v="2026-04-14T00:00:00"/>
    <s v="Miguel"/>
    <s v="Abrigo"/>
    <n v="348"/>
    <x v="5"/>
    <x v="15"/>
  </r>
  <r>
    <d v="2026-04-14T00:00:00"/>
    <s v="Melania"/>
    <s v="Pijama"/>
    <n v="774"/>
    <x v="5"/>
    <x v="15"/>
  </r>
  <r>
    <d v="2026-04-14T00:00:00"/>
    <s v="Victor"/>
    <s v="Impermeable"/>
    <n v="1183"/>
    <x v="5"/>
    <x v="15"/>
  </r>
  <r>
    <d v="2026-04-14T00:00:00"/>
    <s v="Victor"/>
    <s v="Corbata"/>
    <n v="792"/>
    <x v="5"/>
    <x v="15"/>
  </r>
  <r>
    <d v="2026-04-14T00:00:00"/>
    <s v="Miguel"/>
    <s v="Gorra"/>
    <n v="132"/>
    <x v="5"/>
    <x v="15"/>
  </r>
  <r>
    <d v="2026-04-15T00:00:00"/>
    <s v="Melania"/>
    <s v="Gorra"/>
    <n v="253"/>
    <x v="6"/>
    <x v="15"/>
  </r>
  <r>
    <d v="2026-04-15T00:00:00"/>
    <s v="Victor"/>
    <s v="Boina"/>
    <n v="360"/>
    <x v="6"/>
    <x v="15"/>
  </r>
  <r>
    <d v="2026-04-15T00:00:00"/>
    <s v="Albert"/>
    <s v="Guantes"/>
    <n v="1260"/>
    <x v="6"/>
    <x v="15"/>
  </r>
  <r>
    <d v="2026-04-15T00:00:00"/>
    <s v="Miguel"/>
    <s v="Uniforme"/>
    <n v="259"/>
    <x v="6"/>
    <x v="15"/>
  </r>
  <r>
    <d v="2026-04-15T00:00:00"/>
    <s v="Miguel"/>
    <s v="Calcetín"/>
    <n v="152"/>
    <x v="6"/>
    <x v="15"/>
  </r>
  <r>
    <d v="2026-04-15T00:00:00"/>
    <s v="Melania"/>
    <s v="Uniforme"/>
    <n v="555"/>
    <x v="6"/>
    <x v="15"/>
  </r>
  <r>
    <d v="2026-04-15T00:00:00"/>
    <s v="Melania"/>
    <s v="Gorra"/>
    <n v="209"/>
    <x v="6"/>
    <x v="15"/>
  </r>
  <r>
    <d v="2026-04-15T00:00:00"/>
    <s v="Miguel"/>
    <s v="Abrigo"/>
    <n v="261"/>
    <x v="6"/>
    <x v="15"/>
  </r>
  <r>
    <d v="2026-04-15T00:00:00"/>
    <s v="Melania"/>
    <s v="Chaqueta"/>
    <n v="1272"/>
    <x v="6"/>
    <x v="15"/>
  </r>
  <r>
    <d v="2026-04-15T00:00:00"/>
    <s v="Miguel"/>
    <s v="Camisa"/>
    <n v="462"/>
    <x v="6"/>
    <x v="15"/>
  </r>
  <r>
    <d v="2026-04-16T00:00:00"/>
    <s v="Melania"/>
    <s v="Vestido"/>
    <n v="704"/>
    <x v="0"/>
    <x v="15"/>
  </r>
  <r>
    <d v="2026-04-16T00:00:00"/>
    <s v="Victor"/>
    <s v="Guantes"/>
    <n v="1260"/>
    <x v="0"/>
    <x v="15"/>
  </r>
  <r>
    <d v="2026-04-16T00:00:00"/>
    <s v="Melania"/>
    <s v="Albornoz"/>
    <n v="65"/>
    <x v="0"/>
    <x v="15"/>
  </r>
  <r>
    <d v="2026-04-16T00:00:00"/>
    <s v="Miguel"/>
    <s v="Impermeable"/>
    <n v="819"/>
    <x v="0"/>
    <x v="15"/>
  </r>
  <r>
    <d v="2026-04-16T00:00:00"/>
    <s v="Victor"/>
    <s v="Bikini"/>
    <n v="752"/>
    <x v="0"/>
    <x v="15"/>
  </r>
  <r>
    <d v="2026-04-16T00:00:00"/>
    <s v="Melania"/>
    <s v="Falda"/>
    <n v="1160"/>
    <x v="0"/>
    <x v="15"/>
  </r>
  <r>
    <d v="2026-04-16T00:00:00"/>
    <s v="Albert"/>
    <s v="Cinturón"/>
    <n v="2304"/>
    <x v="0"/>
    <x v="15"/>
  </r>
  <r>
    <d v="2026-04-16T00:00:00"/>
    <s v="Miguel"/>
    <s v="Albornoz"/>
    <n v="195"/>
    <x v="0"/>
    <x v="15"/>
  </r>
  <r>
    <d v="2026-04-16T00:00:00"/>
    <s v="Melania"/>
    <s v="Albornoz"/>
    <n v="78"/>
    <x v="0"/>
    <x v="15"/>
  </r>
  <r>
    <d v="2026-04-16T00:00:00"/>
    <s v="Albert"/>
    <s v="Bikini"/>
    <n v="1128"/>
    <x v="0"/>
    <x v="15"/>
  </r>
  <r>
    <d v="2026-04-16T00:00:00"/>
    <s v="Melania"/>
    <s v="Camisa"/>
    <n v="154"/>
    <x v="0"/>
    <x v="15"/>
  </r>
  <r>
    <d v="2026-04-16T00:00:00"/>
    <s v="Albert"/>
    <s v="Cinturón"/>
    <n v="1152"/>
    <x v="0"/>
    <x v="15"/>
  </r>
  <r>
    <d v="2026-04-17T00:00:00"/>
    <s v="Miguel"/>
    <s v="Calcetín"/>
    <n v="912"/>
    <x v="1"/>
    <x v="15"/>
  </r>
  <r>
    <d v="2026-04-17T00:00:00"/>
    <s v="Miguel"/>
    <s v="Calzoncillo"/>
    <n v="714"/>
    <x v="1"/>
    <x v="15"/>
  </r>
  <r>
    <d v="2026-04-17T00:00:00"/>
    <s v="Victor"/>
    <s v="Pijama"/>
    <n v="645"/>
    <x v="1"/>
    <x v="15"/>
  </r>
  <r>
    <d v="2026-04-17T00:00:00"/>
    <s v="Victor"/>
    <s v="Cinturón"/>
    <n v="864"/>
    <x v="1"/>
    <x v="15"/>
  </r>
  <r>
    <d v="2026-04-17T00:00:00"/>
    <s v="Miguel"/>
    <s v="Cinturón"/>
    <n v="96"/>
    <x v="1"/>
    <x v="15"/>
  </r>
  <r>
    <d v="2026-04-17T00:00:00"/>
    <s v="Miguel"/>
    <s v="Botas"/>
    <n v="483"/>
    <x v="1"/>
    <x v="15"/>
  </r>
  <r>
    <d v="2026-04-17T00:00:00"/>
    <s v="Melania"/>
    <s v="Blusa"/>
    <n v="675"/>
    <x v="1"/>
    <x v="15"/>
  </r>
  <r>
    <d v="2026-04-17T00:00:00"/>
    <s v="Victor"/>
    <s v="Bermuda"/>
    <n v="399"/>
    <x v="1"/>
    <x v="15"/>
  </r>
  <r>
    <d v="2026-04-17T00:00:00"/>
    <s v="Miguel"/>
    <s v="Corbata"/>
    <n v="88"/>
    <x v="1"/>
    <x v="15"/>
  </r>
  <r>
    <d v="2026-04-18T00:00:00"/>
    <s v="Miguel"/>
    <s v="Vestido"/>
    <n v="704"/>
    <x v="2"/>
    <x v="15"/>
  </r>
  <r>
    <d v="2026-04-18T00:00:00"/>
    <s v="Melania"/>
    <s v="Botas"/>
    <n v="414"/>
    <x v="2"/>
    <x v="15"/>
  </r>
  <r>
    <d v="2026-04-18T00:00:00"/>
    <s v="Albert"/>
    <s v="Chaqueta"/>
    <n v="530"/>
    <x v="2"/>
    <x v="15"/>
  </r>
  <r>
    <d v="2026-04-18T00:00:00"/>
    <s v="Miguel"/>
    <s v="Cinturón"/>
    <n v="1632"/>
    <x v="2"/>
    <x v="15"/>
  </r>
  <r>
    <d v="2026-04-18T00:00:00"/>
    <s v="Victor"/>
    <s v="Botas"/>
    <n v="1242"/>
    <x v="2"/>
    <x v="15"/>
  </r>
  <r>
    <d v="2026-04-18T00:00:00"/>
    <s v="Miguel"/>
    <s v="Chaqueta"/>
    <n v="1219"/>
    <x v="2"/>
    <x v="15"/>
  </r>
  <r>
    <d v="2026-04-18T00:00:00"/>
    <s v="Albert"/>
    <s v="Camisa"/>
    <n v="154"/>
    <x v="2"/>
    <x v="15"/>
  </r>
  <r>
    <d v="2026-04-18T00:00:00"/>
    <s v="Miguel"/>
    <s v="Pantalón"/>
    <n v="840"/>
    <x v="2"/>
    <x v="15"/>
  </r>
  <r>
    <d v="2026-04-18T00:00:00"/>
    <s v="Melania"/>
    <s v="Delantal"/>
    <n v="612"/>
    <x v="2"/>
    <x v="15"/>
  </r>
  <r>
    <d v="2026-04-18T00:00:00"/>
    <s v="Miguel"/>
    <s v="Cinturón"/>
    <n v="1152"/>
    <x v="2"/>
    <x v="15"/>
  </r>
  <r>
    <d v="2026-04-18T00:00:00"/>
    <s v="Victor"/>
    <s v="Bufanda"/>
    <n v="1300"/>
    <x v="2"/>
    <x v="15"/>
  </r>
  <r>
    <d v="2026-04-19T00:00:00"/>
    <s v="Albert"/>
    <s v="Albornoz"/>
    <n v="273"/>
    <x v="3"/>
    <x v="16"/>
  </r>
  <r>
    <d v="2026-04-19T00:00:00"/>
    <s v="Albert"/>
    <s v="Guantes"/>
    <n v="1260"/>
    <x v="3"/>
    <x v="16"/>
  </r>
  <r>
    <d v="2026-04-19T00:00:00"/>
    <s v="Albert"/>
    <s v="Boina"/>
    <n v="576"/>
    <x v="3"/>
    <x v="16"/>
  </r>
  <r>
    <d v="2026-04-19T00:00:00"/>
    <s v="Victor"/>
    <s v="Chaqueta"/>
    <n v="1272"/>
    <x v="3"/>
    <x v="16"/>
  </r>
  <r>
    <d v="2026-04-19T00:00:00"/>
    <s v="Victor"/>
    <s v="Calcetín"/>
    <n v="608"/>
    <x v="3"/>
    <x v="16"/>
  </r>
  <r>
    <d v="2026-04-19T00:00:00"/>
    <s v="Victor"/>
    <s v="Camisa"/>
    <n v="176"/>
    <x v="3"/>
    <x v="16"/>
  </r>
  <r>
    <d v="2026-04-19T00:00:00"/>
    <s v="Albert"/>
    <s v="Bikini"/>
    <n v="799"/>
    <x v="3"/>
    <x v="16"/>
  </r>
  <r>
    <d v="2026-04-19T00:00:00"/>
    <s v="Melania"/>
    <s v="Abrigo"/>
    <n v="783"/>
    <x v="3"/>
    <x v="16"/>
  </r>
  <r>
    <d v="2026-04-19T00:00:00"/>
    <s v="Victor"/>
    <s v="Botas"/>
    <n v="207"/>
    <x v="3"/>
    <x v="16"/>
  </r>
  <r>
    <d v="2026-04-20T00:00:00"/>
    <s v="Melania"/>
    <s v="Vestido"/>
    <n v="1408"/>
    <x v="4"/>
    <x v="16"/>
  </r>
  <r>
    <d v="2026-04-20T00:00:00"/>
    <s v="Albert"/>
    <s v="Bufanda"/>
    <n v="884"/>
    <x v="4"/>
    <x v="16"/>
  </r>
  <r>
    <d v="2026-04-20T00:00:00"/>
    <s v="Melania"/>
    <s v="Bufanda"/>
    <n v="260"/>
    <x v="4"/>
    <x v="16"/>
  </r>
  <r>
    <d v="2026-04-20T00:00:00"/>
    <s v="Victor"/>
    <s v="Bufanda"/>
    <n v="1300"/>
    <x v="4"/>
    <x v="16"/>
  </r>
  <r>
    <d v="2026-04-20T00:00:00"/>
    <s v="Albert"/>
    <s v="Blusa"/>
    <n v="315"/>
    <x v="4"/>
    <x v="16"/>
  </r>
  <r>
    <d v="2026-04-20T00:00:00"/>
    <s v="Albert"/>
    <s v="Calcetín"/>
    <n v="646"/>
    <x v="4"/>
    <x v="16"/>
  </r>
  <r>
    <d v="2026-04-20T00:00:00"/>
    <s v="Victor"/>
    <s v="Blusa"/>
    <n v="315"/>
    <x v="4"/>
    <x v="16"/>
  </r>
  <r>
    <d v="2026-04-20T00:00:00"/>
    <s v="Miguel"/>
    <s v="Calzoncillo"/>
    <n v="1224"/>
    <x v="4"/>
    <x v="16"/>
  </r>
  <r>
    <d v="2026-04-20T00:00:00"/>
    <s v="Albert"/>
    <s v="Pijama"/>
    <n v="602"/>
    <x v="4"/>
    <x v="16"/>
  </r>
  <r>
    <d v="2026-04-20T00:00:00"/>
    <s v="Albert"/>
    <s v="Bermuda"/>
    <n v="1140"/>
    <x v="4"/>
    <x v="16"/>
  </r>
  <r>
    <d v="2026-04-20T00:00:00"/>
    <s v="Melania"/>
    <s v="Bufanda"/>
    <n v="104"/>
    <x v="4"/>
    <x v="16"/>
  </r>
  <r>
    <d v="2026-04-21T00:00:00"/>
    <s v="Albert"/>
    <s v="Pantalón"/>
    <n v="1020"/>
    <x v="5"/>
    <x v="16"/>
  </r>
  <r>
    <d v="2026-04-21T00:00:00"/>
    <s v="Victor"/>
    <s v="Bermuda"/>
    <n v="1197"/>
    <x v="5"/>
    <x v="16"/>
  </r>
  <r>
    <d v="2026-04-21T00:00:00"/>
    <s v="Albert"/>
    <s v="Albornoz"/>
    <n v="156"/>
    <x v="5"/>
    <x v="16"/>
  </r>
  <r>
    <d v="2026-04-21T00:00:00"/>
    <s v="Melania"/>
    <s v="Bikini"/>
    <n v="517"/>
    <x v="5"/>
    <x v="16"/>
  </r>
  <r>
    <d v="2026-04-21T00:00:00"/>
    <s v="Melania"/>
    <s v="Falda"/>
    <n v="1334"/>
    <x v="5"/>
    <x v="16"/>
  </r>
  <r>
    <d v="2026-04-21T00:00:00"/>
    <s v="Miguel"/>
    <s v="Cinturón"/>
    <n v="384"/>
    <x v="5"/>
    <x v="16"/>
  </r>
  <r>
    <d v="2026-04-21T00:00:00"/>
    <s v="Melania"/>
    <s v="Pantalón"/>
    <n v="600"/>
    <x v="5"/>
    <x v="16"/>
  </r>
  <r>
    <d v="2026-04-22T00:00:00"/>
    <s v="Miguel"/>
    <s v="Calcetín"/>
    <n v="418"/>
    <x v="6"/>
    <x v="16"/>
  </r>
  <r>
    <d v="2026-04-22T00:00:00"/>
    <s v="Melania"/>
    <s v="Gorra"/>
    <n v="88"/>
    <x v="6"/>
    <x v="16"/>
  </r>
  <r>
    <d v="2026-04-22T00:00:00"/>
    <s v="Albert"/>
    <s v="Vestido"/>
    <n v="1024"/>
    <x v="6"/>
    <x v="16"/>
  </r>
  <r>
    <d v="2026-04-22T00:00:00"/>
    <s v="Albert"/>
    <s v="Abrigo"/>
    <n v="870"/>
    <x v="6"/>
    <x v="16"/>
  </r>
  <r>
    <d v="2026-04-22T00:00:00"/>
    <s v="Victor"/>
    <s v="Bermuda"/>
    <n v="342"/>
    <x v="6"/>
    <x v="16"/>
  </r>
  <r>
    <d v="2026-04-22T00:00:00"/>
    <s v="Albert"/>
    <s v="Bermuda"/>
    <n v="1311"/>
    <x v="6"/>
    <x v="16"/>
  </r>
  <r>
    <d v="2026-04-22T00:00:00"/>
    <s v="Albert"/>
    <s v="Uniforme"/>
    <n v="370"/>
    <x v="6"/>
    <x v="16"/>
  </r>
  <r>
    <d v="2026-04-22T00:00:00"/>
    <s v="Victor"/>
    <s v="Cinturón"/>
    <n v="1824"/>
    <x v="6"/>
    <x v="16"/>
  </r>
  <r>
    <d v="2026-04-23T00:00:00"/>
    <s v="Miguel"/>
    <s v="Calcetín"/>
    <n v="608"/>
    <x v="0"/>
    <x v="16"/>
  </r>
  <r>
    <d v="2026-04-23T00:00:00"/>
    <s v="Melania"/>
    <s v="Pantalón"/>
    <n v="480"/>
    <x v="0"/>
    <x v="16"/>
  </r>
  <r>
    <d v="2026-04-23T00:00:00"/>
    <s v="Victor"/>
    <s v="Chaqueta"/>
    <n v="1166"/>
    <x v="0"/>
    <x v="16"/>
  </r>
  <r>
    <d v="2026-04-23T00:00:00"/>
    <s v="Melania"/>
    <s v="Bikini"/>
    <n v="188"/>
    <x v="0"/>
    <x v="16"/>
  </r>
  <r>
    <d v="2026-04-23T00:00:00"/>
    <s v="Miguel"/>
    <s v="Pantalón"/>
    <n v="60"/>
    <x v="0"/>
    <x v="16"/>
  </r>
  <r>
    <d v="2026-04-23T00:00:00"/>
    <s v="Victor"/>
    <s v="Calzoncillo"/>
    <n v="459"/>
    <x v="0"/>
    <x v="16"/>
  </r>
  <r>
    <d v="2026-04-23T00:00:00"/>
    <s v="Victor"/>
    <s v="Boina"/>
    <n v="936"/>
    <x v="0"/>
    <x v="16"/>
  </r>
  <r>
    <d v="2026-04-23T00:00:00"/>
    <s v="Melania"/>
    <s v="Vestido"/>
    <n v="1472"/>
    <x v="0"/>
    <x v="16"/>
  </r>
  <r>
    <d v="2026-04-23T00:00:00"/>
    <s v="Miguel"/>
    <s v="Delantal"/>
    <n v="561"/>
    <x v="0"/>
    <x v="16"/>
  </r>
  <r>
    <d v="2026-04-23T00:00:00"/>
    <s v="Miguel"/>
    <s v="Vestido"/>
    <n v="1408"/>
    <x v="0"/>
    <x v="16"/>
  </r>
  <r>
    <d v="2026-04-23T00:00:00"/>
    <s v="Albert"/>
    <s v="Gorra"/>
    <n v="275"/>
    <x v="0"/>
    <x v="16"/>
  </r>
  <r>
    <d v="2026-04-24T00:00:00"/>
    <s v="Melania"/>
    <s v="Falda"/>
    <n v="58"/>
    <x v="1"/>
    <x v="16"/>
  </r>
  <r>
    <d v="2026-04-24T00:00:00"/>
    <s v="Albert"/>
    <s v="Calcetín"/>
    <n v="418"/>
    <x v="1"/>
    <x v="16"/>
  </r>
  <r>
    <d v="2026-04-24T00:00:00"/>
    <s v="Victor"/>
    <s v="Calzoncillo"/>
    <n v="1173"/>
    <x v="1"/>
    <x v="16"/>
  </r>
  <r>
    <d v="2026-04-24T00:00:00"/>
    <s v="Albert"/>
    <s v="Albornoz"/>
    <n v="26"/>
    <x v="1"/>
    <x v="16"/>
  </r>
  <r>
    <d v="2026-04-24T00:00:00"/>
    <s v="Albert"/>
    <s v="Bikini"/>
    <n v="611"/>
    <x v="1"/>
    <x v="16"/>
  </r>
  <r>
    <d v="2026-04-24T00:00:00"/>
    <s v="Miguel"/>
    <s v="Bikini"/>
    <n v="1081"/>
    <x v="1"/>
    <x v="16"/>
  </r>
  <r>
    <d v="2026-04-24T00:00:00"/>
    <s v="Melania"/>
    <s v="Guantes"/>
    <n v="504"/>
    <x v="1"/>
    <x v="16"/>
  </r>
  <r>
    <d v="2026-04-24T00:00:00"/>
    <s v="Albert"/>
    <s v="Bermuda"/>
    <n v="969"/>
    <x v="1"/>
    <x v="16"/>
  </r>
  <r>
    <d v="2026-04-24T00:00:00"/>
    <s v="Melania"/>
    <s v="Corbata"/>
    <n v="440"/>
    <x v="1"/>
    <x v="16"/>
  </r>
  <r>
    <d v="2026-04-24T00:00:00"/>
    <s v="Victor"/>
    <s v="Pantalón"/>
    <n v="960"/>
    <x v="1"/>
    <x v="16"/>
  </r>
  <r>
    <d v="2026-04-24T00:00:00"/>
    <s v="Miguel"/>
    <s v="Chaqueta"/>
    <n v="636"/>
    <x v="1"/>
    <x v="16"/>
  </r>
  <r>
    <d v="2026-04-24T00:00:00"/>
    <s v="Miguel"/>
    <s v="Camisa"/>
    <n v="132"/>
    <x v="1"/>
    <x v="16"/>
  </r>
  <r>
    <d v="2026-04-24T00:00:00"/>
    <s v="Albert"/>
    <s v="Guantes"/>
    <n v="693"/>
    <x v="1"/>
    <x v="16"/>
  </r>
  <r>
    <d v="2026-04-24T00:00:00"/>
    <s v="Victor"/>
    <s v="Corbata"/>
    <n v="1408"/>
    <x v="1"/>
    <x v="16"/>
  </r>
  <r>
    <d v="2026-04-24T00:00:00"/>
    <s v="Victor"/>
    <s v="Cinturón"/>
    <n v="1056"/>
    <x v="1"/>
    <x v="16"/>
  </r>
  <r>
    <d v="2026-04-24T00:00:00"/>
    <s v="Victor"/>
    <s v="Gorra"/>
    <n v="33"/>
    <x v="1"/>
    <x v="16"/>
  </r>
  <r>
    <d v="2026-04-24T00:00:00"/>
    <s v="Miguel"/>
    <s v="Chaqueta"/>
    <n v="1166"/>
    <x v="1"/>
    <x v="16"/>
  </r>
  <r>
    <d v="2026-04-25T00:00:00"/>
    <s v="Victor"/>
    <s v="Abrigo"/>
    <n v="1827"/>
    <x v="2"/>
    <x v="16"/>
  </r>
  <r>
    <d v="2026-04-25T00:00:00"/>
    <s v="Miguel"/>
    <s v="Cinturón"/>
    <n v="1536"/>
    <x v="2"/>
    <x v="16"/>
  </r>
  <r>
    <d v="2026-04-25T00:00:00"/>
    <s v="Miguel"/>
    <s v="Bufanda"/>
    <n v="728"/>
    <x v="2"/>
    <x v="16"/>
  </r>
  <r>
    <d v="2026-04-25T00:00:00"/>
    <s v="Miguel"/>
    <s v="Boina"/>
    <n v="1656"/>
    <x v="2"/>
    <x v="16"/>
  </r>
  <r>
    <d v="2026-04-25T00:00:00"/>
    <s v="Melania"/>
    <s v="Boina"/>
    <n v="1656"/>
    <x v="2"/>
    <x v="16"/>
  </r>
  <r>
    <d v="2026-04-25T00:00:00"/>
    <s v="Victor"/>
    <s v="Vestido"/>
    <n v="832"/>
    <x v="2"/>
    <x v="16"/>
  </r>
  <r>
    <d v="2026-04-25T00:00:00"/>
    <s v="Victor"/>
    <s v="Boina"/>
    <n v="288"/>
    <x v="2"/>
    <x v="16"/>
  </r>
  <r>
    <d v="2026-04-25T00:00:00"/>
    <s v="Miguel"/>
    <s v="Blusa"/>
    <n v="540"/>
    <x v="2"/>
    <x v="16"/>
  </r>
  <r>
    <d v="2026-04-25T00:00:00"/>
    <s v="Miguel"/>
    <s v="Blusa"/>
    <n v="540"/>
    <x v="2"/>
    <x v="16"/>
  </r>
  <r>
    <d v="2026-04-25T00:00:00"/>
    <s v="Miguel"/>
    <s v="Chaqueta"/>
    <n v="265"/>
    <x v="2"/>
    <x v="16"/>
  </r>
  <r>
    <d v="2026-04-26T00:00:00"/>
    <s v="Miguel"/>
    <s v="Cinturón"/>
    <n v="1440"/>
    <x v="3"/>
    <x v="17"/>
  </r>
  <r>
    <d v="2026-04-26T00:00:00"/>
    <s v="Miguel"/>
    <s v="Pantalón"/>
    <n v="540"/>
    <x v="3"/>
    <x v="17"/>
  </r>
  <r>
    <d v="2026-04-26T00:00:00"/>
    <s v="Albert"/>
    <s v="Falda"/>
    <n v="406"/>
    <x v="3"/>
    <x v="17"/>
  </r>
  <r>
    <d v="2026-04-26T00:00:00"/>
    <s v="Victor"/>
    <s v="Cinturón"/>
    <n v="2400"/>
    <x v="3"/>
    <x v="17"/>
  </r>
  <r>
    <d v="2026-04-26T00:00:00"/>
    <s v="Victor"/>
    <s v="Chaqueta"/>
    <n v="636"/>
    <x v="3"/>
    <x v="17"/>
  </r>
  <r>
    <d v="2026-04-26T00:00:00"/>
    <s v="Albert"/>
    <s v="Bufanda"/>
    <n v="936"/>
    <x v="3"/>
    <x v="17"/>
  </r>
  <r>
    <d v="2026-04-26T00:00:00"/>
    <s v="Melania"/>
    <s v="Cinturón"/>
    <n v="96"/>
    <x v="3"/>
    <x v="17"/>
  </r>
  <r>
    <d v="2026-04-26T00:00:00"/>
    <s v="Miguel"/>
    <s v="Chaqueta"/>
    <n v="265"/>
    <x v="3"/>
    <x v="17"/>
  </r>
  <r>
    <d v="2026-04-26T00:00:00"/>
    <s v="Melania"/>
    <s v="Abrigo"/>
    <n v="2175"/>
    <x v="3"/>
    <x v="17"/>
  </r>
  <r>
    <d v="2026-04-26T00:00:00"/>
    <s v="Miguel"/>
    <s v="Pantalón"/>
    <n v="540"/>
    <x v="3"/>
    <x v="17"/>
  </r>
  <r>
    <d v="2026-04-26T00:00:00"/>
    <s v="Victor"/>
    <s v="Impermeable"/>
    <n v="1456"/>
    <x v="3"/>
    <x v="17"/>
  </r>
  <r>
    <d v="2026-04-26T00:00:00"/>
    <s v="Melania"/>
    <s v="Calzoncillo"/>
    <n v="153"/>
    <x v="3"/>
    <x v="17"/>
  </r>
  <r>
    <d v="2026-04-26T00:00:00"/>
    <s v="Victor"/>
    <s v="Gorra"/>
    <n v="231"/>
    <x v="3"/>
    <x v="17"/>
  </r>
  <r>
    <d v="2026-04-26T00:00:00"/>
    <s v="Melania"/>
    <s v="Gorra"/>
    <n v="165"/>
    <x v="3"/>
    <x v="17"/>
  </r>
  <r>
    <d v="2026-04-27T00:00:00"/>
    <s v="Albert"/>
    <s v="Cinturón"/>
    <n v="1824"/>
    <x v="4"/>
    <x v="17"/>
  </r>
  <r>
    <d v="2026-04-27T00:00:00"/>
    <s v="Miguel"/>
    <s v="Bikini"/>
    <n v="329"/>
    <x v="4"/>
    <x v="17"/>
  </r>
  <r>
    <d v="2026-04-27T00:00:00"/>
    <s v="Victor"/>
    <s v="Blusa"/>
    <n v="135"/>
    <x v="4"/>
    <x v="17"/>
  </r>
  <r>
    <d v="2026-04-27T00:00:00"/>
    <s v="Victor"/>
    <s v="Camisa"/>
    <n v="550"/>
    <x v="4"/>
    <x v="17"/>
  </r>
  <r>
    <d v="2026-04-27T00:00:00"/>
    <s v="Miguel"/>
    <s v="Guantes"/>
    <n v="63"/>
    <x v="4"/>
    <x v="17"/>
  </r>
  <r>
    <d v="2026-04-27T00:00:00"/>
    <s v="Victor"/>
    <s v="Chaqueta"/>
    <n v="689"/>
    <x v="4"/>
    <x v="17"/>
  </r>
  <r>
    <d v="2026-04-27T00:00:00"/>
    <s v="Miguel"/>
    <s v="Vestido"/>
    <n v="1472"/>
    <x v="4"/>
    <x v="17"/>
  </r>
  <r>
    <d v="2026-04-27T00:00:00"/>
    <s v="Melania"/>
    <s v="Falda"/>
    <n v="232"/>
    <x v="4"/>
    <x v="17"/>
  </r>
  <r>
    <d v="2026-04-27T00:00:00"/>
    <s v="Victor"/>
    <s v="Cinturón"/>
    <n v="1824"/>
    <x v="4"/>
    <x v="17"/>
  </r>
  <r>
    <d v="2026-04-27T00:00:00"/>
    <s v="Victor"/>
    <s v="Chaqueta"/>
    <n v="954"/>
    <x v="4"/>
    <x v="17"/>
  </r>
  <r>
    <d v="2026-04-27T00:00:00"/>
    <s v="Victor"/>
    <s v="Calcetín"/>
    <n v="912"/>
    <x v="4"/>
    <x v="17"/>
  </r>
  <r>
    <d v="2026-04-27T00:00:00"/>
    <s v="Albert"/>
    <s v="Delantal"/>
    <n v="714"/>
    <x v="4"/>
    <x v="17"/>
  </r>
  <r>
    <d v="2026-04-27T00:00:00"/>
    <s v="Victor"/>
    <s v="Cinturón"/>
    <n v="2016"/>
    <x v="4"/>
    <x v="17"/>
  </r>
  <r>
    <d v="2026-04-27T00:00:00"/>
    <s v="Victor"/>
    <s v="Corbata"/>
    <n v="264"/>
    <x v="4"/>
    <x v="17"/>
  </r>
  <r>
    <d v="2026-04-27T00:00:00"/>
    <s v="Melania"/>
    <s v="Delantal"/>
    <n v="1020"/>
    <x v="4"/>
    <x v="17"/>
  </r>
  <r>
    <d v="2026-04-27T00:00:00"/>
    <s v="Melania"/>
    <s v="Blusa"/>
    <n v="315"/>
    <x v="4"/>
    <x v="17"/>
  </r>
  <r>
    <d v="2026-04-28T00:00:00"/>
    <s v="Melania"/>
    <s v="Vestido"/>
    <n v="192"/>
    <x v="5"/>
    <x v="17"/>
  </r>
  <r>
    <d v="2026-04-28T00:00:00"/>
    <s v="Victor"/>
    <s v="Boina"/>
    <n v="432"/>
    <x v="5"/>
    <x v="17"/>
  </r>
  <r>
    <d v="2026-04-28T00:00:00"/>
    <s v="Miguel"/>
    <s v="Uniforme"/>
    <n v="925"/>
    <x v="5"/>
    <x v="17"/>
  </r>
  <r>
    <d v="2026-04-28T00:00:00"/>
    <s v="Miguel"/>
    <s v="Botas"/>
    <n v="414"/>
    <x v="5"/>
    <x v="17"/>
  </r>
  <r>
    <d v="2026-04-28T00:00:00"/>
    <s v="Miguel"/>
    <s v="Calzoncillo"/>
    <n v="714"/>
    <x v="5"/>
    <x v="17"/>
  </r>
  <r>
    <d v="2026-04-28T00:00:00"/>
    <s v="Albert"/>
    <s v="Bufanda"/>
    <n v="624"/>
    <x v="5"/>
    <x v="17"/>
  </r>
  <r>
    <d v="2026-04-28T00:00:00"/>
    <s v="Albert"/>
    <s v="Falda"/>
    <n v="928"/>
    <x v="5"/>
    <x v="17"/>
  </r>
  <r>
    <d v="2026-04-28T00:00:00"/>
    <s v="Melania"/>
    <s v="Calzoncillo"/>
    <n v="102"/>
    <x v="5"/>
    <x v="17"/>
  </r>
  <r>
    <d v="2026-04-28T00:00:00"/>
    <s v="Melania"/>
    <s v="Pantalón"/>
    <n v="60"/>
    <x v="5"/>
    <x v="17"/>
  </r>
  <r>
    <d v="2026-04-28T00:00:00"/>
    <s v="Miguel"/>
    <s v="Abrigo"/>
    <n v="1740"/>
    <x v="5"/>
    <x v="17"/>
  </r>
  <r>
    <d v="2026-04-28T00:00:00"/>
    <s v="Albert"/>
    <s v="Albornoz"/>
    <n v="65"/>
    <x v="5"/>
    <x v="17"/>
  </r>
  <r>
    <d v="2026-04-28T00:00:00"/>
    <s v="Melania"/>
    <s v="Boina"/>
    <n v="720"/>
    <x v="5"/>
    <x v="17"/>
  </r>
  <r>
    <d v="2026-04-28T00:00:00"/>
    <s v="Melania"/>
    <s v="Pantalón"/>
    <n v="780"/>
    <x v="5"/>
    <x v="17"/>
  </r>
  <r>
    <d v="2026-04-29T00:00:00"/>
    <s v="Victor"/>
    <s v="Cinturón"/>
    <n v="384"/>
    <x v="6"/>
    <x v="17"/>
  </r>
  <r>
    <d v="2026-04-29T00:00:00"/>
    <s v="Melania"/>
    <s v="Blusa"/>
    <n v="855"/>
    <x v="6"/>
    <x v="17"/>
  </r>
  <r>
    <d v="2026-04-29T00:00:00"/>
    <s v="Melania"/>
    <s v="Pijama"/>
    <n v="516"/>
    <x v="6"/>
    <x v="17"/>
  </r>
  <r>
    <d v="2026-04-29T00:00:00"/>
    <s v="Albert"/>
    <s v="Guantes"/>
    <n v="567"/>
    <x v="6"/>
    <x v="17"/>
  </r>
  <r>
    <d v="2026-04-29T00:00:00"/>
    <s v="Albert"/>
    <s v="Pijama"/>
    <n v="645"/>
    <x v="6"/>
    <x v="17"/>
  </r>
  <r>
    <d v="2026-04-29T00:00:00"/>
    <s v="Miguel"/>
    <s v="Bufanda"/>
    <n v="676"/>
    <x v="6"/>
    <x v="17"/>
  </r>
  <r>
    <d v="2026-04-29T00:00:00"/>
    <s v="Melania"/>
    <s v="Pijama"/>
    <n v="516"/>
    <x v="6"/>
    <x v="17"/>
  </r>
  <r>
    <d v="2026-04-29T00:00:00"/>
    <s v="Victor"/>
    <s v="Vestido"/>
    <n v="64"/>
    <x v="6"/>
    <x v="17"/>
  </r>
  <r>
    <d v="2026-04-29T00:00:00"/>
    <s v="Melania"/>
    <s v="Impermeable"/>
    <n v="364"/>
    <x v="6"/>
    <x v="17"/>
  </r>
  <r>
    <d v="2026-04-29T00:00:00"/>
    <s v="Victor"/>
    <s v="Falda"/>
    <n v="986"/>
    <x v="6"/>
    <x v="17"/>
  </r>
  <r>
    <d v="2026-04-30T00:00:00"/>
    <s v="Albert"/>
    <s v="Abrigo"/>
    <n v="957"/>
    <x v="0"/>
    <x v="17"/>
  </r>
  <r>
    <d v="2026-04-30T00:00:00"/>
    <s v="Albert"/>
    <s v="Bermuda"/>
    <n v="741"/>
    <x v="0"/>
    <x v="17"/>
  </r>
  <r>
    <d v="2026-04-30T00:00:00"/>
    <s v="Albert"/>
    <s v="Gorra"/>
    <n v="55"/>
    <x v="0"/>
    <x v="17"/>
  </r>
  <r>
    <d v="2026-04-30T00:00:00"/>
    <s v="Albert"/>
    <s v="Bikini"/>
    <n v="188"/>
    <x v="0"/>
    <x v="17"/>
  </r>
  <r>
    <d v="2026-04-30T00:00:00"/>
    <s v="Miguel"/>
    <s v="Falda"/>
    <n v="986"/>
    <x v="0"/>
    <x v="17"/>
  </r>
  <r>
    <d v="2026-04-30T00:00:00"/>
    <s v="Victor"/>
    <s v="Corbata"/>
    <n v="880"/>
    <x v="0"/>
    <x v="17"/>
  </r>
  <r>
    <d v="2026-04-30T00:00:00"/>
    <s v="Miguel"/>
    <s v="Bikini"/>
    <n v="705"/>
    <x v="0"/>
    <x v="17"/>
  </r>
  <r>
    <d v="2026-04-30T00:00:00"/>
    <s v="Melania"/>
    <s v="Falda"/>
    <n v="696"/>
    <x v="0"/>
    <x v="17"/>
  </r>
  <r>
    <d v="2026-04-30T00:00:00"/>
    <s v="Victor"/>
    <s v="Corbata"/>
    <n v="1056"/>
    <x v="0"/>
    <x v="17"/>
  </r>
  <r>
    <d v="2026-04-30T00:00:00"/>
    <s v="Miguel"/>
    <s v="Botas"/>
    <n v="414"/>
    <x v="0"/>
    <x v="17"/>
  </r>
  <r>
    <d v="2026-04-30T00:00:00"/>
    <s v="Victor"/>
    <s v="Guantes"/>
    <n v="882"/>
    <x v="0"/>
    <x v="17"/>
  </r>
  <r>
    <d v="2026-05-01T00:00:00"/>
    <s v="Victor"/>
    <s v="Impermeable"/>
    <n v="1183"/>
    <x v="1"/>
    <x v="17"/>
  </r>
  <r>
    <d v="2026-05-01T00:00:00"/>
    <s v="Miguel"/>
    <s v="Bikini"/>
    <n v="1128"/>
    <x v="1"/>
    <x v="17"/>
  </r>
  <r>
    <d v="2026-05-01T00:00:00"/>
    <s v="Miguel"/>
    <s v="Guantes"/>
    <n v="1008"/>
    <x v="1"/>
    <x v="17"/>
  </r>
  <r>
    <d v="2026-05-01T00:00:00"/>
    <s v="Albert"/>
    <s v="Uniforme"/>
    <n v="851"/>
    <x v="1"/>
    <x v="17"/>
  </r>
  <r>
    <d v="2026-05-01T00:00:00"/>
    <s v="Albert"/>
    <s v="Calzoncillo"/>
    <n v="969"/>
    <x v="1"/>
    <x v="17"/>
  </r>
  <r>
    <d v="2026-05-01T00:00:00"/>
    <s v="Melania"/>
    <s v="Blusa"/>
    <n v="810"/>
    <x v="1"/>
    <x v="17"/>
  </r>
  <r>
    <d v="2026-05-02T00:00:00"/>
    <s v="Albert"/>
    <s v="Falda"/>
    <n v="348"/>
    <x v="2"/>
    <x v="17"/>
  </r>
  <r>
    <d v="2026-05-02T00:00:00"/>
    <s v="Victor"/>
    <s v="Botas"/>
    <n v="1587"/>
    <x v="2"/>
    <x v="17"/>
  </r>
  <r>
    <d v="2026-05-02T00:00:00"/>
    <s v="Victor"/>
    <s v="Abrigo"/>
    <n v="522"/>
    <x v="2"/>
    <x v="17"/>
  </r>
  <r>
    <d v="2026-05-02T00:00:00"/>
    <s v="Victor"/>
    <s v="Uniforme"/>
    <n v="777"/>
    <x v="2"/>
    <x v="17"/>
  </r>
  <r>
    <d v="2026-05-02T00:00:00"/>
    <s v="Victor"/>
    <s v="Blusa"/>
    <n v="990"/>
    <x v="2"/>
    <x v="17"/>
  </r>
  <r>
    <d v="2026-05-02T00:00:00"/>
    <s v="Victor"/>
    <s v="Botas"/>
    <n v="828"/>
    <x v="2"/>
    <x v="17"/>
  </r>
  <r>
    <d v="2026-05-02T00:00:00"/>
    <s v="Victor"/>
    <s v="Pijama"/>
    <n v="989"/>
    <x v="2"/>
    <x v="17"/>
  </r>
  <r>
    <d v="2026-05-02T00:00:00"/>
    <s v="Melania"/>
    <s v="Calcetín"/>
    <n v="760"/>
    <x v="2"/>
    <x v="17"/>
  </r>
  <r>
    <d v="2026-05-02T00:00:00"/>
    <s v="Melania"/>
    <s v="Bikini"/>
    <n v="517"/>
    <x v="2"/>
    <x v="17"/>
  </r>
  <r>
    <d v="2026-05-02T00:00:00"/>
    <s v="Victor"/>
    <s v="Delantal"/>
    <n v="255"/>
    <x v="2"/>
    <x v="17"/>
  </r>
  <r>
    <d v="2026-05-02T00:00:00"/>
    <s v="Melania"/>
    <s v="Pantalón"/>
    <n v="780"/>
    <x v="2"/>
    <x v="17"/>
  </r>
  <r>
    <d v="2026-05-02T00:00:00"/>
    <s v="Miguel"/>
    <s v="Corbata"/>
    <n v="1496"/>
    <x v="2"/>
    <x v="17"/>
  </r>
  <r>
    <d v="2026-05-02T00:00:00"/>
    <s v="Albert"/>
    <s v="Abrigo"/>
    <n v="2175"/>
    <x v="2"/>
    <x v="17"/>
  </r>
  <r>
    <d v="2026-05-03T00:00:00"/>
    <s v="Victor"/>
    <s v="Bikini"/>
    <n v="893"/>
    <x v="3"/>
    <x v="18"/>
  </r>
  <r>
    <d v="2026-05-03T00:00:00"/>
    <s v="Victor"/>
    <s v="Blusa"/>
    <n v="675"/>
    <x v="3"/>
    <x v="18"/>
  </r>
  <r>
    <d v="2026-05-03T00:00:00"/>
    <s v="Melania"/>
    <s v="Calcetín"/>
    <n v="570"/>
    <x v="3"/>
    <x v="18"/>
  </r>
  <r>
    <d v="2026-05-03T00:00:00"/>
    <s v="Melania"/>
    <s v="Vestido"/>
    <n v="192"/>
    <x v="3"/>
    <x v="18"/>
  </r>
  <r>
    <d v="2026-05-03T00:00:00"/>
    <s v="Miguel"/>
    <s v="Pijama"/>
    <n v="129"/>
    <x v="3"/>
    <x v="18"/>
  </r>
  <r>
    <d v="2026-05-03T00:00:00"/>
    <s v="Victor"/>
    <s v="Pijama"/>
    <n v="473"/>
    <x v="3"/>
    <x v="18"/>
  </r>
  <r>
    <d v="2026-05-04T00:00:00"/>
    <s v="Melania"/>
    <s v="Pantalón"/>
    <n v="1140"/>
    <x v="4"/>
    <x v="18"/>
  </r>
  <r>
    <d v="2026-05-04T00:00:00"/>
    <s v="Albert"/>
    <s v="Corbata"/>
    <n v="1584"/>
    <x v="4"/>
    <x v="18"/>
  </r>
  <r>
    <d v="2026-05-04T00:00:00"/>
    <s v="Albert"/>
    <s v="Uniforme"/>
    <n v="74"/>
    <x v="4"/>
    <x v="18"/>
  </r>
  <r>
    <d v="2026-05-04T00:00:00"/>
    <s v="Miguel"/>
    <s v="Bikini"/>
    <n v="141"/>
    <x v="4"/>
    <x v="18"/>
  </r>
  <r>
    <d v="2026-05-04T00:00:00"/>
    <s v="Miguel"/>
    <s v="Gorra"/>
    <n v="176"/>
    <x v="4"/>
    <x v="18"/>
  </r>
  <r>
    <d v="2026-05-04T00:00:00"/>
    <s v="Albert"/>
    <s v="Chaqueta"/>
    <n v="159"/>
    <x v="4"/>
    <x v="18"/>
  </r>
  <r>
    <d v="2026-05-04T00:00:00"/>
    <s v="Albert"/>
    <s v="Falda"/>
    <n v="928"/>
    <x v="4"/>
    <x v="18"/>
  </r>
  <r>
    <d v="2026-05-04T00:00:00"/>
    <s v="Albert"/>
    <s v="Cinturón"/>
    <n v="192"/>
    <x v="4"/>
    <x v="18"/>
  </r>
  <r>
    <d v="2026-05-04T00:00:00"/>
    <s v="Miguel"/>
    <s v="Abrigo"/>
    <n v="1131"/>
    <x v="4"/>
    <x v="18"/>
  </r>
  <r>
    <d v="2026-05-04T00:00:00"/>
    <s v="Miguel"/>
    <s v="Pantalón"/>
    <n v="720"/>
    <x v="4"/>
    <x v="18"/>
  </r>
  <r>
    <d v="2026-05-04T00:00:00"/>
    <s v="Miguel"/>
    <s v="Falda"/>
    <n v="1334"/>
    <x v="4"/>
    <x v="18"/>
  </r>
  <r>
    <d v="2026-05-04T00:00:00"/>
    <s v="Victor"/>
    <s v="Albornoz"/>
    <n v="221"/>
    <x v="4"/>
    <x v="18"/>
  </r>
  <r>
    <d v="2026-05-04T00:00:00"/>
    <s v="Albert"/>
    <s v="Pantalón"/>
    <n v="120"/>
    <x v="4"/>
    <x v="18"/>
  </r>
  <r>
    <d v="2026-05-04T00:00:00"/>
    <s v="Melania"/>
    <s v="Uniforme"/>
    <n v="37"/>
    <x v="4"/>
    <x v="18"/>
  </r>
  <r>
    <d v="2026-05-05T00:00:00"/>
    <s v="Melania"/>
    <s v="Calcetín"/>
    <n v="228"/>
    <x v="5"/>
    <x v="18"/>
  </r>
  <r>
    <d v="2026-05-05T00:00:00"/>
    <s v="Melania"/>
    <s v="Cinturón"/>
    <n v="1536"/>
    <x v="5"/>
    <x v="18"/>
  </r>
  <r>
    <d v="2026-05-05T00:00:00"/>
    <s v="Miguel"/>
    <s v="Guantes"/>
    <n v="1386"/>
    <x v="5"/>
    <x v="18"/>
  </r>
  <r>
    <d v="2026-05-05T00:00:00"/>
    <s v="Miguel"/>
    <s v="Abrigo"/>
    <n v="174"/>
    <x v="5"/>
    <x v="18"/>
  </r>
  <r>
    <d v="2026-05-05T00:00:00"/>
    <s v="Melania"/>
    <s v="Bufanda"/>
    <n v="1092"/>
    <x v="5"/>
    <x v="18"/>
  </r>
  <r>
    <d v="2026-05-05T00:00:00"/>
    <s v="Albert"/>
    <s v="Delantal"/>
    <n v="561"/>
    <x v="5"/>
    <x v="18"/>
  </r>
  <r>
    <d v="2026-05-05T00:00:00"/>
    <s v="Miguel"/>
    <s v="Botas"/>
    <n v="897"/>
    <x v="5"/>
    <x v="18"/>
  </r>
  <r>
    <d v="2026-05-05T00:00:00"/>
    <s v="Albert"/>
    <s v="Uniforme"/>
    <n v="296"/>
    <x v="5"/>
    <x v="18"/>
  </r>
  <r>
    <d v="2026-05-05T00:00:00"/>
    <s v="Miguel"/>
    <s v="Camisa"/>
    <n v="396"/>
    <x v="5"/>
    <x v="18"/>
  </r>
  <r>
    <d v="2026-05-05T00:00:00"/>
    <s v="Albert"/>
    <s v="Abrigo"/>
    <n v="2001"/>
    <x v="5"/>
    <x v="18"/>
  </r>
  <r>
    <d v="2026-05-05T00:00:00"/>
    <s v="Albert"/>
    <s v="Albornoz"/>
    <n v="143"/>
    <x v="5"/>
    <x v="18"/>
  </r>
  <r>
    <d v="2026-05-05T00:00:00"/>
    <s v="Albert"/>
    <s v="Pijama"/>
    <n v="86"/>
    <x v="5"/>
    <x v="18"/>
  </r>
  <r>
    <d v="2026-05-06T00:00:00"/>
    <s v="Miguel"/>
    <s v="Pantalón"/>
    <n v="840"/>
    <x v="6"/>
    <x v="18"/>
  </r>
  <r>
    <d v="2026-05-06T00:00:00"/>
    <s v="Melania"/>
    <s v="Bufanda"/>
    <n v="1040"/>
    <x v="6"/>
    <x v="18"/>
  </r>
  <r>
    <d v="2026-05-06T00:00:00"/>
    <s v="Melania"/>
    <s v="Corbata"/>
    <n v="1496"/>
    <x v="6"/>
    <x v="18"/>
  </r>
  <r>
    <d v="2026-05-06T00:00:00"/>
    <s v="Albert"/>
    <s v="Cinturón"/>
    <n v="1824"/>
    <x v="6"/>
    <x v="18"/>
  </r>
  <r>
    <d v="2026-05-06T00:00:00"/>
    <s v="Victor"/>
    <s v="Boina"/>
    <n v="144"/>
    <x v="6"/>
    <x v="18"/>
  </r>
  <r>
    <d v="2026-05-06T00:00:00"/>
    <s v="Melania"/>
    <s v="Bermuda"/>
    <n v="513"/>
    <x v="6"/>
    <x v="18"/>
  </r>
  <r>
    <d v="2026-05-06T00:00:00"/>
    <s v="Miguel"/>
    <s v="Calzoncillo"/>
    <n v="612"/>
    <x v="6"/>
    <x v="18"/>
  </r>
  <r>
    <d v="2026-05-06T00:00:00"/>
    <s v="Melania"/>
    <s v="Calcetín"/>
    <n v="760"/>
    <x v="6"/>
    <x v="18"/>
  </r>
  <r>
    <d v="2026-05-06T00:00:00"/>
    <s v="Melania"/>
    <s v="Bermuda"/>
    <n v="855"/>
    <x v="6"/>
    <x v="18"/>
  </r>
  <r>
    <d v="2026-05-06T00:00:00"/>
    <s v="Miguel"/>
    <s v="Chaqueta"/>
    <n v="318"/>
    <x v="6"/>
    <x v="18"/>
  </r>
  <r>
    <d v="2026-05-06T00:00:00"/>
    <s v="Melania"/>
    <s v="Pijama"/>
    <n v="1032"/>
    <x v="6"/>
    <x v="18"/>
  </r>
  <r>
    <d v="2026-05-06T00:00:00"/>
    <s v="Albert"/>
    <s v="Falda"/>
    <n v="1218"/>
    <x v="6"/>
    <x v="18"/>
  </r>
  <r>
    <d v="2026-05-06T00:00:00"/>
    <s v="Melania"/>
    <s v="Guantes"/>
    <n v="567"/>
    <x v="6"/>
    <x v="18"/>
  </r>
  <r>
    <d v="2026-05-06T00:00:00"/>
    <s v="Miguel"/>
    <s v="Botas"/>
    <n v="69"/>
    <x v="6"/>
    <x v="18"/>
  </r>
  <r>
    <d v="2026-05-06T00:00:00"/>
    <s v="Miguel"/>
    <s v="Calcetín"/>
    <n v="342"/>
    <x v="6"/>
    <x v="18"/>
  </r>
  <r>
    <d v="2026-05-07T00:00:00"/>
    <s v="Victor"/>
    <s v="Cinturón"/>
    <n v="2208"/>
    <x v="0"/>
    <x v="18"/>
  </r>
  <r>
    <d v="2026-05-07T00:00:00"/>
    <s v="Miguel"/>
    <s v="Delantal"/>
    <n v="153"/>
    <x v="0"/>
    <x v="18"/>
  </r>
  <r>
    <d v="2026-05-07T00:00:00"/>
    <s v="Miguel"/>
    <s v="Corbata"/>
    <n v="1672"/>
    <x v="0"/>
    <x v="18"/>
  </r>
  <r>
    <d v="2026-05-07T00:00:00"/>
    <s v="Miguel"/>
    <s v="Chaqueta"/>
    <n v="795"/>
    <x v="0"/>
    <x v="18"/>
  </r>
  <r>
    <d v="2026-05-07T00:00:00"/>
    <s v="Albert"/>
    <s v="Guantes"/>
    <n v="63"/>
    <x v="0"/>
    <x v="18"/>
  </r>
  <r>
    <d v="2026-05-07T00:00:00"/>
    <s v="Melania"/>
    <s v="Uniforme"/>
    <n v="259"/>
    <x v="0"/>
    <x v="18"/>
  </r>
  <r>
    <d v="2026-05-07T00:00:00"/>
    <s v="Victor"/>
    <s v="Bufanda"/>
    <n v="572"/>
    <x v="0"/>
    <x v="18"/>
  </r>
  <r>
    <d v="2026-05-07T00:00:00"/>
    <s v="Melania"/>
    <s v="Pijama"/>
    <n v="602"/>
    <x v="0"/>
    <x v="18"/>
  </r>
  <r>
    <d v="2026-05-07T00:00:00"/>
    <s v="Albert"/>
    <s v="Cinturón"/>
    <n v="2304"/>
    <x v="0"/>
    <x v="18"/>
  </r>
  <r>
    <d v="2026-05-07T00:00:00"/>
    <s v="Miguel"/>
    <s v="Cinturón"/>
    <n v="384"/>
    <x v="0"/>
    <x v="18"/>
  </r>
  <r>
    <d v="2026-05-07T00:00:00"/>
    <s v="Victor"/>
    <s v="Calzoncillo"/>
    <n v="612"/>
    <x v="0"/>
    <x v="18"/>
  </r>
  <r>
    <d v="2026-05-08T00:00:00"/>
    <s v="Albert"/>
    <s v="Corbata"/>
    <n v="352"/>
    <x v="1"/>
    <x v="18"/>
  </r>
  <r>
    <d v="2026-05-08T00:00:00"/>
    <s v="Albert"/>
    <s v="Falda"/>
    <n v="290"/>
    <x v="1"/>
    <x v="18"/>
  </r>
  <r>
    <d v="2026-05-08T00:00:00"/>
    <s v="Melania"/>
    <s v="Bikini"/>
    <n v="846"/>
    <x v="1"/>
    <x v="18"/>
  </r>
  <r>
    <d v="2026-05-08T00:00:00"/>
    <s v="Albert"/>
    <s v="Delantal"/>
    <n v="153"/>
    <x v="1"/>
    <x v="18"/>
  </r>
  <r>
    <d v="2026-05-08T00:00:00"/>
    <s v="Melania"/>
    <s v="Impermeable"/>
    <n v="182"/>
    <x v="1"/>
    <x v="18"/>
  </r>
  <r>
    <d v="2026-05-08T00:00:00"/>
    <s v="Victor"/>
    <s v="Botas"/>
    <n v="1518"/>
    <x v="1"/>
    <x v="18"/>
  </r>
  <r>
    <d v="2026-05-08T00:00:00"/>
    <s v="Albert"/>
    <s v="Calzoncillo"/>
    <n v="1122"/>
    <x v="1"/>
    <x v="18"/>
  </r>
  <r>
    <d v="2026-05-08T00:00:00"/>
    <s v="Albert"/>
    <s v="Blusa"/>
    <n v="1125"/>
    <x v="1"/>
    <x v="18"/>
  </r>
  <r>
    <d v="2026-05-08T00:00:00"/>
    <s v="Miguel"/>
    <s v="Boina"/>
    <n v="432"/>
    <x v="1"/>
    <x v="18"/>
  </r>
  <r>
    <d v="2026-05-08T00:00:00"/>
    <s v="Albert"/>
    <s v="Cinturón"/>
    <n v="1344"/>
    <x v="1"/>
    <x v="18"/>
  </r>
  <r>
    <d v="2026-05-08T00:00:00"/>
    <s v="Albert"/>
    <s v="Cinturón"/>
    <n v="1440"/>
    <x v="1"/>
    <x v="18"/>
  </r>
  <r>
    <d v="2026-05-08T00:00:00"/>
    <s v="Victor"/>
    <s v="Abrigo"/>
    <n v="1044"/>
    <x v="1"/>
    <x v="18"/>
  </r>
  <r>
    <d v="2026-05-09T00:00:00"/>
    <s v="Victor"/>
    <s v="Uniforme"/>
    <n v="777"/>
    <x v="2"/>
    <x v="18"/>
  </r>
  <r>
    <d v="2026-05-09T00:00:00"/>
    <s v="Melania"/>
    <s v="Vestido"/>
    <n v="448"/>
    <x v="2"/>
    <x v="18"/>
  </r>
  <r>
    <d v="2026-05-09T00:00:00"/>
    <s v="Miguel"/>
    <s v="Cinturón"/>
    <n v="96"/>
    <x v="2"/>
    <x v="18"/>
  </r>
  <r>
    <d v="2026-05-09T00:00:00"/>
    <s v="Albert"/>
    <s v="Boina"/>
    <n v="1512"/>
    <x v="2"/>
    <x v="18"/>
  </r>
  <r>
    <d v="2026-05-09T00:00:00"/>
    <s v="Miguel"/>
    <s v="Boina"/>
    <n v="360"/>
    <x v="2"/>
    <x v="18"/>
  </r>
  <r>
    <d v="2026-05-09T00:00:00"/>
    <s v="Victor"/>
    <s v="Vestido"/>
    <n v="128"/>
    <x v="2"/>
    <x v="18"/>
  </r>
  <r>
    <d v="2026-05-09T00:00:00"/>
    <s v="Melania"/>
    <s v="Corbata"/>
    <n v="792"/>
    <x v="2"/>
    <x v="18"/>
  </r>
  <r>
    <d v="2026-05-09T00:00:00"/>
    <s v="Albert"/>
    <s v="Impermeable"/>
    <n v="1638"/>
    <x v="2"/>
    <x v="18"/>
  </r>
  <r>
    <d v="2026-05-09T00:00:00"/>
    <s v="Albert"/>
    <s v="Albornoz"/>
    <n v="104"/>
    <x v="2"/>
    <x v="18"/>
  </r>
  <r>
    <d v="2026-05-09T00:00:00"/>
    <s v="Melania"/>
    <s v="Pijama"/>
    <n v="688"/>
    <x v="2"/>
    <x v="18"/>
  </r>
  <r>
    <d v="2026-05-09T00:00:00"/>
    <s v="Victor"/>
    <s v="Gorra"/>
    <n v="154"/>
    <x v="2"/>
    <x v="18"/>
  </r>
  <r>
    <d v="2026-05-10T00:00:00"/>
    <s v="Victor"/>
    <s v="Botas"/>
    <n v="552"/>
    <x v="3"/>
    <x v="19"/>
  </r>
  <r>
    <d v="2026-05-10T00:00:00"/>
    <s v="Melania"/>
    <s v="Cinturón"/>
    <n v="1728"/>
    <x v="3"/>
    <x v="19"/>
  </r>
  <r>
    <d v="2026-05-10T00:00:00"/>
    <s v="Miguel"/>
    <s v="Chaqueta"/>
    <n v="742"/>
    <x v="3"/>
    <x v="19"/>
  </r>
  <r>
    <d v="2026-05-10T00:00:00"/>
    <s v="Melania"/>
    <s v="Bufanda"/>
    <n v="832"/>
    <x v="3"/>
    <x v="19"/>
  </r>
  <r>
    <d v="2026-05-10T00:00:00"/>
    <s v="Albert"/>
    <s v="Corbata"/>
    <n v="792"/>
    <x v="3"/>
    <x v="19"/>
  </r>
  <r>
    <d v="2026-05-10T00:00:00"/>
    <s v="Melania"/>
    <s v="Cinturón"/>
    <n v="1152"/>
    <x v="3"/>
    <x v="19"/>
  </r>
  <r>
    <d v="2026-05-10T00:00:00"/>
    <s v="Miguel"/>
    <s v="Bufanda"/>
    <n v="104"/>
    <x v="3"/>
    <x v="19"/>
  </r>
  <r>
    <d v="2026-05-11T00:00:00"/>
    <s v="Melania"/>
    <s v="Abrigo"/>
    <n v="2175"/>
    <x v="4"/>
    <x v="19"/>
  </r>
  <r>
    <d v="2026-05-11T00:00:00"/>
    <s v="Victor"/>
    <s v="Pijama"/>
    <n v="43"/>
    <x v="4"/>
    <x v="19"/>
  </r>
  <r>
    <d v="2026-05-11T00:00:00"/>
    <s v="Victor"/>
    <s v="Delantal"/>
    <n v="1173"/>
    <x v="4"/>
    <x v="19"/>
  </r>
  <r>
    <d v="2026-05-11T00:00:00"/>
    <s v="Miguel"/>
    <s v="Calzoncillo"/>
    <n v="1275"/>
    <x v="4"/>
    <x v="19"/>
  </r>
  <r>
    <d v="2026-05-11T00:00:00"/>
    <s v="Melania"/>
    <s v="Bufanda"/>
    <n v="676"/>
    <x v="4"/>
    <x v="19"/>
  </r>
  <r>
    <d v="2026-05-11T00:00:00"/>
    <s v="Melania"/>
    <s v="Blusa"/>
    <n v="540"/>
    <x v="4"/>
    <x v="19"/>
  </r>
  <r>
    <d v="2026-05-11T00:00:00"/>
    <s v="Melania"/>
    <s v="Cinturón"/>
    <n v="1536"/>
    <x v="4"/>
    <x v="19"/>
  </r>
  <r>
    <d v="2026-05-11T00:00:00"/>
    <s v="Melania"/>
    <s v="Impermeable"/>
    <n v="1092"/>
    <x v="4"/>
    <x v="19"/>
  </r>
  <r>
    <d v="2026-05-11T00:00:00"/>
    <s v="Melania"/>
    <s v="Calzoncillo"/>
    <n v="918"/>
    <x v="4"/>
    <x v="19"/>
  </r>
  <r>
    <d v="2026-05-11T00:00:00"/>
    <s v="Melania"/>
    <s v="Cinturón"/>
    <n v="2016"/>
    <x v="4"/>
    <x v="19"/>
  </r>
  <r>
    <d v="2026-05-11T00:00:00"/>
    <s v="Victor"/>
    <s v="Chaqueta"/>
    <n v="265"/>
    <x v="4"/>
    <x v="19"/>
  </r>
  <r>
    <d v="2026-05-11T00:00:00"/>
    <s v="Albert"/>
    <s v="Chaqueta"/>
    <n v="1060"/>
    <x v="4"/>
    <x v="19"/>
  </r>
  <r>
    <d v="2026-05-11T00:00:00"/>
    <s v="Miguel"/>
    <s v="Delantal"/>
    <n v="510"/>
    <x v="4"/>
    <x v="19"/>
  </r>
  <r>
    <d v="2026-05-11T00:00:00"/>
    <s v="Melania"/>
    <s v="Chaqueta"/>
    <n v="159"/>
    <x v="4"/>
    <x v="19"/>
  </r>
  <r>
    <d v="2026-05-11T00:00:00"/>
    <s v="Miguel"/>
    <s v="Bikini"/>
    <n v="752"/>
    <x v="4"/>
    <x v="19"/>
  </r>
  <r>
    <d v="2026-05-11T00:00:00"/>
    <s v="Melania"/>
    <s v="Cinturón"/>
    <n v="1152"/>
    <x v="4"/>
    <x v="19"/>
  </r>
  <r>
    <d v="2026-05-12T00:00:00"/>
    <s v="Albert"/>
    <s v="Pantalón"/>
    <n v="420"/>
    <x v="5"/>
    <x v="19"/>
  </r>
  <r>
    <d v="2026-05-12T00:00:00"/>
    <s v="Victor"/>
    <s v="Albornoz"/>
    <n v="325"/>
    <x v="5"/>
    <x v="19"/>
  </r>
  <r>
    <d v="2026-05-12T00:00:00"/>
    <s v="Albert"/>
    <s v="Calzoncillo"/>
    <n v="612"/>
    <x v="5"/>
    <x v="19"/>
  </r>
  <r>
    <d v="2026-05-12T00:00:00"/>
    <s v="Miguel"/>
    <s v="Falda"/>
    <n v="580"/>
    <x v="5"/>
    <x v="19"/>
  </r>
  <r>
    <d v="2026-05-12T00:00:00"/>
    <s v="Albert"/>
    <s v="Cinturón"/>
    <n v="1632"/>
    <x v="5"/>
    <x v="19"/>
  </r>
  <r>
    <d v="2026-05-12T00:00:00"/>
    <s v="Albert"/>
    <s v="Vestido"/>
    <n v="1280"/>
    <x v="5"/>
    <x v="19"/>
  </r>
  <r>
    <d v="2026-05-12T00:00:00"/>
    <s v="Miguel"/>
    <s v="Botas"/>
    <n v="1518"/>
    <x v="5"/>
    <x v="19"/>
  </r>
  <r>
    <d v="2026-05-12T00:00:00"/>
    <s v="Victor"/>
    <s v="Bermuda"/>
    <n v="741"/>
    <x v="5"/>
    <x v="19"/>
  </r>
  <r>
    <d v="2026-05-12T00:00:00"/>
    <s v="Albert"/>
    <s v="Camisa"/>
    <n v="528"/>
    <x v="5"/>
    <x v="19"/>
  </r>
  <r>
    <d v="2026-05-12T00:00:00"/>
    <s v="Miguel"/>
    <s v="Falda"/>
    <n v="522"/>
    <x v="5"/>
    <x v="19"/>
  </r>
  <r>
    <d v="2026-05-12T00:00:00"/>
    <s v="Victor"/>
    <s v="Calzoncillo"/>
    <n v="612"/>
    <x v="5"/>
    <x v="19"/>
  </r>
  <r>
    <d v="2026-05-12T00:00:00"/>
    <s v="Victor"/>
    <s v="Botas"/>
    <n v="621"/>
    <x v="5"/>
    <x v="19"/>
  </r>
  <r>
    <d v="2026-05-13T00:00:00"/>
    <s v="Albert"/>
    <s v="Abrigo"/>
    <n v="2001"/>
    <x v="6"/>
    <x v="19"/>
  </r>
  <r>
    <d v="2026-05-13T00:00:00"/>
    <s v="Miguel"/>
    <s v="Abrigo"/>
    <n v="2175"/>
    <x v="6"/>
    <x v="19"/>
  </r>
  <r>
    <d v="2026-05-13T00:00:00"/>
    <s v="Miguel"/>
    <s v="Boina"/>
    <n v="1368"/>
    <x v="6"/>
    <x v="19"/>
  </r>
  <r>
    <d v="2026-05-13T00:00:00"/>
    <s v="Victor"/>
    <s v="Guantes"/>
    <n v="819"/>
    <x v="6"/>
    <x v="19"/>
  </r>
  <r>
    <d v="2026-05-13T00:00:00"/>
    <s v="Melania"/>
    <s v="Impermeable"/>
    <n v="1547"/>
    <x v="6"/>
    <x v="19"/>
  </r>
  <r>
    <d v="2026-05-13T00:00:00"/>
    <s v="Albert"/>
    <s v="Cinturón"/>
    <n v="1344"/>
    <x v="6"/>
    <x v="19"/>
  </r>
  <r>
    <d v="2026-05-13T00:00:00"/>
    <s v="Victor"/>
    <s v="Boina"/>
    <n v="864"/>
    <x v="6"/>
    <x v="19"/>
  </r>
  <r>
    <d v="2026-05-13T00:00:00"/>
    <s v="Miguel"/>
    <s v="Chaqueta"/>
    <n v="954"/>
    <x v="6"/>
    <x v="19"/>
  </r>
  <r>
    <d v="2026-05-13T00:00:00"/>
    <s v="Victor"/>
    <s v="Botas"/>
    <n v="1380"/>
    <x v="6"/>
    <x v="19"/>
  </r>
  <r>
    <d v="2026-05-13T00:00:00"/>
    <s v="Victor"/>
    <s v="Falda"/>
    <n v="1102"/>
    <x v="6"/>
    <x v="19"/>
  </r>
  <r>
    <d v="2026-05-13T00:00:00"/>
    <s v="Melania"/>
    <s v="Botas"/>
    <n v="897"/>
    <x v="6"/>
    <x v="19"/>
  </r>
  <r>
    <d v="2026-05-13T00:00:00"/>
    <s v="Albert"/>
    <s v="Bermuda"/>
    <n v="1311"/>
    <x v="6"/>
    <x v="19"/>
  </r>
  <r>
    <d v="2026-05-13T00:00:00"/>
    <s v="Victor"/>
    <s v="Cinturón"/>
    <n v="2112"/>
    <x v="6"/>
    <x v="19"/>
  </r>
  <r>
    <d v="2026-05-13T00:00:00"/>
    <s v="Victor"/>
    <s v="Calcetín"/>
    <n v="76"/>
    <x v="6"/>
    <x v="19"/>
  </r>
  <r>
    <d v="2026-05-13T00:00:00"/>
    <s v="Melania"/>
    <s v="Pijama"/>
    <n v="688"/>
    <x v="6"/>
    <x v="19"/>
  </r>
  <r>
    <d v="2026-05-14T00:00:00"/>
    <s v="Miguel"/>
    <s v="Gorra"/>
    <n v="44"/>
    <x v="0"/>
    <x v="19"/>
  </r>
  <r>
    <d v="2026-05-14T00:00:00"/>
    <s v="Melania"/>
    <s v="Chaqueta"/>
    <n v="265"/>
    <x v="0"/>
    <x v="19"/>
  </r>
  <r>
    <d v="2026-05-14T00:00:00"/>
    <s v="Miguel"/>
    <s v="Impermeable"/>
    <n v="819"/>
    <x v="0"/>
    <x v="19"/>
  </r>
  <r>
    <d v="2026-05-14T00:00:00"/>
    <s v="Melania"/>
    <s v="Calzoncillo"/>
    <n v="255"/>
    <x v="0"/>
    <x v="19"/>
  </r>
  <r>
    <d v="2026-05-14T00:00:00"/>
    <s v="Albert"/>
    <s v="Calcetín"/>
    <n v="380"/>
    <x v="0"/>
    <x v="19"/>
  </r>
  <r>
    <d v="2026-05-14T00:00:00"/>
    <s v="Miguel"/>
    <s v="Chaqueta"/>
    <n v="848"/>
    <x v="0"/>
    <x v="19"/>
  </r>
  <r>
    <d v="2026-05-14T00:00:00"/>
    <s v="Victor"/>
    <s v="Boina"/>
    <n v="1296"/>
    <x v="0"/>
    <x v="19"/>
  </r>
  <r>
    <d v="2026-05-14T00:00:00"/>
    <s v="Miguel"/>
    <s v="Delantal"/>
    <n v="765"/>
    <x v="0"/>
    <x v="19"/>
  </r>
  <r>
    <d v="2026-05-14T00:00:00"/>
    <s v="Victor"/>
    <s v="Vestido"/>
    <n v="320"/>
    <x v="0"/>
    <x v="19"/>
  </r>
  <r>
    <d v="2026-05-14T00:00:00"/>
    <s v="Albert"/>
    <s v="Abrigo"/>
    <n v="1479"/>
    <x v="0"/>
    <x v="19"/>
  </r>
  <r>
    <d v="2026-05-14T00:00:00"/>
    <s v="Melania"/>
    <s v="Pantalón"/>
    <n v="1140"/>
    <x v="0"/>
    <x v="19"/>
  </r>
  <r>
    <d v="2026-05-14T00:00:00"/>
    <s v="Albert"/>
    <s v="Pantalón"/>
    <n v="480"/>
    <x v="0"/>
    <x v="19"/>
  </r>
  <r>
    <d v="2026-05-14T00:00:00"/>
    <s v="Victor"/>
    <s v="Calzoncillo"/>
    <n v="663"/>
    <x v="0"/>
    <x v="19"/>
  </r>
  <r>
    <d v="2026-05-14T00:00:00"/>
    <s v="Miguel"/>
    <s v="Guantes"/>
    <n v="693"/>
    <x v="0"/>
    <x v="19"/>
  </r>
  <r>
    <d v="2026-05-15T00:00:00"/>
    <s v="Melania"/>
    <s v="Falda"/>
    <n v="232"/>
    <x v="1"/>
    <x v="19"/>
  </r>
  <r>
    <d v="2026-05-15T00:00:00"/>
    <s v="Albert"/>
    <s v="Chaqueta"/>
    <n v="424"/>
    <x v="1"/>
    <x v="19"/>
  </r>
  <r>
    <d v="2026-05-15T00:00:00"/>
    <s v="Victor"/>
    <s v="Pijama"/>
    <n v="516"/>
    <x v="1"/>
    <x v="19"/>
  </r>
  <r>
    <d v="2026-05-15T00:00:00"/>
    <s v="Albert"/>
    <s v="Bufanda"/>
    <n v="312"/>
    <x v="1"/>
    <x v="19"/>
  </r>
  <r>
    <d v="2026-05-15T00:00:00"/>
    <s v="Miguel"/>
    <s v="Corbata"/>
    <n v="792"/>
    <x v="1"/>
    <x v="19"/>
  </r>
  <r>
    <d v="2026-05-15T00:00:00"/>
    <s v="Victor"/>
    <s v="Bermuda"/>
    <n v="1425"/>
    <x v="1"/>
    <x v="19"/>
  </r>
  <r>
    <d v="2026-05-15T00:00:00"/>
    <s v="Miguel"/>
    <s v="Gorra"/>
    <n v="77"/>
    <x v="1"/>
    <x v="19"/>
  </r>
  <r>
    <d v="2026-05-15T00:00:00"/>
    <s v="Miguel"/>
    <s v="Cinturón"/>
    <n v="1632"/>
    <x v="1"/>
    <x v="19"/>
  </r>
  <r>
    <d v="2026-05-15T00:00:00"/>
    <s v="Miguel"/>
    <s v="Vestido"/>
    <n v="1344"/>
    <x v="1"/>
    <x v="19"/>
  </r>
  <r>
    <d v="2026-05-15T00:00:00"/>
    <s v="Albert"/>
    <s v="Albornoz"/>
    <n v="39"/>
    <x v="1"/>
    <x v="19"/>
  </r>
  <r>
    <d v="2026-05-15T00:00:00"/>
    <s v="Melania"/>
    <s v="Camisa"/>
    <n v="286"/>
    <x v="1"/>
    <x v="19"/>
  </r>
  <r>
    <d v="2026-05-15T00:00:00"/>
    <s v="Melania"/>
    <s v="Boina"/>
    <n v="1512"/>
    <x v="1"/>
    <x v="19"/>
  </r>
  <r>
    <d v="2026-05-15T00:00:00"/>
    <s v="Miguel"/>
    <s v="Cinturón"/>
    <n v="96"/>
    <x v="1"/>
    <x v="19"/>
  </r>
  <r>
    <d v="2026-05-15T00:00:00"/>
    <s v="Albert"/>
    <s v="Bikini"/>
    <n v="188"/>
    <x v="1"/>
    <x v="19"/>
  </r>
  <r>
    <d v="2026-05-16T00:00:00"/>
    <s v="Albert"/>
    <s v="Camisa"/>
    <n v="242"/>
    <x v="2"/>
    <x v="19"/>
  </r>
  <r>
    <d v="2026-05-16T00:00:00"/>
    <s v="Albert"/>
    <s v="Abrigo"/>
    <n v="870"/>
    <x v="2"/>
    <x v="19"/>
  </r>
  <r>
    <d v="2026-05-16T00:00:00"/>
    <s v="Victor"/>
    <s v="Falda"/>
    <n v="1450"/>
    <x v="2"/>
    <x v="19"/>
  </r>
  <r>
    <d v="2026-05-16T00:00:00"/>
    <s v="Miguel"/>
    <s v="Abrigo"/>
    <n v="2088"/>
    <x v="2"/>
    <x v="19"/>
  </r>
  <r>
    <d v="2026-05-16T00:00:00"/>
    <s v="Melania"/>
    <s v="Bufanda"/>
    <n v="676"/>
    <x v="2"/>
    <x v="19"/>
  </r>
  <r>
    <d v="2026-05-16T00:00:00"/>
    <s v="Melania"/>
    <s v="Camisa"/>
    <n v="66"/>
    <x v="2"/>
    <x v="19"/>
  </r>
  <r>
    <d v="2026-05-16T00:00:00"/>
    <s v="Victor"/>
    <s v="Pijama"/>
    <n v="645"/>
    <x v="2"/>
    <x v="19"/>
  </r>
  <r>
    <d v="2026-05-16T00:00:00"/>
    <s v="Victor"/>
    <s v="Blusa"/>
    <n v="720"/>
    <x v="2"/>
    <x v="19"/>
  </r>
  <r>
    <d v="2026-05-16T00:00:00"/>
    <s v="Victor"/>
    <s v="Impermeable"/>
    <n v="1638"/>
    <x v="2"/>
    <x v="19"/>
  </r>
  <r>
    <d v="2026-05-16T00:00:00"/>
    <s v="Melania"/>
    <s v="Bermuda"/>
    <n v="57"/>
    <x v="2"/>
    <x v="19"/>
  </r>
  <r>
    <d v="2026-05-16T00:00:00"/>
    <s v="Victor"/>
    <s v="Bermuda"/>
    <n v="627"/>
    <x v="2"/>
    <x v="19"/>
  </r>
  <r>
    <d v="2026-05-16T00:00:00"/>
    <s v="Albert"/>
    <s v="Calzoncillo"/>
    <n v="1224"/>
    <x v="2"/>
    <x v="19"/>
  </r>
  <r>
    <d v="2026-05-16T00:00:00"/>
    <s v="Miguel"/>
    <s v="Bermuda"/>
    <n v="228"/>
    <x v="2"/>
    <x v="19"/>
  </r>
  <r>
    <d v="2026-05-17T00:00:00"/>
    <s v="Melania"/>
    <s v="Boina"/>
    <n v="288"/>
    <x v="3"/>
    <x v="20"/>
  </r>
  <r>
    <d v="2026-05-17T00:00:00"/>
    <s v="Albert"/>
    <s v="Guantes"/>
    <n v="189"/>
    <x v="3"/>
    <x v="20"/>
  </r>
  <r>
    <d v="2026-05-17T00:00:00"/>
    <s v="Melania"/>
    <s v="Falda"/>
    <n v="116"/>
    <x v="3"/>
    <x v="20"/>
  </r>
  <r>
    <d v="2026-05-17T00:00:00"/>
    <s v="Victor"/>
    <s v="Vestido"/>
    <n v="768"/>
    <x v="3"/>
    <x v="20"/>
  </r>
  <r>
    <d v="2026-05-17T00:00:00"/>
    <s v="Victor"/>
    <s v="Chaqueta"/>
    <n v="424"/>
    <x v="3"/>
    <x v="20"/>
  </r>
  <r>
    <d v="2026-05-17T00:00:00"/>
    <s v="Melania"/>
    <s v="Vestido"/>
    <n v="640"/>
    <x v="3"/>
    <x v="20"/>
  </r>
  <r>
    <d v="2026-05-17T00:00:00"/>
    <s v="Victor"/>
    <s v="Chaqueta"/>
    <n v="477"/>
    <x v="3"/>
    <x v="20"/>
  </r>
  <r>
    <d v="2026-05-17T00:00:00"/>
    <s v="Melania"/>
    <s v="Corbata"/>
    <n v="1408"/>
    <x v="3"/>
    <x v="20"/>
  </r>
  <r>
    <d v="2026-05-17T00:00:00"/>
    <s v="Albert"/>
    <s v="Boina"/>
    <n v="1440"/>
    <x v="3"/>
    <x v="20"/>
  </r>
  <r>
    <d v="2026-05-17T00:00:00"/>
    <s v="Victor"/>
    <s v="Bikini"/>
    <n v="1034"/>
    <x v="3"/>
    <x v="20"/>
  </r>
  <r>
    <d v="2026-05-17T00:00:00"/>
    <s v="Melania"/>
    <s v="Albornoz"/>
    <n v="169"/>
    <x v="3"/>
    <x v="20"/>
  </r>
  <r>
    <d v="2026-05-17T00:00:00"/>
    <s v="Albert"/>
    <s v="Calcetín"/>
    <n v="608"/>
    <x v="3"/>
    <x v="20"/>
  </r>
  <r>
    <d v="2026-05-18T00:00:00"/>
    <s v="Victor"/>
    <s v="Bufanda"/>
    <n v="1144"/>
    <x v="4"/>
    <x v="20"/>
  </r>
  <r>
    <d v="2026-05-18T00:00:00"/>
    <s v="Miguel"/>
    <s v="Pijama"/>
    <n v="731"/>
    <x v="4"/>
    <x v="20"/>
  </r>
  <r>
    <d v="2026-05-18T00:00:00"/>
    <s v="Melania"/>
    <s v="Pantalón"/>
    <n v="1500"/>
    <x v="4"/>
    <x v="20"/>
  </r>
  <r>
    <d v="2026-05-18T00:00:00"/>
    <s v="Melania"/>
    <s v="Corbata"/>
    <n v="176"/>
    <x v="4"/>
    <x v="20"/>
  </r>
  <r>
    <d v="2026-05-18T00:00:00"/>
    <s v="Albert"/>
    <s v="Delantal"/>
    <n v="918"/>
    <x v="4"/>
    <x v="20"/>
  </r>
  <r>
    <d v="2026-05-18T00:00:00"/>
    <s v="Miguel"/>
    <s v="Botas"/>
    <n v="1035"/>
    <x v="4"/>
    <x v="20"/>
  </r>
  <r>
    <d v="2026-05-18T00:00:00"/>
    <s v="Miguel"/>
    <s v="Bermuda"/>
    <n v="1425"/>
    <x v="4"/>
    <x v="20"/>
  </r>
  <r>
    <d v="2026-05-18T00:00:00"/>
    <s v="Miguel"/>
    <s v="Chaqueta"/>
    <n v="265"/>
    <x v="4"/>
    <x v="20"/>
  </r>
  <r>
    <d v="2026-05-18T00:00:00"/>
    <s v="Miguel"/>
    <s v="Blusa"/>
    <n v="720"/>
    <x v="4"/>
    <x v="20"/>
  </r>
  <r>
    <d v="2026-05-18T00:00:00"/>
    <s v="Miguel"/>
    <s v="Abrigo"/>
    <n v="1479"/>
    <x v="4"/>
    <x v="20"/>
  </r>
  <r>
    <d v="2026-05-18T00:00:00"/>
    <s v="Melania"/>
    <s v="Guantes"/>
    <n v="63"/>
    <x v="4"/>
    <x v="20"/>
  </r>
  <r>
    <d v="2026-05-18T00:00:00"/>
    <s v="Miguel"/>
    <s v="Corbata"/>
    <n v="440"/>
    <x v="4"/>
    <x v="20"/>
  </r>
  <r>
    <d v="2026-05-18T00:00:00"/>
    <s v="Albert"/>
    <s v="Bikini"/>
    <n v="940"/>
    <x v="4"/>
    <x v="20"/>
  </r>
  <r>
    <d v="2026-05-18T00:00:00"/>
    <s v="Albert"/>
    <s v="Corbata"/>
    <n v="1232"/>
    <x v="4"/>
    <x v="20"/>
  </r>
  <r>
    <d v="2026-05-19T00:00:00"/>
    <s v="Miguel"/>
    <s v="Impermeable"/>
    <n v="1092"/>
    <x v="5"/>
    <x v="20"/>
  </r>
  <r>
    <d v="2026-05-19T00:00:00"/>
    <s v="Melania"/>
    <s v="Gorra"/>
    <n v="88"/>
    <x v="5"/>
    <x v="20"/>
  </r>
  <r>
    <d v="2026-05-19T00:00:00"/>
    <s v="Albert"/>
    <s v="Guantes"/>
    <n v="1323"/>
    <x v="5"/>
    <x v="20"/>
  </r>
  <r>
    <d v="2026-05-19T00:00:00"/>
    <s v="Albert"/>
    <s v="Albornoz"/>
    <n v="156"/>
    <x v="5"/>
    <x v="20"/>
  </r>
  <r>
    <d v="2026-05-19T00:00:00"/>
    <s v="Melania"/>
    <s v="Chaqueta"/>
    <n v="1060"/>
    <x v="5"/>
    <x v="20"/>
  </r>
  <r>
    <d v="2026-05-19T00:00:00"/>
    <s v="Victor"/>
    <s v="Bermuda"/>
    <n v="456"/>
    <x v="5"/>
    <x v="20"/>
  </r>
  <r>
    <d v="2026-05-19T00:00:00"/>
    <s v="Victor"/>
    <s v="Albornoz"/>
    <n v="13"/>
    <x v="5"/>
    <x v="20"/>
  </r>
  <r>
    <d v="2026-05-19T00:00:00"/>
    <s v="Albert"/>
    <s v="Albornoz"/>
    <n v="52"/>
    <x v="5"/>
    <x v="20"/>
  </r>
  <r>
    <d v="2026-05-19T00:00:00"/>
    <s v="Melania"/>
    <s v="Blusa"/>
    <n v="90"/>
    <x v="5"/>
    <x v="20"/>
  </r>
  <r>
    <d v="2026-05-19T00:00:00"/>
    <s v="Miguel"/>
    <s v="Blusa"/>
    <n v="90"/>
    <x v="5"/>
    <x v="20"/>
  </r>
  <r>
    <d v="2026-05-19T00:00:00"/>
    <s v="Albert"/>
    <s v="Boina"/>
    <n v="1584"/>
    <x v="5"/>
    <x v="20"/>
  </r>
  <r>
    <d v="2026-05-20T00:00:00"/>
    <s v="Miguel"/>
    <s v="Chaqueta"/>
    <n v="901"/>
    <x v="6"/>
    <x v="20"/>
  </r>
  <r>
    <d v="2026-05-20T00:00:00"/>
    <s v="Victor"/>
    <s v="Impermeable"/>
    <n v="2093"/>
    <x v="6"/>
    <x v="20"/>
  </r>
  <r>
    <d v="2026-05-20T00:00:00"/>
    <s v="Miguel"/>
    <s v="Falda"/>
    <n v="58"/>
    <x v="6"/>
    <x v="20"/>
  </r>
  <r>
    <d v="2026-05-20T00:00:00"/>
    <s v="Albert"/>
    <s v="Impermeable"/>
    <n v="455"/>
    <x v="6"/>
    <x v="20"/>
  </r>
  <r>
    <d v="2026-05-20T00:00:00"/>
    <s v="Melania"/>
    <s v="Vestido"/>
    <n v="1408"/>
    <x v="6"/>
    <x v="20"/>
  </r>
  <r>
    <d v="2026-05-20T00:00:00"/>
    <s v="Miguel"/>
    <s v="Chaqueta"/>
    <n v="1166"/>
    <x v="6"/>
    <x v="20"/>
  </r>
  <r>
    <d v="2026-05-20T00:00:00"/>
    <s v="Miguel"/>
    <s v="Albornoz"/>
    <n v="195"/>
    <x v="6"/>
    <x v="20"/>
  </r>
  <r>
    <d v="2026-05-20T00:00:00"/>
    <s v="Melania"/>
    <s v="Camisa"/>
    <n v="396"/>
    <x v="6"/>
    <x v="20"/>
  </r>
  <r>
    <d v="2026-05-21T00:00:00"/>
    <s v="Albert"/>
    <s v="Boina"/>
    <n v="72"/>
    <x v="0"/>
    <x v="20"/>
  </r>
  <r>
    <d v="2026-05-21T00:00:00"/>
    <s v="Melania"/>
    <s v="Albornoz"/>
    <n v="26"/>
    <x v="0"/>
    <x v="20"/>
  </r>
  <r>
    <d v="2026-05-21T00:00:00"/>
    <s v="Albert"/>
    <s v="Cinturón"/>
    <n v="768"/>
    <x v="0"/>
    <x v="20"/>
  </r>
  <r>
    <d v="2026-05-21T00:00:00"/>
    <s v="Melania"/>
    <s v="Delantal"/>
    <n v="765"/>
    <x v="0"/>
    <x v="20"/>
  </r>
  <r>
    <d v="2026-05-21T00:00:00"/>
    <s v="Victor"/>
    <s v="Vestido"/>
    <n v="256"/>
    <x v="0"/>
    <x v="20"/>
  </r>
  <r>
    <d v="2026-05-21T00:00:00"/>
    <s v="Melania"/>
    <s v="Chaqueta"/>
    <n v="106"/>
    <x v="0"/>
    <x v="20"/>
  </r>
  <r>
    <d v="2026-05-21T00:00:00"/>
    <s v="Albert"/>
    <s v="Corbata"/>
    <n v="2024"/>
    <x v="0"/>
    <x v="20"/>
  </r>
  <r>
    <d v="2026-05-21T00:00:00"/>
    <s v="Miguel"/>
    <s v="Chaqueta"/>
    <n v="689"/>
    <x v="0"/>
    <x v="20"/>
  </r>
  <r>
    <d v="2026-05-21T00:00:00"/>
    <s v="Albert"/>
    <s v="Delantal"/>
    <n v="663"/>
    <x v="0"/>
    <x v="20"/>
  </r>
  <r>
    <d v="2026-05-21T00:00:00"/>
    <s v="Albert"/>
    <s v="Delantal"/>
    <n v="459"/>
    <x v="0"/>
    <x v="20"/>
  </r>
  <r>
    <d v="2026-05-21T00:00:00"/>
    <s v="Albert"/>
    <s v="Pantalón"/>
    <n v="1140"/>
    <x v="0"/>
    <x v="20"/>
  </r>
  <r>
    <d v="2026-05-21T00:00:00"/>
    <s v="Albert"/>
    <s v="Abrigo"/>
    <n v="609"/>
    <x v="0"/>
    <x v="20"/>
  </r>
  <r>
    <d v="2026-05-21T00:00:00"/>
    <s v="Albert"/>
    <s v="Bufanda"/>
    <n v="1300"/>
    <x v="0"/>
    <x v="20"/>
  </r>
  <r>
    <d v="2026-05-21T00:00:00"/>
    <s v="Albert"/>
    <s v="Calzoncillo"/>
    <n v="663"/>
    <x v="0"/>
    <x v="20"/>
  </r>
  <r>
    <d v="2026-05-22T00:00:00"/>
    <s v="Victor"/>
    <s v="Cinturón"/>
    <n v="192"/>
    <x v="1"/>
    <x v="20"/>
  </r>
  <r>
    <d v="2026-05-22T00:00:00"/>
    <s v="Melania"/>
    <s v="Falda"/>
    <n v="1392"/>
    <x v="1"/>
    <x v="20"/>
  </r>
  <r>
    <d v="2026-05-22T00:00:00"/>
    <s v="Miguel"/>
    <s v="Bufanda"/>
    <n v="468"/>
    <x v="1"/>
    <x v="20"/>
  </r>
  <r>
    <d v="2026-05-22T00:00:00"/>
    <s v="Melania"/>
    <s v="Corbata"/>
    <n v="1672"/>
    <x v="1"/>
    <x v="20"/>
  </r>
  <r>
    <d v="2026-05-22T00:00:00"/>
    <s v="Victor"/>
    <s v="Cinturón"/>
    <n v="2016"/>
    <x v="1"/>
    <x v="20"/>
  </r>
  <r>
    <d v="2026-05-22T00:00:00"/>
    <s v="Albert"/>
    <s v="Pijama"/>
    <n v="43"/>
    <x v="1"/>
    <x v="20"/>
  </r>
  <r>
    <d v="2026-05-22T00:00:00"/>
    <s v="Melania"/>
    <s v="Pijama"/>
    <n v="817"/>
    <x v="1"/>
    <x v="20"/>
  </r>
  <r>
    <d v="2026-05-22T00:00:00"/>
    <s v="Victor"/>
    <s v="Delantal"/>
    <n v="459"/>
    <x v="1"/>
    <x v="20"/>
  </r>
  <r>
    <d v="2026-05-22T00:00:00"/>
    <s v="Victor"/>
    <s v="Blusa"/>
    <n v="360"/>
    <x v="1"/>
    <x v="20"/>
  </r>
  <r>
    <d v="2026-05-22T00:00:00"/>
    <s v="Melania"/>
    <s v="Calcetín"/>
    <n v="950"/>
    <x v="1"/>
    <x v="20"/>
  </r>
  <r>
    <d v="2026-05-22T00:00:00"/>
    <s v="Melania"/>
    <s v="Cinturón"/>
    <n v="1632"/>
    <x v="1"/>
    <x v="20"/>
  </r>
  <r>
    <d v="2026-05-22T00:00:00"/>
    <s v="Melania"/>
    <s v="Calzoncillo"/>
    <n v="459"/>
    <x v="1"/>
    <x v="20"/>
  </r>
  <r>
    <d v="2026-05-22T00:00:00"/>
    <s v="Albert"/>
    <s v="Chaqueta"/>
    <n v="1272"/>
    <x v="1"/>
    <x v="20"/>
  </r>
  <r>
    <d v="2026-05-22T00:00:00"/>
    <s v="Melania"/>
    <s v="Boina"/>
    <n v="1440"/>
    <x v="1"/>
    <x v="20"/>
  </r>
  <r>
    <d v="2026-05-23T00:00:00"/>
    <s v="Melania"/>
    <s v="Guantes"/>
    <n v="1449"/>
    <x v="2"/>
    <x v="20"/>
  </r>
  <r>
    <d v="2026-05-23T00:00:00"/>
    <s v="Albert"/>
    <s v="Albornoz"/>
    <n v="13"/>
    <x v="2"/>
    <x v="20"/>
  </r>
  <r>
    <d v="2026-05-23T00:00:00"/>
    <s v="Melania"/>
    <s v="Corbata"/>
    <n v="1936"/>
    <x v="2"/>
    <x v="20"/>
  </r>
  <r>
    <d v="2026-05-23T00:00:00"/>
    <s v="Melania"/>
    <s v="Boina"/>
    <n v="1224"/>
    <x v="2"/>
    <x v="20"/>
  </r>
  <r>
    <d v="2026-05-23T00:00:00"/>
    <s v="Victor"/>
    <s v="Pantalón"/>
    <n v="1140"/>
    <x v="2"/>
    <x v="20"/>
  </r>
  <r>
    <d v="2026-05-23T00:00:00"/>
    <s v="Albert"/>
    <s v="Chaqueta"/>
    <n v="1007"/>
    <x v="2"/>
    <x v="20"/>
  </r>
  <r>
    <d v="2026-05-23T00:00:00"/>
    <s v="Melania"/>
    <s v="Albornoz"/>
    <n v="52"/>
    <x v="2"/>
    <x v="20"/>
  </r>
  <r>
    <d v="2026-05-24T00:00:00"/>
    <s v="Melania"/>
    <s v="Bufanda"/>
    <n v="1092"/>
    <x v="3"/>
    <x v="21"/>
  </r>
  <r>
    <d v="2026-05-24T00:00:00"/>
    <s v="Victor"/>
    <s v="Camisa"/>
    <n v="440"/>
    <x v="3"/>
    <x v="21"/>
  </r>
  <r>
    <d v="2026-05-24T00:00:00"/>
    <s v="Albert"/>
    <s v="Uniforme"/>
    <n v="370"/>
    <x v="3"/>
    <x v="21"/>
  </r>
  <r>
    <d v="2026-05-24T00:00:00"/>
    <s v="Victor"/>
    <s v="Calcetín"/>
    <n v="418"/>
    <x v="3"/>
    <x v="21"/>
  </r>
  <r>
    <d v="2026-05-24T00:00:00"/>
    <s v="Miguel"/>
    <s v="Cinturón"/>
    <n v="2016"/>
    <x v="3"/>
    <x v="21"/>
  </r>
  <r>
    <d v="2026-05-24T00:00:00"/>
    <s v="Melania"/>
    <s v="Impermeable"/>
    <n v="728"/>
    <x v="3"/>
    <x v="21"/>
  </r>
  <r>
    <d v="2026-05-24T00:00:00"/>
    <s v="Albert"/>
    <s v="Uniforme"/>
    <n v="222"/>
    <x v="3"/>
    <x v="21"/>
  </r>
  <r>
    <d v="2026-05-24T00:00:00"/>
    <s v="Albert"/>
    <s v="Falda"/>
    <n v="290"/>
    <x v="3"/>
    <x v="21"/>
  </r>
  <r>
    <d v="2026-05-24T00:00:00"/>
    <s v="Melania"/>
    <s v="Impermeable"/>
    <n v="91"/>
    <x v="3"/>
    <x v="21"/>
  </r>
  <r>
    <d v="2026-05-24T00:00:00"/>
    <s v="Albert"/>
    <s v="Vestido"/>
    <n v="1344"/>
    <x v="3"/>
    <x v="21"/>
  </r>
  <r>
    <d v="2026-05-24T00:00:00"/>
    <s v="Albert"/>
    <s v="Abrigo"/>
    <n v="870"/>
    <x v="3"/>
    <x v="21"/>
  </r>
  <r>
    <d v="2026-05-25T00:00:00"/>
    <s v="Albert"/>
    <s v="Uniforme"/>
    <n v="851"/>
    <x v="4"/>
    <x v="21"/>
  </r>
  <r>
    <d v="2026-05-25T00:00:00"/>
    <s v="Victor"/>
    <s v="Cinturón"/>
    <n v="384"/>
    <x v="4"/>
    <x v="21"/>
  </r>
  <r>
    <d v="2026-05-25T00:00:00"/>
    <s v="Victor"/>
    <s v="Cinturón"/>
    <n v="960"/>
    <x v="4"/>
    <x v="21"/>
  </r>
  <r>
    <d v="2026-05-25T00:00:00"/>
    <s v="Miguel"/>
    <s v="Falda"/>
    <n v="928"/>
    <x v="4"/>
    <x v="21"/>
  </r>
  <r>
    <d v="2026-05-25T00:00:00"/>
    <s v="Miguel"/>
    <s v="Delantal"/>
    <n v="408"/>
    <x v="4"/>
    <x v="21"/>
  </r>
  <r>
    <d v="2026-05-25T00:00:00"/>
    <s v="Miguel"/>
    <s v="Chaqueta"/>
    <n v="265"/>
    <x v="4"/>
    <x v="21"/>
  </r>
  <r>
    <d v="2026-05-25T00:00:00"/>
    <s v="Albert"/>
    <s v="Blusa"/>
    <n v="270"/>
    <x v="4"/>
    <x v="21"/>
  </r>
  <r>
    <d v="2026-05-25T00:00:00"/>
    <s v="Miguel"/>
    <s v="Delantal"/>
    <n v="357"/>
    <x v="4"/>
    <x v="21"/>
  </r>
  <r>
    <d v="2026-05-25T00:00:00"/>
    <s v="Victor"/>
    <s v="Delantal"/>
    <n v="459"/>
    <x v="4"/>
    <x v="21"/>
  </r>
  <r>
    <d v="2026-05-25T00:00:00"/>
    <s v="Victor"/>
    <s v="Albornoz"/>
    <n v="26"/>
    <x v="4"/>
    <x v="21"/>
  </r>
  <r>
    <d v="2026-05-25T00:00:00"/>
    <s v="Victor"/>
    <s v="Chaqueta"/>
    <n v="583"/>
    <x v="4"/>
    <x v="21"/>
  </r>
  <r>
    <d v="2026-05-26T00:00:00"/>
    <s v="Melania"/>
    <s v="Chaqueta"/>
    <n v="477"/>
    <x v="5"/>
    <x v="21"/>
  </r>
  <r>
    <d v="2026-05-26T00:00:00"/>
    <s v="Victor"/>
    <s v="Bufanda"/>
    <n v="208"/>
    <x v="5"/>
    <x v="21"/>
  </r>
  <r>
    <d v="2026-05-26T00:00:00"/>
    <s v="Victor"/>
    <s v="Bermuda"/>
    <n v="399"/>
    <x v="5"/>
    <x v="21"/>
  </r>
  <r>
    <d v="2026-05-26T00:00:00"/>
    <s v="Victor"/>
    <s v="Bikini"/>
    <n v="611"/>
    <x v="5"/>
    <x v="21"/>
  </r>
  <r>
    <d v="2026-05-26T00:00:00"/>
    <s v="Victor"/>
    <s v="Calzoncillo"/>
    <n v="204"/>
    <x v="5"/>
    <x v="21"/>
  </r>
  <r>
    <d v="2026-05-26T00:00:00"/>
    <s v="Miguel"/>
    <s v="Cinturón"/>
    <n v="672"/>
    <x v="5"/>
    <x v="21"/>
  </r>
  <r>
    <d v="2026-05-26T00:00:00"/>
    <s v="Miguel"/>
    <s v="Bikini"/>
    <n v="141"/>
    <x v="5"/>
    <x v="21"/>
  </r>
  <r>
    <d v="2026-05-26T00:00:00"/>
    <s v="Melania"/>
    <s v="Guantes"/>
    <n v="189"/>
    <x v="5"/>
    <x v="21"/>
  </r>
  <r>
    <d v="2026-05-26T00:00:00"/>
    <s v="Victor"/>
    <s v="Cinturón"/>
    <n v="288"/>
    <x v="5"/>
    <x v="21"/>
  </r>
  <r>
    <d v="2026-05-26T00:00:00"/>
    <s v="Miguel"/>
    <s v="Albornoz"/>
    <n v="208"/>
    <x v="5"/>
    <x v="21"/>
  </r>
  <r>
    <d v="2026-05-27T00:00:00"/>
    <s v="Melania"/>
    <s v="Gorra"/>
    <n v="154"/>
    <x v="6"/>
    <x v="21"/>
  </r>
  <r>
    <d v="2026-05-27T00:00:00"/>
    <s v="Melania"/>
    <s v="Boina"/>
    <n v="1152"/>
    <x v="6"/>
    <x v="21"/>
  </r>
  <r>
    <d v="2026-05-27T00:00:00"/>
    <s v="Miguel"/>
    <s v="Falda"/>
    <n v="1102"/>
    <x v="6"/>
    <x v="21"/>
  </r>
  <r>
    <d v="2026-05-27T00:00:00"/>
    <s v="Melania"/>
    <s v="Chaqueta"/>
    <n v="371"/>
    <x v="6"/>
    <x v="21"/>
  </r>
  <r>
    <d v="2026-05-27T00:00:00"/>
    <s v="Albert"/>
    <s v="Corbata"/>
    <n v="1144"/>
    <x v="6"/>
    <x v="21"/>
  </r>
  <r>
    <d v="2026-05-27T00:00:00"/>
    <s v="Melania"/>
    <s v="Cinturón"/>
    <n v="1728"/>
    <x v="6"/>
    <x v="21"/>
  </r>
  <r>
    <d v="2026-05-27T00:00:00"/>
    <s v="Miguel"/>
    <s v="Gorra"/>
    <n v="11"/>
    <x v="6"/>
    <x v="21"/>
  </r>
  <r>
    <d v="2026-05-27T00:00:00"/>
    <s v="Miguel"/>
    <s v="Cinturón"/>
    <n v="960"/>
    <x v="6"/>
    <x v="21"/>
  </r>
  <r>
    <d v="2026-05-27T00:00:00"/>
    <s v="Victor"/>
    <s v="Pijama"/>
    <n v="473"/>
    <x v="6"/>
    <x v="21"/>
  </r>
  <r>
    <d v="2026-05-27T00:00:00"/>
    <s v="Victor"/>
    <s v="Uniforme"/>
    <n v="444"/>
    <x v="6"/>
    <x v="21"/>
  </r>
  <r>
    <d v="2026-05-27T00:00:00"/>
    <s v="Melania"/>
    <s v="Impermeable"/>
    <n v="182"/>
    <x v="6"/>
    <x v="21"/>
  </r>
  <r>
    <d v="2026-05-27T00:00:00"/>
    <s v="Albert"/>
    <s v="Falda"/>
    <n v="580"/>
    <x v="6"/>
    <x v="21"/>
  </r>
  <r>
    <d v="2026-05-28T00:00:00"/>
    <s v="Miguel"/>
    <s v="Albornoz"/>
    <n v="26"/>
    <x v="0"/>
    <x v="21"/>
  </r>
  <r>
    <d v="2026-05-28T00:00:00"/>
    <s v="Melania"/>
    <s v="Corbata"/>
    <n v="2112"/>
    <x v="0"/>
    <x v="21"/>
  </r>
  <r>
    <d v="2026-05-28T00:00:00"/>
    <s v="Victor"/>
    <s v="Abrigo"/>
    <n v="87"/>
    <x v="0"/>
    <x v="21"/>
  </r>
  <r>
    <d v="2026-05-28T00:00:00"/>
    <s v="Victor"/>
    <s v="Botas"/>
    <n v="276"/>
    <x v="0"/>
    <x v="21"/>
  </r>
  <r>
    <d v="2026-05-28T00:00:00"/>
    <s v="Albert"/>
    <s v="Guantes"/>
    <n v="1449"/>
    <x v="0"/>
    <x v="21"/>
  </r>
  <r>
    <d v="2026-05-28T00:00:00"/>
    <s v="Albert"/>
    <s v="Uniforme"/>
    <n v="444"/>
    <x v="0"/>
    <x v="21"/>
  </r>
  <r>
    <d v="2026-05-28T00:00:00"/>
    <s v="Melania"/>
    <s v="Abrigo"/>
    <n v="1653"/>
    <x v="0"/>
    <x v="21"/>
  </r>
  <r>
    <d v="2026-05-28T00:00:00"/>
    <s v="Melania"/>
    <s v="Cinturón"/>
    <n v="768"/>
    <x v="0"/>
    <x v="21"/>
  </r>
  <r>
    <d v="2026-05-28T00:00:00"/>
    <s v="Melania"/>
    <s v="Guantes"/>
    <n v="1449"/>
    <x v="0"/>
    <x v="21"/>
  </r>
  <r>
    <d v="2026-05-29T00:00:00"/>
    <s v="Albert"/>
    <s v="Bikini"/>
    <n v="329"/>
    <x v="1"/>
    <x v="21"/>
  </r>
  <r>
    <d v="2026-05-29T00:00:00"/>
    <s v="Melania"/>
    <s v="Chaqueta"/>
    <n v="53"/>
    <x v="1"/>
    <x v="21"/>
  </r>
  <r>
    <d v="2026-05-29T00:00:00"/>
    <s v="Victor"/>
    <s v="Impermeable"/>
    <n v="910"/>
    <x v="1"/>
    <x v="21"/>
  </r>
  <r>
    <d v="2026-05-29T00:00:00"/>
    <s v="Albert"/>
    <s v="Delantal"/>
    <n v="357"/>
    <x v="1"/>
    <x v="21"/>
  </r>
  <r>
    <d v="2026-05-29T00:00:00"/>
    <s v="Miguel"/>
    <s v="Guantes"/>
    <n v="1512"/>
    <x v="1"/>
    <x v="21"/>
  </r>
  <r>
    <d v="2026-05-29T00:00:00"/>
    <s v="Albert"/>
    <s v="Corbata"/>
    <n v="1672"/>
    <x v="1"/>
    <x v="21"/>
  </r>
  <r>
    <d v="2026-05-29T00:00:00"/>
    <s v="Melania"/>
    <s v="Delantal"/>
    <n v="969"/>
    <x v="1"/>
    <x v="21"/>
  </r>
  <r>
    <d v="2026-05-29T00:00:00"/>
    <s v="Victor"/>
    <s v="Gorra"/>
    <n v="187"/>
    <x v="1"/>
    <x v="21"/>
  </r>
  <r>
    <d v="2026-05-29T00:00:00"/>
    <s v="Miguel"/>
    <s v="Boina"/>
    <n v="288"/>
    <x v="1"/>
    <x v="21"/>
  </r>
  <r>
    <d v="2026-05-29T00:00:00"/>
    <s v="Albert"/>
    <s v="Chaqueta"/>
    <n v="901"/>
    <x v="1"/>
    <x v="21"/>
  </r>
  <r>
    <d v="2026-05-29T00:00:00"/>
    <s v="Melania"/>
    <s v="Corbata"/>
    <n v="1848"/>
    <x v="1"/>
    <x v="21"/>
  </r>
  <r>
    <d v="2026-05-29T00:00:00"/>
    <s v="Miguel"/>
    <s v="Chaqueta"/>
    <n v="1272"/>
    <x v="1"/>
    <x v="21"/>
  </r>
  <r>
    <d v="2026-05-30T00:00:00"/>
    <s v="Miguel"/>
    <s v="Camisa"/>
    <n v="308"/>
    <x v="2"/>
    <x v="21"/>
  </r>
  <r>
    <d v="2026-05-30T00:00:00"/>
    <s v="Albert"/>
    <s v="Cinturón"/>
    <n v="2112"/>
    <x v="2"/>
    <x v="21"/>
  </r>
  <r>
    <d v="2026-05-30T00:00:00"/>
    <s v="Victor"/>
    <s v="Albornoz"/>
    <n v="234"/>
    <x v="2"/>
    <x v="21"/>
  </r>
  <r>
    <d v="2026-05-30T00:00:00"/>
    <s v="Albert"/>
    <s v="Botas"/>
    <n v="207"/>
    <x v="2"/>
    <x v="21"/>
  </r>
  <r>
    <d v="2026-05-30T00:00:00"/>
    <s v="Albert"/>
    <s v="Pijama"/>
    <n v="602"/>
    <x v="2"/>
    <x v="21"/>
  </r>
  <r>
    <d v="2026-05-30T00:00:00"/>
    <s v="Victor"/>
    <s v="Bufanda"/>
    <n v="52"/>
    <x v="2"/>
    <x v="21"/>
  </r>
  <r>
    <d v="2026-05-30T00:00:00"/>
    <s v="Victor"/>
    <s v="Calcetín"/>
    <n v="456"/>
    <x v="2"/>
    <x v="21"/>
  </r>
  <r>
    <d v="2026-05-30T00:00:00"/>
    <s v="Miguel"/>
    <s v="Impermeable"/>
    <n v="1183"/>
    <x v="2"/>
    <x v="21"/>
  </r>
  <r>
    <d v="2026-05-30T00:00:00"/>
    <s v="Albert"/>
    <s v="Blusa"/>
    <n v="1125"/>
    <x v="2"/>
    <x v="21"/>
  </r>
  <r>
    <d v="2026-05-30T00:00:00"/>
    <s v="Melania"/>
    <s v="Bikini"/>
    <n v="564"/>
    <x v="2"/>
    <x v="21"/>
  </r>
  <r>
    <d v="2026-05-30T00:00:00"/>
    <s v="Albert"/>
    <s v="Pijama"/>
    <n v="817"/>
    <x v="2"/>
    <x v="21"/>
  </r>
  <r>
    <d v="2026-05-30T00:00:00"/>
    <s v="Melania"/>
    <s v="Impermeable"/>
    <n v="637"/>
    <x v="2"/>
    <x v="21"/>
  </r>
  <r>
    <d v="2026-05-30T00:00:00"/>
    <s v="Melania"/>
    <s v="Chaqueta"/>
    <n v="1219"/>
    <x v="2"/>
    <x v="21"/>
  </r>
  <r>
    <d v="2026-05-31T00:00:00"/>
    <s v="Melania"/>
    <s v="Chaqueta"/>
    <n v="901"/>
    <x v="3"/>
    <x v="22"/>
  </r>
  <r>
    <d v="2026-05-31T00:00:00"/>
    <s v="Miguel"/>
    <s v="Bikini"/>
    <n v="141"/>
    <x v="3"/>
    <x v="22"/>
  </r>
  <r>
    <d v="2026-05-31T00:00:00"/>
    <s v="Melania"/>
    <s v="Botas"/>
    <n v="1311"/>
    <x v="3"/>
    <x v="22"/>
  </r>
  <r>
    <d v="2026-05-31T00:00:00"/>
    <s v="Melania"/>
    <s v="Uniforme"/>
    <n v="629"/>
    <x v="3"/>
    <x v="22"/>
  </r>
  <r>
    <d v="2026-05-31T00:00:00"/>
    <s v="Melania"/>
    <s v="Gorra"/>
    <n v="99"/>
    <x v="3"/>
    <x v="22"/>
  </r>
  <r>
    <d v="2026-05-31T00:00:00"/>
    <s v="Victor"/>
    <s v="Guantes"/>
    <n v="882"/>
    <x v="3"/>
    <x v="22"/>
  </r>
  <r>
    <d v="2026-05-31T00:00:00"/>
    <s v="Victor"/>
    <s v="Delantal"/>
    <n v="357"/>
    <x v="3"/>
    <x v="22"/>
  </r>
  <r>
    <d v="2026-05-31T00:00:00"/>
    <s v="Miguel"/>
    <s v="Calcetín"/>
    <n v="228"/>
    <x v="3"/>
    <x v="22"/>
  </r>
  <r>
    <d v="2026-05-31T00:00:00"/>
    <s v="Melania"/>
    <s v="Gorra"/>
    <n v="154"/>
    <x v="3"/>
    <x v="22"/>
  </r>
  <r>
    <d v="2026-05-31T00:00:00"/>
    <s v="Melania"/>
    <s v="Boina"/>
    <n v="1296"/>
    <x v="3"/>
    <x v="22"/>
  </r>
  <r>
    <d v="2026-05-31T00:00:00"/>
    <s v="Victor"/>
    <s v="Delantal"/>
    <n v="969"/>
    <x v="3"/>
    <x v="22"/>
  </r>
  <r>
    <d v="2026-05-31T00:00:00"/>
    <s v="Melania"/>
    <s v="Chaqueta"/>
    <n v="901"/>
    <x v="3"/>
    <x v="22"/>
  </r>
  <r>
    <d v="2026-05-31T00:00:00"/>
    <s v="Melania"/>
    <s v="Guantes"/>
    <n v="63"/>
    <x v="3"/>
    <x v="22"/>
  </r>
  <r>
    <d v="2026-05-31T00:00:00"/>
    <s v="Albert"/>
    <s v="Bufanda"/>
    <n v="936"/>
    <x v="3"/>
    <x v="22"/>
  </r>
  <r>
    <d v="2026-05-31T00:00:00"/>
    <s v="Albert"/>
    <s v="Bikini"/>
    <n v="658"/>
    <x v="3"/>
    <x v="22"/>
  </r>
  <r>
    <d v="2026-06-01T00:00:00"/>
    <s v="Melania"/>
    <s v="Albornoz"/>
    <n v="65"/>
    <x v="4"/>
    <x v="22"/>
  </r>
  <r>
    <d v="2026-06-01T00:00:00"/>
    <s v="Albert"/>
    <s v="Blusa"/>
    <n v="270"/>
    <x v="4"/>
    <x v="22"/>
  </r>
  <r>
    <d v="2026-06-01T00:00:00"/>
    <s v="Albert"/>
    <s v="Camisa"/>
    <n v="462"/>
    <x v="4"/>
    <x v="22"/>
  </r>
  <r>
    <d v="2026-06-01T00:00:00"/>
    <s v="Miguel"/>
    <s v="Albornoz"/>
    <n v="247"/>
    <x v="4"/>
    <x v="22"/>
  </r>
  <r>
    <d v="2026-06-01T00:00:00"/>
    <s v="Albert"/>
    <s v="Pijama"/>
    <n v="602"/>
    <x v="4"/>
    <x v="22"/>
  </r>
  <r>
    <d v="2026-06-01T00:00:00"/>
    <s v="Albert"/>
    <s v="Calzoncillo"/>
    <n v="714"/>
    <x v="4"/>
    <x v="22"/>
  </r>
  <r>
    <d v="2026-06-01T00:00:00"/>
    <s v="Miguel"/>
    <s v="Cinturón"/>
    <n v="1056"/>
    <x v="4"/>
    <x v="22"/>
  </r>
  <r>
    <d v="2026-06-01T00:00:00"/>
    <s v="Melania"/>
    <s v="Gorra"/>
    <n v="33"/>
    <x v="4"/>
    <x v="22"/>
  </r>
  <r>
    <d v="2026-06-01T00:00:00"/>
    <s v="Miguel"/>
    <s v="Falda"/>
    <n v="1218"/>
    <x v="4"/>
    <x v="22"/>
  </r>
  <r>
    <d v="2026-06-01T00:00:00"/>
    <s v="Miguel"/>
    <s v="Bikini"/>
    <n v="1175"/>
    <x v="4"/>
    <x v="22"/>
  </r>
  <r>
    <d v="2026-06-01T00:00:00"/>
    <s v="Victor"/>
    <s v="Camisa"/>
    <n v="484"/>
    <x v="4"/>
    <x v="22"/>
  </r>
  <r>
    <d v="2026-06-01T00:00:00"/>
    <s v="Albert"/>
    <s v="Calcetín"/>
    <n v="684"/>
    <x v="4"/>
    <x v="22"/>
  </r>
  <r>
    <d v="2026-06-01T00:00:00"/>
    <s v="Melania"/>
    <s v="Blusa"/>
    <n v="135"/>
    <x v="4"/>
    <x v="22"/>
  </r>
  <r>
    <d v="2026-06-01T00:00:00"/>
    <s v="Miguel"/>
    <s v="Boina"/>
    <n v="720"/>
    <x v="4"/>
    <x v="22"/>
  </r>
  <r>
    <d v="2026-06-02T00:00:00"/>
    <s v="Melania"/>
    <s v="Pijama"/>
    <n v="516"/>
    <x v="5"/>
    <x v="22"/>
  </r>
  <r>
    <d v="2026-06-02T00:00:00"/>
    <s v="Victor"/>
    <s v="Bermuda"/>
    <n v="969"/>
    <x v="5"/>
    <x v="22"/>
  </r>
  <r>
    <d v="2026-06-02T00:00:00"/>
    <s v="Albert"/>
    <s v="Boina"/>
    <n v="1080"/>
    <x v="5"/>
    <x v="22"/>
  </r>
  <r>
    <d v="2026-06-02T00:00:00"/>
    <s v="Miguel"/>
    <s v="Cinturón"/>
    <n v="672"/>
    <x v="5"/>
    <x v="22"/>
  </r>
  <r>
    <d v="2026-06-02T00:00:00"/>
    <s v="Albert"/>
    <s v="Botas"/>
    <n v="1725"/>
    <x v="5"/>
    <x v="22"/>
  </r>
  <r>
    <d v="2026-06-02T00:00:00"/>
    <s v="Miguel"/>
    <s v="Albornoz"/>
    <n v="260"/>
    <x v="5"/>
    <x v="22"/>
  </r>
  <r>
    <d v="2026-06-02T00:00:00"/>
    <s v="Melania"/>
    <s v="Calzoncillo"/>
    <n v="1071"/>
    <x v="5"/>
    <x v="22"/>
  </r>
  <r>
    <d v="2026-06-03T00:00:00"/>
    <s v="Albert"/>
    <s v="Calcetín"/>
    <n v="380"/>
    <x v="6"/>
    <x v="22"/>
  </r>
  <r>
    <d v="2026-06-03T00:00:00"/>
    <s v="Albert"/>
    <s v="Guantes"/>
    <n v="756"/>
    <x v="6"/>
    <x v="22"/>
  </r>
  <r>
    <d v="2026-06-03T00:00:00"/>
    <s v="Melania"/>
    <s v="Blusa"/>
    <n v="180"/>
    <x v="6"/>
    <x v="22"/>
  </r>
  <r>
    <d v="2026-06-03T00:00:00"/>
    <s v="Melania"/>
    <s v="Blusa"/>
    <n v="810"/>
    <x v="6"/>
    <x v="22"/>
  </r>
  <r>
    <d v="2026-06-03T00:00:00"/>
    <s v="Miguel"/>
    <s v="Chaqueta"/>
    <n v="477"/>
    <x v="6"/>
    <x v="22"/>
  </r>
  <r>
    <d v="2026-06-03T00:00:00"/>
    <s v="Melania"/>
    <s v="Corbata"/>
    <n v="1144"/>
    <x v="6"/>
    <x v="22"/>
  </r>
  <r>
    <d v="2026-06-03T00:00:00"/>
    <s v="Albert"/>
    <s v="Uniforme"/>
    <n v="814"/>
    <x v="6"/>
    <x v="22"/>
  </r>
  <r>
    <d v="2026-06-03T00:00:00"/>
    <s v="Victor"/>
    <s v="Chaqueta"/>
    <n v="371"/>
    <x v="6"/>
    <x v="22"/>
  </r>
  <r>
    <d v="2026-06-03T00:00:00"/>
    <s v="Albert"/>
    <s v="Cinturón"/>
    <n v="288"/>
    <x v="6"/>
    <x v="22"/>
  </r>
  <r>
    <d v="2026-06-03T00:00:00"/>
    <s v="Melania"/>
    <s v="Chaqueta"/>
    <n v="106"/>
    <x v="6"/>
    <x v="22"/>
  </r>
  <r>
    <d v="2026-06-03T00:00:00"/>
    <s v="Victor"/>
    <s v="Albornoz"/>
    <n v="117"/>
    <x v="6"/>
    <x v="22"/>
  </r>
  <r>
    <d v="2026-06-03T00:00:00"/>
    <s v="Albert"/>
    <s v="Blusa"/>
    <n v="360"/>
    <x v="6"/>
    <x v="22"/>
  </r>
  <r>
    <d v="2026-06-03T00:00:00"/>
    <s v="Miguel"/>
    <s v="Corbata"/>
    <n v="528"/>
    <x v="6"/>
    <x v="22"/>
  </r>
  <r>
    <d v="2026-06-03T00:00:00"/>
    <s v="Victor"/>
    <s v="Calcetín"/>
    <n v="190"/>
    <x v="6"/>
    <x v="22"/>
  </r>
  <r>
    <d v="2026-06-04T00:00:00"/>
    <s v="Victor"/>
    <s v="Calcetín"/>
    <n v="570"/>
    <x v="0"/>
    <x v="22"/>
  </r>
  <r>
    <d v="2026-06-04T00:00:00"/>
    <s v="Albert"/>
    <s v="Botas"/>
    <n v="276"/>
    <x v="0"/>
    <x v="22"/>
  </r>
  <r>
    <d v="2026-06-04T00:00:00"/>
    <s v="Victor"/>
    <s v="Cinturón"/>
    <n v="2304"/>
    <x v="0"/>
    <x v="22"/>
  </r>
  <r>
    <d v="2026-06-04T00:00:00"/>
    <s v="Melania"/>
    <s v="Impermeable"/>
    <n v="1911"/>
    <x v="0"/>
    <x v="22"/>
  </r>
  <r>
    <d v="2026-06-04T00:00:00"/>
    <s v="Victor"/>
    <s v="Impermeable"/>
    <n v="1547"/>
    <x v="0"/>
    <x v="22"/>
  </r>
  <r>
    <d v="2026-06-04T00:00:00"/>
    <s v="Miguel"/>
    <s v="Chaqueta"/>
    <n v="1060"/>
    <x v="0"/>
    <x v="22"/>
  </r>
  <r>
    <d v="2026-06-04T00:00:00"/>
    <s v="Victor"/>
    <s v="Albornoz"/>
    <n v="52"/>
    <x v="0"/>
    <x v="22"/>
  </r>
  <r>
    <d v="2026-06-05T00:00:00"/>
    <s v="Albert"/>
    <s v="Botas"/>
    <n v="345"/>
    <x v="1"/>
    <x v="22"/>
  </r>
  <r>
    <d v="2026-06-05T00:00:00"/>
    <s v="Miguel"/>
    <s v="Vestido"/>
    <n v="256"/>
    <x v="1"/>
    <x v="22"/>
  </r>
  <r>
    <d v="2026-06-05T00:00:00"/>
    <s v="Albert"/>
    <s v="Cinturón"/>
    <n v="576"/>
    <x v="1"/>
    <x v="22"/>
  </r>
  <r>
    <d v="2026-06-05T00:00:00"/>
    <s v="Melania"/>
    <s v="Boina"/>
    <n v="1728"/>
    <x v="1"/>
    <x v="22"/>
  </r>
  <r>
    <d v="2026-06-05T00:00:00"/>
    <s v="Albert"/>
    <s v="Guantes"/>
    <n v="1197"/>
    <x v="1"/>
    <x v="22"/>
  </r>
  <r>
    <d v="2026-06-05T00:00:00"/>
    <s v="Melania"/>
    <s v="Boina"/>
    <n v="432"/>
    <x v="1"/>
    <x v="22"/>
  </r>
  <r>
    <d v="2026-06-05T00:00:00"/>
    <s v="Melania"/>
    <s v="Bikini"/>
    <n v="423"/>
    <x v="1"/>
    <x v="22"/>
  </r>
  <r>
    <d v="2026-06-05T00:00:00"/>
    <s v="Albert"/>
    <s v="Calcetín"/>
    <n v="76"/>
    <x v="1"/>
    <x v="22"/>
  </r>
  <r>
    <d v="2026-06-05T00:00:00"/>
    <s v="Melania"/>
    <s v="Chaqueta"/>
    <n v="954"/>
    <x v="1"/>
    <x v="22"/>
  </r>
  <r>
    <d v="2026-06-06T00:00:00"/>
    <s v="Melania"/>
    <s v="Uniforme"/>
    <n v="74"/>
    <x v="2"/>
    <x v="22"/>
  </r>
  <r>
    <d v="2026-06-06T00:00:00"/>
    <s v="Melania"/>
    <s v="Calcetín"/>
    <n v="418"/>
    <x v="2"/>
    <x v="22"/>
  </r>
  <r>
    <d v="2026-06-06T00:00:00"/>
    <s v="Melania"/>
    <s v="Blusa"/>
    <n v="405"/>
    <x v="2"/>
    <x v="22"/>
  </r>
  <r>
    <d v="2026-06-06T00:00:00"/>
    <s v="Miguel"/>
    <s v="Pijama"/>
    <n v="645"/>
    <x v="2"/>
    <x v="22"/>
  </r>
  <r>
    <d v="2026-06-06T00:00:00"/>
    <s v="Victor"/>
    <s v="Gorra"/>
    <n v="165"/>
    <x v="2"/>
    <x v="22"/>
  </r>
  <r>
    <d v="2026-06-06T00:00:00"/>
    <s v="Victor"/>
    <s v="Calcetín"/>
    <n v="950"/>
    <x v="2"/>
    <x v="22"/>
  </r>
  <r>
    <d v="2026-06-06T00:00:00"/>
    <s v="Miguel"/>
    <s v="Vestido"/>
    <n v="768"/>
    <x v="2"/>
    <x v="22"/>
  </r>
  <r>
    <d v="2026-06-06T00:00:00"/>
    <s v="Melania"/>
    <s v="Abrigo"/>
    <n v="2001"/>
    <x v="2"/>
    <x v="22"/>
  </r>
  <r>
    <d v="2026-06-06T00:00:00"/>
    <s v="Miguel"/>
    <s v="Falda"/>
    <n v="406"/>
    <x v="2"/>
    <x v="22"/>
  </r>
  <r>
    <d v="2026-06-06T00:00:00"/>
    <s v="Albert"/>
    <s v="Impermeable"/>
    <n v="1092"/>
    <x v="2"/>
    <x v="22"/>
  </r>
  <r>
    <d v="2026-06-06T00:00:00"/>
    <s v="Albert"/>
    <s v="Albornoz"/>
    <n v="325"/>
    <x v="2"/>
    <x v="22"/>
  </r>
  <r>
    <d v="2026-06-06T00:00:00"/>
    <s v="Albert"/>
    <s v="Guantes"/>
    <n v="126"/>
    <x v="2"/>
    <x v="22"/>
  </r>
  <r>
    <d v="2026-06-07T00:00:00"/>
    <s v="Melania"/>
    <s v="Bermuda"/>
    <n v="1197"/>
    <x v="3"/>
    <x v="23"/>
  </r>
  <r>
    <d v="2026-06-07T00:00:00"/>
    <s v="Melania"/>
    <s v="Impermeable"/>
    <n v="1638"/>
    <x v="3"/>
    <x v="23"/>
  </r>
  <r>
    <d v="2026-06-07T00:00:00"/>
    <s v="Albert"/>
    <s v="Delantal"/>
    <n v="663"/>
    <x v="3"/>
    <x v="23"/>
  </r>
  <r>
    <d v="2026-06-07T00:00:00"/>
    <s v="Miguel"/>
    <s v="Delantal"/>
    <n v="204"/>
    <x v="3"/>
    <x v="23"/>
  </r>
  <r>
    <d v="2026-06-07T00:00:00"/>
    <s v="Albert"/>
    <s v="Delantal"/>
    <n v="1173"/>
    <x v="3"/>
    <x v="23"/>
  </r>
  <r>
    <d v="2026-06-07T00:00:00"/>
    <s v="Victor"/>
    <s v="Gorra"/>
    <n v="198"/>
    <x v="3"/>
    <x v="23"/>
  </r>
  <r>
    <d v="2026-06-07T00:00:00"/>
    <s v="Albert"/>
    <s v="Chaqueta"/>
    <n v="1113"/>
    <x v="3"/>
    <x v="23"/>
  </r>
  <r>
    <d v="2026-06-07T00:00:00"/>
    <s v="Albert"/>
    <s v="Impermeable"/>
    <n v="91"/>
    <x v="3"/>
    <x v="23"/>
  </r>
  <r>
    <d v="2026-06-07T00:00:00"/>
    <s v="Victor"/>
    <s v="Bikini"/>
    <n v="893"/>
    <x v="3"/>
    <x v="23"/>
  </r>
  <r>
    <d v="2026-06-07T00:00:00"/>
    <s v="Melania"/>
    <s v="Uniforme"/>
    <n v="555"/>
    <x v="3"/>
    <x v="23"/>
  </r>
  <r>
    <d v="2026-06-07T00:00:00"/>
    <s v="Melania"/>
    <s v="Boina"/>
    <n v="360"/>
    <x v="3"/>
    <x v="23"/>
  </r>
  <r>
    <d v="2026-06-07T00:00:00"/>
    <s v="Melania"/>
    <s v="Calcetín"/>
    <n v="76"/>
    <x v="3"/>
    <x v="23"/>
  </r>
  <r>
    <d v="2026-06-08T00:00:00"/>
    <s v="Albert"/>
    <s v="Botas"/>
    <n v="621"/>
    <x v="4"/>
    <x v="23"/>
  </r>
  <r>
    <d v="2026-06-08T00:00:00"/>
    <s v="Miguel"/>
    <s v="Cinturón"/>
    <n v="288"/>
    <x v="4"/>
    <x v="23"/>
  </r>
  <r>
    <d v="2026-06-08T00:00:00"/>
    <s v="Victor"/>
    <s v="Botas"/>
    <n v="1656"/>
    <x v="4"/>
    <x v="23"/>
  </r>
  <r>
    <d v="2026-06-08T00:00:00"/>
    <s v="Albert"/>
    <s v="Gorra"/>
    <n v="77"/>
    <x v="4"/>
    <x v="23"/>
  </r>
  <r>
    <d v="2026-06-08T00:00:00"/>
    <s v="Albert"/>
    <s v="Delantal"/>
    <n v="1224"/>
    <x v="4"/>
    <x v="23"/>
  </r>
  <r>
    <d v="2026-06-08T00:00:00"/>
    <s v="Melania"/>
    <s v="Pantalón"/>
    <n v="720"/>
    <x v="4"/>
    <x v="23"/>
  </r>
  <r>
    <d v="2026-06-08T00:00:00"/>
    <s v="Melania"/>
    <s v="Calcetín"/>
    <n v="950"/>
    <x v="4"/>
    <x v="23"/>
  </r>
  <r>
    <d v="2026-06-08T00:00:00"/>
    <s v="Albert"/>
    <s v="Bufanda"/>
    <n v="520"/>
    <x v="4"/>
    <x v="23"/>
  </r>
  <r>
    <d v="2026-06-08T00:00:00"/>
    <s v="Melania"/>
    <s v="Bermuda"/>
    <n v="171"/>
    <x v="4"/>
    <x v="23"/>
  </r>
  <r>
    <d v="2026-06-08T00:00:00"/>
    <s v="Victor"/>
    <s v="Boina"/>
    <n v="432"/>
    <x v="4"/>
    <x v="23"/>
  </r>
  <r>
    <d v="2026-06-09T00:00:00"/>
    <s v="Victor"/>
    <s v="Bufanda"/>
    <n v="832"/>
    <x v="5"/>
    <x v="23"/>
  </r>
  <r>
    <d v="2026-06-09T00:00:00"/>
    <s v="Victor"/>
    <s v="Falda"/>
    <n v="812"/>
    <x v="5"/>
    <x v="23"/>
  </r>
  <r>
    <d v="2026-06-09T00:00:00"/>
    <s v="Albert"/>
    <s v="Camisa"/>
    <n v="44"/>
    <x v="5"/>
    <x v="23"/>
  </r>
  <r>
    <d v="2026-06-09T00:00:00"/>
    <s v="Victor"/>
    <s v="Calcetín"/>
    <n v="114"/>
    <x v="5"/>
    <x v="23"/>
  </r>
  <r>
    <d v="2026-06-09T00:00:00"/>
    <s v="Victor"/>
    <s v="Cinturón"/>
    <n v="1056"/>
    <x v="5"/>
    <x v="23"/>
  </r>
  <r>
    <d v="2026-06-09T00:00:00"/>
    <s v="Miguel"/>
    <s v="Bufanda"/>
    <n v="312"/>
    <x v="5"/>
    <x v="23"/>
  </r>
  <r>
    <d v="2026-06-09T00:00:00"/>
    <s v="Melania"/>
    <s v="Gorra"/>
    <n v="209"/>
    <x v="5"/>
    <x v="23"/>
  </r>
  <r>
    <d v="2026-06-09T00:00:00"/>
    <s v="Albert"/>
    <s v="Impermeable"/>
    <n v="2275"/>
    <x v="5"/>
    <x v="23"/>
  </r>
  <r>
    <d v="2026-06-09T00:00:00"/>
    <s v="Albert"/>
    <s v="Abrigo"/>
    <n v="1740"/>
    <x v="5"/>
    <x v="23"/>
  </r>
  <r>
    <d v="2026-06-09T00:00:00"/>
    <s v="Albert"/>
    <s v="Calcetín"/>
    <n v="646"/>
    <x v="5"/>
    <x v="23"/>
  </r>
  <r>
    <d v="2026-06-09T00:00:00"/>
    <s v="Melania"/>
    <s v="Blusa"/>
    <n v="45"/>
    <x v="5"/>
    <x v="23"/>
  </r>
  <r>
    <d v="2026-06-09T00:00:00"/>
    <s v="Victor"/>
    <s v="Corbata"/>
    <n v="1760"/>
    <x v="5"/>
    <x v="23"/>
  </r>
  <r>
    <d v="2026-06-09T00:00:00"/>
    <s v="Albert"/>
    <s v="Gorra"/>
    <n v="220"/>
    <x v="5"/>
    <x v="23"/>
  </r>
  <r>
    <d v="2026-06-10T00:00:00"/>
    <s v="Miguel"/>
    <s v="Impermeable"/>
    <n v="910"/>
    <x v="6"/>
    <x v="23"/>
  </r>
  <r>
    <d v="2026-06-10T00:00:00"/>
    <s v="Melania"/>
    <s v="Cinturón"/>
    <n v="288"/>
    <x v="6"/>
    <x v="23"/>
  </r>
  <r>
    <d v="2026-06-10T00:00:00"/>
    <s v="Victor"/>
    <s v="Cinturón"/>
    <n v="2208"/>
    <x v="6"/>
    <x v="23"/>
  </r>
  <r>
    <d v="2026-06-10T00:00:00"/>
    <s v="Miguel"/>
    <s v="Pantalón"/>
    <n v="1380"/>
    <x v="6"/>
    <x v="23"/>
  </r>
  <r>
    <d v="2026-06-10T00:00:00"/>
    <s v="Miguel"/>
    <s v="Pantalón"/>
    <n v="720"/>
    <x v="6"/>
    <x v="23"/>
  </r>
  <r>
    <d v="2026-06-10T00:00:00"/>
    <s v="Miguel"/>
    <s v="Abrigo"/>
    <n v="522"/>
    <x v="6"/>
    <x v="23"/>
  </r>
  <r>
    <d v="2026-06-10T00:00:00"/>
    <s v="Miguel"/>
    <s v="Corbata"/>
    <n v="88"/>
    <x v="6"/>
    <x v="23"/>
  </r>
  <r>
    <d v="2026-06-10T00:00:00"/>
    <s v="Miguel"/>
    <s v="Chaqueta"/>
    <n v="689"/>
    <x v="6"/>
    <x v="23"/>
  </r>
  <r>
    <d v="2026-06-11T00:00:00"/>
    <s v="Victor"/>
    <s v="Abrigo"/>
    <n v="1914"/>
    <x v="0"/>
    <x v="23"/>
  </r>
  <r>
    <d v="2026-06-11T00:00:00"/>
    <s v="Albert"/>
    <s v="Blusa"/>
    <n v="360"/>
    <x v="0"/>
    <x v="23"/>
  </r>
  <r>
    <d v="2026-06-11T00:00:00"/>
    <s v="Albert"/>
    <s v="Boina"/>
    <n v="144"/>
    <x v="0"/>
    <x v="23"/>
  </r>
  <r>
    <d v="2026-06-11T00:00:00"/>
    <s v="Melania"/>
    <s v="Falda"/>
    <n v="1450"/>
    <x v="0"/>
    <x v="23"/>
  </r>
  <r>
    <d v="2026-06-11T00:00:00"/>
    <s v="Victor"/>
    <s v="Cinturón"/>
    <n v="2016"/>
    <x v="0"/>
    <x v="23"/>
  </r>
  <r>
    <d v="2026-06-11T00:00:00"/>
    <s v="Miguel"/>
    <s v="Cinturón"/>
    <n v="960"/>
    <x v="0"/>
    <x v="23"/>
  </r>
  <r>
    <d v="2026-06-11T00:00:00"/>
    <s v="Victor"/>
    <s v="Gorra"/>
    <n v="110"/>
    <x v="0"/>
    <x v="23"/>
  </r>
  <r>
    <d v="2026-06-11T00:00:00"/>
    <s v="Miguel"/>
    <s v="Bikini"/>
    <n v="423"/>
    <x v="0"/>
    <x v="23"/>
  </r>
  <r>
    <d v="2026-06-11T00:00:00"/>
    <s v="Victor"/>
    <s v="Bufanda"/>
    <n v="1144"/>
    <x v="0"/>
    <x v="23"/>
  </r>
  <r>
    <d v="2026-06-11T00:00:00"/>
    <s v="Victor"/>
    <s v="Abrigo"/>
    <n v="261"/>
    <x v="0"/>
    <x v="23"/>
  </r>
  <r>
    <d v="2026-06-12T00:00:00"/>
    <s v="Miguel"/>
    <s v="Abrigo"/>
    <n v="261"/>
    <x v="1"/>
    <x v="23"/>
  </r>
  <r>
    <d v="2026-06-12T00:00:00"/>
    <s v="Miguel"/>
    <s v="Blusa"/>
    <n v="810"/>
    <x v="1"/>
    <x v="23"/>
  </r>
  <r>
    <d v="2026-06-12T00:00:00"/>
    <s v="Melania"/>
    <s v="Blusa"/>
    <n v="900"/>
    <x v="1"/>
    <x v="23"/>
  </r>
  <r>
    <d v="2026-06-12T00:00:00"/>
    <s v="Victor"/>
    <s v="Impermeable"/>
    <n v="1365"/>
    <x v="1"/>
    <x v="23"/>
  </r>
  <r>
    <d v="2026-06-12T00:00:00"/>
    <s v="Miguel"/>
    <s v="Delantal"/>
    <n v="918"/>
    <x v="1"/>
    <x v="23"/>
  </r>
  <r>
    <d v="2026-06-12T00:00:00"/>
    <s v="Melania"/>
    <s v="Bermuda"/>
    <n v="399"/>
    <x v="1"/>
    <x v="23"/>
  </r>
  <r>
    <d v="2026-06-12T00:00:00"/>
    <s v="Miguel"/>
    <s v="Gorra"/>
    <n v="121"/>
    <x v="1"/>
    <x v="23"/>
  </r>
  <r>
    <d v="2026-06-13T00:00:00"/>
    <s v="Miguel"/>
    <s v="Falda"/>
    <n v="348"/>
    <x v="2"/>
    <x v="23"/>
  </r>
  <r>
    <d v="2026-06-13T00:00:00"/>
    <s v="Victor"/>
    <s v="Corbata"/>
    <n v="2024"/>
    <x v="2"/>
    <x v="23"/>
  </r>
  <r>
    <d v="2026-06-13T00:00:00"/>
    <s v="Albert"/>
    <s v="Blusa"/>
    <n v="675"/>
    <x v="2"/>
    <x v="23"/>
  </r>
  <r>
    <d v="2026-06-13T00:00:00"/>
    <s v="Melania"/>
    <s v="Albornoz"/>
    <n v="273"/>
    <x v="2"/>
    <x v="23"/>
  </r>
  <r>
    <d v="2026-06-13T00:00:00"/>
    <s v="Albert"/>
    <s v="Pantalón"/>
    <n v="780"/>
    <x v="2"/>
    <x v="23"/>
  </r>
  <r>
    <d v="2026-06-13T00:00:00"/>
    <s v="Melania"/>
    <s v="Vestido"/>
    <n v="576"/>
    <x v="2"/>
    <x v="23"/>
  </r>
  <r>
    <d v="2026-06-13T00:00:00"/>
    <s v="Victor"/>
    <s v="Cinturón"/>
    <n v="2208"/>
    <x v="2"/>
    <x v="23"/>
  </r>
  <r>
    <d v="2026-06-14T00:00:00"/>
    <s v="Miguel"/>
    <s v="Calzoncillo"/>
    <n v="918"/>
    <x v="3"/>
    <x v="24"/>
  </r>
  <r>
    <d v="2026-06-14T00:00:00"/>
    <s v="Melania"/>
    <s v="Boina"/>
    <n v="864"/>
    <x v="3"/>
    <x v="24"/>
  </r>
  <r>
    <d v="2026-06-14T00:00:00"/>
    <s v="Victor"/>
    <s v="Camisa"/>
    <n v="154"/>
    <x v="3"/>
    <x v="24"/>
  </r>
  <r>
    <d v="2026-06-14T00:00:00"/>
    <s v="Albert"/>
    <s v="Delantal"/>
    <n v="1020"/>
    <x v="3"/>
    <x v="24"/>
  </r>
  <r>
    <d v="2026-06-14T00:00:00"/>
    <s v="Albert"/>
    <s v="Cinturón"/>
    <n v="1248"/>
    <x v="3"/>
    <x v="24"/>
  </r>
  <r>
    <d v="2026-06-14T00:00:00"/>
    <s v="Albert"/>
    <s v="Cinturón"/>
    <n v="2208"/>
    <x v="3"/>
    <x v="24"/>
  </r>
  <r>
    <d v="2026-06-14T00:00:00"/>
    <s v="Miguel"/>
    <s v="Calcetín"/>
    <n v="152"/>
    <x v="3"/>
    <x v="24"/>
  </r>
  <r>
    <d v="2026-06-14T00:00:00"/>
    <s v="Victor"/>
    <s v="Guantes"/>
    <n v="1197"/>
    <x v="3"/>
    <x v="24"/>
  </r>
  <r>
    <d v="2026-06-14T00:00:00"/>
    <s v="Victor"/>
    <s v="Albornoz"/>
    <n v="91"/>
    <x v="3"/>
    <x v="24"/>
  </r>
  <r>
    <d v="2026-06-15T00:00:00"/>
    <s v="Melania"/>
    <s v="Calzoncillo"/>
    <n v="1275"/>
    <x v="4"/>
    <x v="24"/>
  </r>
  <r>
    <d v="2026-06-15T00:00:00"/>
    <s v="Victor"/>
    <s v="Camisa"/>
    <n v="352"/>
    <x v="4"/>
    <x v="24"/>
  </r>
  <r>
    <d v="2026-06-15T00:00:00"/>
    <s v="Melania"/>
    <s v="Chaqueta"/>
    <n v="424"/>
    <x v="4"/>
    <x v="24"/>
  </r>
  <r>
    <d v="2026-06-15T00:00:00"/>
    <s v="Victor"/>
    <s v="Calcetín"/>
    <n v="114"/>
    <x v="4"/>
    <x v="24"/>
  </r>
  <r>
    <d v="2026-06-15T00:00:00"/>
    <s v="Melania"/>
    <s v="Bikini"/>
    <n v="1034"/>
    <x v="4"/>
    <x v="24"/>
  </r>
  <r>
    <d v="2026-06-15T00:00:00"/>
    <s v="Melania"/>
    <s v="Uniforme"/>
    <n v="740"/>
    <x v="4"/>
    <x v="24"/>
  </r>
  <r>
    <d v="2026-06-15T00:00:00"/>
    <s v="Miguel"/>
    <s v="Botas"/>
    <n v="897"/>
    <x v="4"/>
    <x v="24"/>
  </r>
  <r>
    <d v="2026-06-15T00:00:00"/>
    <s v="Miguel"/>
    <s v="Uniforme"/>
    <n v="111"/>
    <x v="4"/>
    <x v="24"/>
  </r>
  <r>
    <d v="2026-06-15T00:00:00"/>
    <s v="Albert"/>
    <s v="Camisa"/>
    <n v="22"/>
    <x v="4"/>
    <x v="24"/>
  </r>
  <r>
    <d v="2026-06-15T00:00:00"/>
    <s v="Melania"/>
    <s v="Camisa"/>
    <n v="308"/>
    <x v="4"/>
    <x v="24"/>
  </r>
  <r>
    <d v="2026-06-16T00:00:00"/>
    <s v="Miguel"/>
    <s v="Cinturón"/>
    <n v="2112"/>
    <x v="5"/>
    <x v="24"/>
  </r>
  <r>
    <d v="2026-06-16T00:00:00"/>
    <s v="Melania"/>
    <s v="Calcetín"/>
    <n v="646"/>
    <x v="5"/>
    <x v="24"/>
  </r>
  <r>
    <d v="2026-06-16T00:00:00"/>
    <s v="Victor"/>
    <s v="Calcetín"/>
    <n v="760"/>
    <x v="5"/>
    <x v="24"/>
  </r>
  <r>
    <d v="2026-06-16T00:00:00"/>
    <s v="Melania"/>
    <s v="Boina"/>
    <n v="1440"/>
    <x v="5"/>
    <x v="24"/>
  </r>
  <r>
    <d v="2026-06-16T00:00:00"/>
    <s v="Melania"/>
    <s v="Boina"/>
    <n v="1368"/>
    <x v="5"/>
    <x v="24"/>
  </r>
  <r>
    <d v="2026-06-16T00:00:00"/>
    <s v="Miguel"/>
    <s v="Gorra"/>
    <n v="132"/>
    <x v="5"/>
    <x v="24"/>
  </r>
  <r>
    <d v="2026-06-16T00:00:00"/>
    <s v="Melania"/>
    <s v="Gorra"/>
    <n v="55"/>
    <x v="5"/>
    <x v="24"/>
  </r>
  <r>
    <d v="2026-06-16T00:00:00"/>
    <s v="Miguel"/>
    <s v="Pijama"/>
    <n v="258"/>
    <x v="5"/>
    <x v="24"/>
  </r>
  <r>
    <d v="2026-06-16T00:00:00"/>
    <s v="Victor"/>
    <s v="Uniforme"/>
    <n v="888"/>
    <x v="5"/>
    <x v="24"/>
  </r>
  <r>
    <d v="2026-06-17T00:00:00"/>
    <s v="Miguel"/>
    <s v="Bermuda"/>
    <n v="228"/>
    <x v="6"/>
    <x v="24"/>
  </r>
  <r>
    <d v="2026-06-17T00:00:00"/>
    <s v="Victor"/>
    <s v="Botas"/>
    <n v="483"/>
    <x v="6"/>
    <x v="24"/>
  </r>
  <r>
    <d v="2026-06-17T00:00:00"/>
    <s v="Melania"/>
    <s v="Falda"/>
    <n v="1334"/>
    <x v="6"/>
    <x v="24"/>
  </r>
  <r>
    <d v="2026-06-17T00:00:00"/>
    <s v="Melania"/>
    <s v="Blusa"/>
    <n v="135"/>
    <x v="6"/>
    <x v="24"/>
  </r>
  <r>
    <d v="2026-06-17T00:00:00"/>
    <s v="Melania"/>
    <s v="Pijama"/>
    <n v="989"/>
    <x v="6"/>
    <x v="24"/>
  </r>
  <r>
    <d v="2026-06-17T00:00:00"/>
    <s v="Melania"/>
    <s v="Botas"/>
    <n v="1725"/>
    <x v="6"/>
    <x v="24"/>
  </r>
  <r>
    <d v="2026-06-17T00:00:00"/>
    <s v="Victor"/>
    <s v="Pantalón"/>
    <n v="180"/>
    <x v="6"/>
    <x v="24"/>
  </r>
  <r>
    <d v="2026-06-17T00:00:00"/>
    <s v="Melania"/>
    <s v="Impermeable"/>
    <n v="910"/>
    <x v="6"/>
    <x v="24"/>
  </r>
  <r>
    <d v="2026-06-17T00:00:00"/>
    <s v="Miguel"/>
    <s v="Camisa"/>
    <n v="220"/>
    <x v="6"/>
    <x v="24"/>
  </r>
  <r>
    <d v="2026-06-17T00:00:00"/>
    <s v="Melania"/>
    <s v="Albornoz"/>
    <n v="234"/>
    <x v="6"/>
    <x v="24"/>
  </r>
  <r>
    <d v="2026-06-17T00:00:00"/>
    <s v="Melania"/>
    <s v="Bikini"/>
    <n v="987"/>
    <x v="6"/>
    <x v="24"/>
  </r>
  <r>
    <d v="2026-06-17T00:00:00"/>
    <s v="Albert"/>
    <s v="Albornoz"/>
    <n v="221"/>
    <x v="6"/>
    <x v="24"/>
  </r>
  <r>
    <d v="2026-06-17T00:00:00"/>
    <s v="Albert"/>
    <s v="Bermuda"/>
    <n v="627"/>
    <x v="6"/>
    <x v="24"/>
  </r>
  <r>
    <d v="2026-06-17T00:00:00"/>
    <s v="Melania"/>
    <s v="Pijama"/>
    <n v="731"/>
    <x v="6"/>
    <x v="24"/>
  </r>
  <r>
    <d v="2026-06-17T00:00:00"/>
    <s v="Miguel"/>
    <s v="Camisa"/>
    <n v="484"/>
    <x v="6"/>
    <x v="24"/>
  </r>
  <r>
    <d v="2026-06-17T00:00:00"/>
    <s v="Victor"/>
    <s v="Pantalón"/>
    <n v="540"/>
    <x v="6"/>
    <x v="24"/>
  </r>
  <r>
    <d v="2026-06-17T00:00:00"/>
    <s v="Victor"/>
    <s v="Chaqueta"/>
    <n v="424"/>
    <x v="6"/>
    <x v="24"/>
  </r>
  <r>
    <d v="2026-06-17T00:00:00"/>
    <s v="Victor"/>
    <s v="Blusa"/>
    <n v="675"/>
    <x v="6"/>
    <x v="24"/>
  </r>
  <r>
    <d v="2026-06-18T00:00:00"/>
    <s v="Miguel"/>
    <s v="Blusa"/>
    <n v="135"/>
    <x v="0"/>
    <x v="24"/>
  </r>
  <r>
    <d v="2026-06-18T00:00:00"/>
    <s v="Miguel"/>
    <s v="Cinturón"/>
    <n v="864"/>
    <x v="0"/>
    <x v="24"/>
  </r>
  <r>
    <d v="2026-06-18T00:00:00"/>
    <s v="Melania"/>
    <s v="Gorra"/>
    <n v="275"/>
    <x v="0"/>
    <x v="24"/>
  </r>
  <r>
    <d v="2026-06-18T00:00:00"/>
    <s v="Victor"/>
    <s v="Albornoz"/>
    <n v="143"/>
    <x v="0"/>
    <x v="24"/>
  </r>
  <r>
    <d v="2026-06-18T00:00:00"/>
    <s v="Albert"/>
    <s v="Blusa"/>
    <n v="900"/>
    <x v="0"/>
    <x v="24"/>
  </r>
  <r>
    <d v="2026-06-18T00:00:00"/>
    <s v="Miguel"/>
    <s v="Bikini"/>
    <n v="705"/>
    <x v="0"/>
    <x v="24"/>
  </r>
  <r>
    <d v="2026-06-18T00:00:00"/>
    <s v="Miguel"/>
    <s v="Pantalón"/>
    <n v="1080"/>
    <x v="0"/>
    <x v="24"/>
  </r>
  <r>
    <d v="2026-06-18T00:00:00"/>
    <s v="Melania"/>
    <s v="Boina"/>
    <n v="1296"/>
    <x v="0"/>
    <x v="24"/>
  </r>
  <r>
    <d v="2026-06-18T00:00:00"/>
    <s v="Miguel"/>
    <s v="Albornoz"/>
    <n v="247"/>
    <x v="0"/>
    <x v="24"/>
  </r>
  <r>
    <d v="2026-06-18T00:00:00"/>
    <s v="Victor"/>
    <s v="Blusa"/>
    <n v="1035"/>
    <x v="0"/>
    <x v="24"/>
  </r>
  <r>
    <d v="2026-06-18T00:00:00"/>
    <s v="Miguel"/>
    <s v="Albornoz"/>
    <n v="13"/>
    <x v="0"/>
    <x v="24"/>
  </r>
  <r>
    <d v="2026-06-18T00:00:00"/>
    <s v="Victor"/>
    <s v="Vestido"/>
    <n v="576"/>
    <x v="0"/>
    <x v="24"/>
  </r>
  <r>
    <d v="2026-06-18T00:00:00"/>
    <s v="Victor"/>
    <s v="Blusa"/>
    <n v="360"/>
    <x v="0"/>
    <x v="24"/>
  </r>
  <r>
    <d v="2026-06-18T00:00:00"/>
    <s v="Miguel"/>
    <s v="Cinturón"/>
    <n v="2208"/>
    <x v="0"/>
    <x v="24"/>
  </r>
  <r>
    <d v="2026-06-18T00:00:00"/>
    <s v="Albert"/>
    <s v="Gorra"/>
    <n v="209"/>
    <x v="0"/>
    <x v="24"/>
  </r>
  <r>
    <d v="2026-06-19T00:00:00"/>
    <s v="Melania"/>
    <s v="Abrigo"/>
    <n v="174"/>
    <x v="1"/>
    <x v="24"/>
  </r>
  <r>
    <d v="2026-06-19T00:00:00"/>
    <s v="Victor"/>
    <s v="Vestido"/>
    <n v="64"/>
    <x v="1"/>
    <x v="24"/>
  </r>
  <r>
    <d v="2026-06-19T00:00:00"/>
    <s v="Victor"/>
    <s v="Corbata"/>
    <n v="2024"/>
    <x v="1"/>
    <x v="24"/>
  </r>
  <r>
    <d v="2026-06-19T00:00:00"/>
    <s v="Miguel"/>
    <s v="Botas"/>
    <n v="207"/>
    <x v="1"/>
    <x v="24"/>
  </r>
  <r>
    <d v="2026-06-19T00:00:00"/>
    <s v="Melania"/>
    <s v="Botas"/>
    <n v="897"/>
    <x v="1"/>
    <x v="24"/>
  </r>
  <r>
    <d v="2026-06-19T00:00:00"/>
    <s v="Victor"/>
    <s v="Calzoncillo"/>
    <n v="918"/>
    <x v="1"/>
    <x v="24"/>
  </r>
  <r>
    <d v="2026-06-19T00:00:00"/>
    <s v="Albert"/>
    <s v="Pantalón"/>
    <n v="600"/>
    <x v="1"/>
    <x v="24"/>
  </r>
  <r>
    <d v="2026-06-19T00:00:00"/>
    <s v="Albert"/>
    <s v="Delantal"/>
    <n v="1122"/>
    <x v="1"/>
    <x v="24"/>
  </r>
  <r>
    <d v="2026-06-19T00:00:00"/>
    <s v="Albert"/>
    <s v="Blusa"/>
    <n v="315"/>
    <x v="1"/>
    <x v="24"/>
  </r>
  <r>
    <d v="2026-06-19T00:00:00"/>
    <s v="Albert"/>
    <s v="Falda"/>
    <n v="406"/>
    <x v="1"/>
    <x v="24"/>
  </r>
  <r>
    <d v="2026-06-19T00:00:00"/>
    <s v="Albert"/>
    <s v="Calzoncillo"/>
    <n v="255"/>
    <x v="1"/>
    <x v="24"/>
  </r>
  <r>
    <d v="2026-06-19T00:00:00"/>
    <s v="Victor"/>
    <s v="Botas"/>
    <n v="1656"/>
    <x v="1"/>
    <x v="24"/>
  </r>
  <r>
    <d v="2026-06-20T00:00:00"/>
    <s v="Victor"/>
    <s v="Chaqueta"/>
    <n v="53"/>
    <x v="2"/>
    <x v="24"/>
  </r>
  <r>
    <d v="2026-06-20T00:00:00"/>
    <s v="Melania"/>
    <s v="Blusa"/>
    <n v="45"/>
    <x v="2"/>
    <x v="24"/>
  </r>
  <r>
    <d v="2026-06-20T00:00:00"/>
    <s v="Melania"/>
    <s v="Bufanda"/>
    <n v="1040"/>
    <x v="2"/>
    <x v="24"/>
  </r>
  <r>
    <d v="2026-06-20T00:00:00"/>
    <s v="Miguel"/>
    <s v="Albornoz"/>
    <n v="130"/>
    <x v="2"/>
    <x v="24"/>
  </r>
  <r>
    <d v="2026-06-20T00:00:00"/>
    <s v="Miguel"/>
    <s v="Pantalón"/>
    <n v="840"/>
    <x v="2"/>
    <x v="24"/>
  </r>
  <r>
    <d v="2026-06-20T00:00:00"/>
    <s v="Victor"/>
    <s v="Camisa"/>
    <n v="154"/>
    <x v="2"/>
    <x v="24"/>
  </r>
  <r>
    <d v="2026-06-20T00:00:00"/>
    <s v="Melania"/>
    <s v="Calzoncillo"/>
    <n v="255"/>
    <x v="2"/>
    <x v="24"/>
  </r>
  <r>
    <d v="2026-06-20T00:00:00"/>
    <s v="Victor"/>
    <s v="Guantes"/>
    <n v="1260"/>
    <x v="2"/>
    <x v="24"/>
  </r>
  <r>
    <d v="2026-06-20T00:00:00"/>
    <s v="Melania"/>
    <s v="Calcetín"/>
    <n v="76"/>
    <x v="2"/>
    <x v="24"/>
  </r>
  <r>
    <d v="2026-06-20T00:00:00"/>
    <s v="Victor"/>
    <s v="Calzoncillo"/>
    <n v="1275"/>
    <x v="2"/>
    <x v="24"/>
  </r>
  <r>
    <d v="2026-06-21T00:00:00"/>
    <s v="Victor"/>
    <s v="Bermuda"/>
    <n v="1425"/>
    <x v="3"/>
    <x v="25"/>
  </r>
  <r>
    <d v="2026-06-21T00:00:00"/>
    <s v="Albert"/>
    <s v="Pijama"/>
    <n v="731"/>
    <x v="3"/>
    <x v="25"/>
  </r>
  <r>
    <d v="2026-06-21T00:00:00"/>
    <s v="Miguel"/>
    <s v="Gorra"/>
    <n v="66"/>
    <x v="3"/>
    <x v="25"/>
  </r>
  <r>
    <d v="2026-06-21T00:00:00"/>
    <s v="Miguel"/>
    <s v="Bufanda"/>
    <n v="1144"/>
    <x v="3"/>
    <x v="25"/>
  </r>
  <r>
    <d v="2026-06-21T00:00:00"/>
    <s v="Miguel"/>
    <s v="Calcetín"/>
    <n v="304"/>
    <x v="3"/>
    <x v="25"/>
  </r>
  <r>
    <d v="2026-06-21T00:00:00"/>
    <s v="Victor"/>
    <s v="Bikini"/>
    <n v="893"/>
    <x v="3"/>
    <x v="25"/>
  </r>
  <r>
    <d v="2026-06-21T00:00:00"/>
    <s v="Albert"/>
    <s v="Vestido"/>
    <n v="320"/>
    <x v="3"/>
    <x v="25"/>
  </r>
  <r>
    <d v="2026-06-22T00:00:00"/>
    <s v="Victor"/>
    <s v="Bikini"/>
    <n v="705"/>
    <x v="4"/>
    <x v="25"/>
  </r>
  <r>
    <d v="2026-06-22T00:00:00"/>
    <s v="Albert"/>
    <s v="Guantes"/>
    <n v="1449"/>
    <x v="4"/>
    <x v="25"/>
  </r>
  <r>
    <d v="2026-06-22T00:00:00"/>
    <s v="Melania"/>
    <s v="Bermuda"/>
    <n v="1311"/>
    <x v="4"/>
    <x v="25"/>
  </r>
  <r>
    <d v="2026-06-22T00:00:00"/>
    <s v="Miguel"/>
    <s v="Bufanda"/>
    <n v="780"/>
    <x v="4"/>
    <x v="25"/>
  </r>
  <r>
    <d v="2026-06-22T00:00:00"/>
    <s v="Melania"/>
    <s v="Cinturón"/>
    <n v="1536"/>
    <x v="4"/>
    <x v="25"/>
  </r>
  <r>
    <d v="2026-06-22T00:00:00"/>
    <s v="Albert"/>
    <s v="Chaqueta"/>
    <n v="583"/>
    <x v="4"/>
    <x v="25"/>
  </r>
  <r>
    <d v="2026-06-22T00:00:00"/>
    <s v="Albert"/>
    <s v="Pantalón"/>
    <n v="900"/>
    <x v="4"/>
    <x v="25"/>
  </r>
  <r>
    <d v="2026-06-22T00:00:00"/>
    <s v="Victor"/>
    <s v="Impermeable"/>
    <n v="1183"/>
    <x v="4"/>
    <x v="25"/>
  </r>
  <r>
    <d v="2026-06-22T00:00:00"/>
    <s v="Albert"/>
    <s v="Abrigo"/>
    <n v="261"/>
    <x v="4"/>
    <x v="25"/>
  </r>
  <r>
    <d v="2026-06-22T00:00:00"/>
    <s v="Melania"/>
    <s v="Botas"/>
    <n v="276"/>
    <x v="4"/>
    <x v="25"/>
  </r>
  <r>
    <d v="2026-06-22T00:00:00"/>
    <s v="Miguel"/>
    <s v="Blusa"/>
    <n v="45"/>
    <x v="4"/>
    <x v="25"/>
  </r>
  <r>
    <d v="2026-06-22T00:00:00"/>
    <s v="Miguel"/>
    <s v="Impermeable"/>
    <n v="2184"/>
    <x v="4"/>
    <x v="25"/>
  </r>
  <r>
    <d v="2026-06-22T00:00:00"/>
    <s v="Miguel"/>
    <s v="Pijama"/>
    <n v="344"/>
    <x v="4"/>
    <x v="25"/>
  </r>
  <r>
    <d v="2026-06-22T00:00:00"/>
    <s v="Albert"/>
    <s v="Chaqueta"/>
    <n v="954"/>
    <x v="4"/>
    <x v="25"/>
  </r>
  <r>
    <d v="2026-06-22T00:00:00"/>
    <s v="Albert"/>
    <s v="Vestido"/>
    <n v="1088"/>
    <x v="4"/>
    <x v="25"/>
  </r>
  <r>
    <d v="2026-06-22T00:00:00"/>
    <s v="Victor"/>
    <s v="Guantes"/>
    <n v="1071"/>
    <x v="4"/>
    <x v="25"/>
  </r>
  <r>
    <d v="2026-06-22T00:00:00"/>
    <s v="Victor"/>
    <s v="Calcetín"/>
    <n v="532"/>
    <x v="4"/>
    <x v="25"/>
  </r>
  <r>
    <d v="2026-06-22T00:00:00"/>
    <s v="Victor"/>
    <s v="Uniforme"/>
    <n v="740"/>
    <x v="4"/>
    <x v="25"/>
  </r>
  <r>
    <d v="2026-06-22T00:00:00"/>
    <s v="Miguel"/>
    <s v="Albornoz"/>
    <n v="325"/>
    <x v="4"/>
    <x v="25"/>
  </r>
  <r>
    <d v="2026-06-22T00:00:00"/>
    <s v="Albert"/>
    <s v="Vestido"/>
    <n v="640"/>
    <x v="4"/>
    <x v="25"/>
  </r>
  <r>
    <d v="2026-06-22T00:00:00"/>
    <s v="Miguel"/>
    <s v="Camisa"/>
    <n v="66"/>
    <x v="4"/>
    <x v="25"/>
  </r>
  <r>
    <d v="2026-06-22T00:00:00"/>
    <s v="Victor"/>
    <s v="Calzoncillo"/>
    <n v="1224"/>
    <x v="4"/>
    <x v="25"/>
  </r>
  <r>
    <d v="2026-06-22T00:00:00"/>
    <s v="Miguel"/>
    <s v="Calzoncillo"/>
    <n v="1071"/>
    <x v="4"/>
    <x v="25"/>
  </r>
  <r>
    <d v="2026-06-23T00:00:00"/>
    <s v="Victor"/>
    <s v="Camisa"/>
    <n v="198"/>
    <x v="5"/>
    <x v="25"/>
  </r>
  <r>
    <d v="2026-06-23T00:00:00"/>
    <s v="Albert"/>
    <s v="Bufanda"/>
    <n v="676"/>
    <x v="5"/>
    <x v="25"/>
  </r>
  <r>
    <d v="2026-06-23T00:00:00"/>
    <s v="Victor"/>
    <s v="Pantalón"/>
    <n v="1080"/>
    <x v="5"/>
    <x v="25"/>
  </r>
  <r>
    <d v="2026-06-23T00:00:00"/>
    <s v="Albert"/>
    <s v="Calcetín"/>
    <n v="190"/>
    <x v="5"/>
    <x v="25"/>
  </r>
  <r>
    <d v="2026-06-23T00:00:00"/>
    <s v="Victor"/>
    <s v="Chaqueta"/>
    <n v="1060"/>
    <x v="5"/>
    <x v="25"/>
  </r>
  <r>
    <d v="2026-06-23T00:00:00"/>
    <s v="Victor"/>
    <s v="Blusa"/>
    <n v="765"/>
    <x v="5"/>
    <x v="25"/>
  </r>
  <r>
    <d v="2026-06-23T00:00:00"/>
    <s v="Albert"/>
    <s v="Chaqueta"/>
    <n v="1060"/>
    <x v="5"/>
    <x v="25"/>
  </r>
  <r>
    <d v="2026-06-23T00:00:00"/>
    <s v="Miguel"/>
    <s v="Corbata"/>
    <n v="1144"/>
    <x v="5"/>
    <x v="25"/>
  </r>
  <r>
    <d v="2026-06-24T00:00:00"/>
    <s v="Miguel"/>
    <s v="Calcetín"/>
    <n v="532"/>
    <x v="6"/>
    <x v="25"/>
  </r>
  <r>
    <d v="2026-06-24T00:00:00"/>
    <s v="Victor"/>
    <s v="Blusa"/>
    <n v="90"/>
    <x v="6"/>
    <x v="25"/>
  </r>
  <r>
    <d v="2026-06-24T00:00:00"/>
    <s v="Albert"/>
    <s v="Calzoncillo"/>
    <n v="918"/>
    <x v="6"/>
    <x v="25"/>
  </r>
  <r>
    <d v="2026-06-24T00:00:00"/>
    <s v="Miguel"/>
    <s v="Bufanda"/>
    <n v="364"/>
    <x v="6"/>
    <x v="25"/>
  </r>
  <r>
    <d v="2026-06-24T00:00:00"/>
    <s v="Albert"/>
    <s v="Cinturón"/>
    <n v="2304"/>
    <x v="6"/>
    <x v="25"/>
  </r>
  <r>
    <d v="2026-06-24T00:00:00"/>
    <s v="Albert"/>
    <s v="Chaqueta"/>
    <n v="1060"/>
    <x v="6"/>
    <x v="25"/>
  </r>
  <r>
    <d v="2026-06-24T00:00:00"/>
    <s v="Miguel"/>
    <s v="Guantes"/>
    <n v="567"/>
    <x v="6"/>
    <x v="25"/>
  </r>
  <r>
    <d v="2026-06-24T00:00:00"/>
    <s v="Albert"/>
    <s v="Abrigo"/>
    <n v="2175"/>
    <x v="6"/>
    <x v="25"/>
  </r>
  <r>
    <d v="2026-06-24T00:00:00"/>
    <s v="Albert"/>
    <s v="Guantes"/>
    <n v="1575"/>
    <x v="6"/>
    <x v="25"/>
  </r>
  <r>
    <d v="2026-06-24T00:00:00"/>
    <s v="Victor"/>
    <s v="Boina"/>
    <n v="1008"/>
    <x v="6"/>
    <x v="25"/>
  </r>
  <r>
    <d v="2026-06-24T00:00:00"/>
    <s v="Albert"/>
    <s v="Guantes"/>
    <n v="1071"/>
    <x v="6"/>
    <x v="25"/>
  </r>
  <r>
    <d v="2026-06-24T00:00:00"/>
    <s v="Melania"/>
    <s v="Albornoz"/>
    <n v="286"/>
    <x v="6"/>
    <x v="25"/>
  </r>
  <r>
    <d v="2026-06-25T00:00:00"/>
    <s v="Miguel"/>
    <s v="Impermeable"/>
    <n v="1456"/>
    <x v="0"/>
    <x v="25"/>
  </r>
  <r>
    <d v="2026-06-25T00:00:00"/>
    <s v="Albert"/>
    <s v="Pijama"/>
    <n v="860"/>
    <x v="0"/>
    <x v="25"/>
  </r>
  <r>
    <d v="2026-06-25T00:00:00"/>
    <s v="Melania"/>
    <s v="Albornoz"/>
    <n v="273"/>
    <x v="0"/>
    <x v="25"/>
  </r>
  <r>
    <d v="2026-06-25T00:00:00"/>
    <s v="Melania"/>
    <s v="Bikini"/>
    <n v="1175"/>
    <x v="0"/>
    <x v="25"/>
  </r>
  <r>
    <d v="2026-06-25T00:00:00"/>
    <s v="Albert"/>
    <s v="Bikini"/>
    <n v="1081"/>
    <x v="0"/>
    <x v="25"/>
  </r>
  <r>
    <d v="2026-06-25T00:00:00"/>
    <s v="Victor"/>
    <s v="Blusa"/>
    <n v="765"/>
    <x v="0"/>
    <x v="25"/>
  </r>
  <r>
    <d v="2026-06-25T00:00:00"/>
    <s v="Miguel"/>
    <s v="Falda"/>
    <n v="1218"/>
    <x v="0"/>
    <x v="25"/>
  </r>
  <r>
    <d v="2026-06-25T00:00:00"/>
    <s v="Melania"/>
    <s v="Gorra"/>
    <n v="132"/>
    <x v="0"/>
    <x v="25"/>
  </r>
  <r>
    <d v="2026-06-25T00:00:00"/>
    <s v="Victor"/>
    <s v="Falda"/>
    <n v="696"/>
    <x v="0"/>
    <x v="25"/>
  </r>
  <r>
    <d v="2026-06-25T00:00:00"/>
    <s v="Melania"/>
    <s v="Albornoz"/>
    <n v="143"/>
    <x v="0"/>
    <x v="25"/>
  </r>
  <r>
    <d v="2026-06-25T00:00:00"/>
    <s v="Miguel"/>
    <s v="Impermeable"/>
    <n v="182"/>
    <x v="0"/>
    <x v="25"/>
  </r>
  <r>
    <d v="2026-06-25T00:00:00"/>
    <s v="Albert"/>
    <s v="Impermeable"/>
    <n v="182"/>
    <x v="0"/>
    <x v="25"/>
  </r>
  <r>
    <d v="2026-06-26T00:00:00"/>
    <s v="Miguel"/>
    <s v="Camisa"/>
    <n v="396"/>
    <x v="1"/>
    <x v="25"/>
  </r>
  <r>
    <d v="2026-06-26T00:00:00"/>
    <s v="Melania"/>
    <s v="Botas"/>
    <n v="1035"/>
    <x v="1"/>
    <x v="25"/>
  </r>
  <r>
    <d v="2026-06-26T00:00:00"/>
    <s v="Melania"/>
    <s v="Cinturón"/>
    <n v="960"/>
    <x v="1"/>
    <x v="25"/>
  </r>
  <r>
    <d v="2026-06-26T00:00:00"/>
    <s v="Albert"/>
    <s v="Impermeable"/>
    <n v="1456"/>
    <x v="1"/>
    <x v="25"/>
  </r>
  <r>
    <d v="2026-06-26T00:00:00"/>
    <s v="Albert"/>
    <s v="Calcetín"/>
    <n v="532"/>
    <x v="1"/>
    <x v="25"/>
  </r>
  <r>
    <d v="2026-06-26T00:00:00"/>
    <s v="Victor"/>
    <s v="Botas"/>
    <n v="759"/>
    <x v="1"/>
    <x v="25"/>
  </r>
  <r>
    <d v="2026-06-26T00:00:00"/>
    <s v="Albert"/>
    <s v="Abrigo"/>
    <n v="435"/>
    <x v="1"/>
    <x v="25"/>
  </r>
  <r>
    <d v="2026-06-26T00:00:00"/>
    <s v="Melania"/>
    <s v="Falda"/>
    <n v="638"/>
    <x v="1"/>
    <x v="25"/>
  </r>
  <r>
    <d v="2026-06-26T00:00:00"/>
    <s v="Victor"/>
    <s v="Delantal"/>
    <n v="408"/>
    <x v="1"/>
    <x v="25"/>
  </r>
  <r>
    <d v="2026-06-26T00:00:00"/>
    <s v="Miguel"/>
    <s v="Bufanda"/>
    <n v="936"/>
    <x v="1"/>
    <x v="25"/>
  </r>
  <r>
    <d v="2026-06-26T00:00:00"/>
    <s v="Miguel"/>
    <s v="Delantal"/>
    <n v="663"/>
    <x v="1"/>
    <x v="25"/>
  </r>
  <r>
    <d v="2026-06-26T00:00:00"/>
    <s v="Victor"/>
    <s v="Boina"/>
    <n v="792"/>
    <x v="1"/>
    <x v="25"/>
  </r>
  <r>
    <d v="2026-06-26T00:00:00"/>
    <s v="Victor"/>
    <s v="Albornoz"/>
    <n v="52"/>
    <x v="1"/>
    <x v="25"/>
  </r>
  <r>
    <d v="2026-06-26T00:00:00"/>
    <s v="Miguel"/>
    <s v="Pantalón"/>
    <n v="420"/>
    <x v="1"/>
    <x v="25"/>
  </r>
  <r>
    <d v="2026-06-26T00:00:00"/>
    <s v="Albert"/>
    <s v="Chaqueta"/>
    <n v="477"/>
    <x v="1"/>
    <x v="25"/>
  </r>
  <r>
    <d v="2026-06-27T00:00:00"/>
    <s v="Miguel"/>
    <s v="Cinturón"/>
    <n v="1152"/>
    <x v="2"/>
    <x v="25"/>
  </r>
  <r>
    <d v="2026-06-27T00:00:00"/>
    <s v="Miguel"/>
    <s v="Botas"/>
    <n v="1587"/>
    <x v="2"/>
    <x v="25"/>
  </r>
  <r>
    <d v="2026-06-27T00:00:00"/>
    <s v="Victor"/>
    <s v="Calcetín"/>
    <n v="798"/>
    <x v="2"/>
    <x v="25"/>
  </r>
  <r>
    <d v="2026-06-27T00:00:00"/>
    <s v="Miguel"/>
    <s v="Bufanda"/>
    <n v="1196"/>
    <x v="2"/>
    <x v="25"/>
  </r>
  <r>
    <d v="2026-06-27T00:00:00"/>
    <s v="Melania"/>
    <s v="Vestido"/>
    <n v="1472"/>
    <x v="2"/>
    <x v="25"/>
  </r>
  <r>
    <d v="2026-06-28T00:00:00"/>
    <s v="Melania"/>
    <s v="Cinturón"/>
    <n v="1344"/>
    <x v="3"/>
    <x v="26"/>
  </r>
  <r>
    <d v="2026-06-28T00:00:00"/>
    <s v="Victor"/>
    <s v="Boina"/>
    <n v="288"/>
    <x v="3"/>
    <x v="26"/>
  </r>
  <r>
    <d v="2026-06-28T00:00:00"/>
    <s v="Miguel"/>
    <s v="Bermuda"/>
    <n v="114"/>
    <x v="3"/>
    <x v="26"/>
  </r>
  <r>
    <d v="2026-06-28T00:00:00"/>
    <s v="Miguel"/>
    <s v="Bermuda"/>
    <n v="1026"/>
    <x v="3"/>
    <x v="26"/>
  </r>
  <r>
    <d v="2026-06-28T00:00:00"/>
    <s v="Victor"/>
    <s v="Chaqueta"/>
    <n v="371"/>
    <x v="3"/>
    <x v="26"/>
  </r>
  <r>
    <d v="2026-06-28T00:00:00"/>
    <s v="Melania"/>
    <s v="Falda"/>
    <n v="406"/>
    <x v="3"/>
    <x v="26"/>
  </r>
  <r>
    <d v="2026-06-28T00:00:00"/>
    <s v="Melania"/>
    <s v="Albornoz"/>
    <n v="13"/>
    <x v="3"/>
    <x v="26"/>
  </r>
  <r>
    <d v="2026-06-28T00:00:00"/>
    <s v="Victor"/>
    <s v="Pantalón"/>
    <n v="1260"/>
    <x v="3"/>
    <x v="26"/>
  </r>
  <r>
    <d v="2026-06-28T00:00:00"/>
    <s v="Miguel"/>
    <s v="Bikini"/>
    <n v="1128"/>
    <x v="3"/>
    <x v="26"/>
  </r>
  <r>
    <d v="2026-06-28T00:00:00"/>
    <s v="Miguel"/>
    <s v="Blusa"/>
    <n v="630"/>
    <x v="3"/>
    <x v="26"/>
  </r>
  <r>
    <d v="2026-06-28T00:00:00"/>
    <s v="Melania"/>
    <s v="Pantalón"/>
    <n v="720"/>
    <x v="3"/>
    <x v="26"/>
  </r>
  <r>
    <d v="2026-06-28T00:00:00"/>
    <s v="Albert"/>
    <s v="Calzoncillo"/>
    <n v="612"/>
    <x v="3"/>
    <x v="26"/>
  </r>
  <r>
    <d v="2026-06-28T00:00:00"/>
    <s v="Victor"/>
    <s v="Guantes"/>
    <n v="1386"/>
    <x v="3"/>
    <x v="26"/>
  </r>
  <r>
    <d v="2026-06-28T00:00:00"/>
    <s v="Miguel"/>
    <s v="Bikini"/>
    <n v="799"/>
    <x v="3"/>
    <x v="26"/>
  </r>
  <r>
    <d v="2026-06-28T00:00:00"/>
    <s v="Melania"/>
    <s v="Falda"/>
    <n v="116"/>
    <x v="3"/>
    <x v="26"/>
  </r>
  <r>
    <d v="2026-06-29T00:00:00"/>
    <s v="Victor"/>
    <s v="Falda"/>
    <n v="116"/>
    <x v="4"/>
    <x v="26"/>
  </r>
  <r>
    <d v="2026-06-29T00:00:00"/>
    <s v="Victor"/>
    <s v="Albornoz"/>
    <n v="195"/>
    <x v="4"/>
    <x v="26"/>
  </r>
  <r>
    <d v="2026-06-29T00:00:00"/>
    <s v="Miguel"/>
    <s v="Impermeable"/>
    <n v="2093"/>
    <x v="4"/>
    <x v="26"/>
  </r>
  <r>
    <d v="2026-06-29T00:00:00"/>
    <s v="Victor"/>
    <s v="Uniforme"/>
    <n v="370"/>
    <x v="4"/>
    <x v="26"/>
  </r>
  <r>
    <d v="2026-06-29T00:00:00"/>
    <s v="Victor"/>
    <s v="Chaqueta"/>
    <n v="795"/>
    <x v="4"/>
    <x v="26"/>
  </r>
  <r>
    <d v="2026-06-29T00:00:00"/>
    <s v="Miguel"/>
    <s v="Bufanda"/>
    <n v="572"/>
    <x v="4"/>
    <x v="26"/>
  </r>
  <r>
    <d v="2026-06-29T00:00:00"/>
    <s v="Albert"/>
    <s v="Albornoz"/>
    <n v="325"/>
    <x v="4"/>
    <x v="26"/>
  </r>
  <r>
    <d v="2026-06-29T00:00:00"/>
    <s v="Victor"/>
    <s v="Pantalón"/>
    <n v="1500"/>
    <x v="4"/>
    <x v="26"/>
  </r>
  <r>
    <d v="2026-06-29T00:00:00"/>
    <s v="Albert"/>
    <s v="Blusa"/>
    <n v="405"/>
    <x v="4"/>
    <x v="26"/>
  </r>
  <r>
    <d v="2026-06-29T00:00:00"/>
    <s v="Victor"/>
    <s v="Impermeable"/>
    <n v="455"/>
    <x v="4"/>
    <x v="26"/>
  </r>
  <r>
    <d v="2026-06-29T00:00:00"/>
    <s v="Victor"/>
    <s v="Corbata"/>
    <n v="968"/>
    <x v="4"/>
    <x v="26"/>
  </r>
  <r>
    <d v="2026-06-29T00:00:00"/>
    <s v="Miguel"/>
    <s v="Bufanda"/>
    <n v="156"/>
    <x v="4"/>
    <x v="26"/>
  </r>
  <r>
    <d v="2026-06-29T00:00:00"/>
    <s v="Albert"/>
    <s v="Albornoz"/>
    <n v="143"/>
    <x v="4"/>
    <x v="26"/>
  </r>
  <r>
    <d v="2026-06-29T00:00:00"/>
    <s v="Victor"/>
    <s v="Bikini"/>
    <n v="517"/>
    <x v="4"/>
    <x v="26"/>
  </r>
  <r>
    <d v="2026-06-29T00:00:00"/>
    <s v="Victor"/>
    <s v="Albornoz"/>
    <n v="117"/>
    <x v="4"/>
    <x v="26"/>
  </r>
  <r>
    <d v="2026-06-29T00:00:00"/>
    <s v="Miguel"/>
    <s v="Uniforme"/>
    <n v="185"/>
    <x v="4"/>
    <x v="26"/>
  </r>
  <r>
    <d v="2026-06-30T00:00:00"/>
    <s v="Miguel"/>
    <s v="Corbata"/>
    <n v="2112"/>
    <x v="5"/>
    <x v="26"/>
  </r>
  <r>
    <d v="2026-06-30T00:00:00"/>
    <s v="Miguel"/>
    <s v="Pijama"/>
    <n v="172"/>
    <x v="5"/>
    <x v="26"/>
  </r>
  <r>
    <d v="2026-06-30T00:00:00"/>
    <s v="Albert"/>
    <s v="Corbata"/>
    <n v="880"/>
    <x v="5"/>
    <x v="26"/>
  </r>
  <r>
    <d v="2026-06-30T00:00:00"/>
    <s v="Albert"/>
    <s v="Bikini"/>
    <n v="1034"/>
    <x v="5"/>
    <x v="26"/>
  </r>
  <r>
    <d v="2026-06-30T00:00:00"/>
    <s v="Albert"/>
    <s v="Boina"/>
    <n v="1800"/>
    <x v="5"/>
    <x v="26"/>
  </r>
  <r>
    <d v="2026-06-30T00:00:00"/>
    <s v="Albert"/>
    <s v="Albornoz"/>
    <n v="273"/>
    <x v="5"/>
    <x v="26"/>
  </r>
  <r>
    <d v="2026-06-30T00:00:00"/>
    <s v="Melania"/>
    <s v="Guantes"/>
    <n v="252"/>
    <x v="5"/>
    <x v="26"/>
  </r>
  <r>
    <d v="2026-06-30T00:00:00"/>
    <s v="Miguel"/>
    <s v="Cinturón"/>
    <n v="1248"/>
    <x v="5"/>
    <x v="26"/>
  </r>
  <r>
    <d v="2026-06-30T00:00:00"/>
    <s v="Albert"/>
    <s v="Pantalón"/>
    <n v="1380"/>
    <x v="5"/>
    <x v="26"/>
  </r>
  <r>
    <d v="2026-06-30T00:00:00"/>
    <s v="Victor"/>
    <s v="Chaqueta"/>
    <n v="477"/>
    <x v="5"/>
    <x v="26"/>
  </r>
  <r>
    <d v="2026-06-30T00:00:00"/>
    <s v="Melania"/>
    <s v="Cinturón"/>
    <n v="1728"/>
    <x v="5"/>
    <x v="26"/>
  </r>
  <r>
    <d v="2026-06-30T00:00:00"/>
    <s v="Victor"/>
    <s v="Guantes"/>
    <n v="1512"/>
    <x v="5"/>
    <x v="26"/>
  </r>
  <r>
    <d v="2026-07-01T00:00:00"/>
    <s v="Victor"/>
    <s v="Camisa"/>
    <n v="198"/>
    <x v="6"/>
    <x v="26"/>
  </r>
  <r>
    <d v="2026-07-01T00:00:00"/>
    <s v="Miguel"/>
    <s v="Bufanda"/>
    <n v="104"/>
    <x v="6"/>
    <x v="26"/>
  </r>
  <r>
    <d v="2026-07-01T00:00:00"/>
    <s v="Melania"/>
    <s v="Chaqueta"/>
    <n v="1272"/>
    <x v="6"/>
    <x v="26"/>
  </r>
  <r>
    <d v="2026-07-01T00:00:00"/>
    <s v="Miguel"/>
    <s v="Calcetín"/>
    <n v="418"/>
    <x v="6"/>
    <x v="26"/>
  </r>
  <r>
    <d v="2026-07-01T00:00:00"/>
    <s v="Victor"/>
    <s v="Cinturón"/>
    <n v="576"/>
    <x v="6"/>
    <x v="26"/>
  </r>
  <r>
    <d v="2026-07-01T00:00:00"/>
    <s v="Victor"/>
    <s v="Uniforme"/>
    <n v="222"/>
    <x v="6"/>
    <x v="26"/>
  </r>
  <r>
    <d v="2026-07-01T00:00:00"/>
    <s v="Melania"/>
    <s v="Delantal"/>
    <n v="459"/>
    <x v="6"/>
    <x v="26"/>
  </r>
  <r>
    <d v="2026-07-01T00:00:00"/>
    <s v="Melania"/>
    <s v="Pantalón"/>
    <n v="240"/>
    <x v="6"/>
    <x v="26"/>
  </r>
  <r>
    <d v="2026-07-01T00:00:00"/>
    <s v="Miguel"/>
    <s v="Guantes"/>
    <n v="189"/>
    <x v="6"/>
    <x v="26"/>
  </r>
  <r>
    <d v="2026-07-01T00:00:00"/>
    <s v="Miguel"/>
    <s v="Falda"/>
    <n v="406"/>
    <x v="6"/>
    <x v="26"/>
  </r>
  <r>
    <d v="2026-07-02T00:00:00"/>
    <s v="Miguel"/>
    <s v="Bufanda"/>
    <n v="1248"/>
    <x v="0"/>
    <x v="26"/>
  </r>
  <r>
    <d v="2026-07-02T00:00:00"/>
    <s v="Melania"/>
    <s v="Camisa"/>
    <n v="440"/>
    <x v="0"/>
    <x v="26"/>
  </r>
  <r>
    <d v="2026-07-02T00:00:00"/>
    <s v="Victor"/>
    <s v="Falda"/>
    <n v="870"/>
    <x v="0"/>
    <x v="26"/>
  </r>
  <r>
    <d v="2026-07-02T00:00:00"/>
    <s v="Melania"/>
    <s v="Boina"/>
    <n v="72"/>
    <x v="0"/>
    <x v="26"/>
  </r>
  <r>
    <d v="2026-07-02T00:00:00"/>
    <s v="Melania"/>
    <s v="Blusa"/>
    <n v="450"/>
    <x v="0"/>
    <x v="26"/>
  </r>
  <r>
    <d v="2026-07-02T00:00:00"/>
    <s v="Miguel"/>
    <s v="Corbata"/>
    <n v="88"/>
    <x v="0"/>
    <x v="26"/>
  </r>
  <r>
    <d v="2026-07-02T00:00:00"/>
    <s v="Victor"/>
    <s v="Corbata"/>
    <n v="1408"/>
    <x v="0"/>
    <x v="26"/>
  </r>
  <r>
    <d v="2026-07-02T00:00:00"/>
    <s v="Miguel"/>
    <s v="Uniforme"/>
    <n v="518"/>
    <x v="0"/>
    <x v="26"/>
  </r>
  <r>
    <d v="2026-07-02T00:00:00"/>
    <s v="Miguel"/>
    <s v="Guantes"/>
    <n v="504"/>
    <x v="0"/>
    <x v="26"/>
  </r>
  <r>
    <d v="2026-07-02T00:00:00"/>
    <s v="Albert"/>
    <s v="Falda"/>
    <n v="928"/>
    <x v="0"/>
    <x v="26"/>
  </r>
  <r>
    <d v="2026-07-02T00:00:00"/>
    <s v="Albert"/>
    <s v="Cinturón"/>
    <n v="2016"/>
    <x v="0"/>
    <x v="26"/>
  </r>
  <r>
    <d v="2026-07-02T00:00:00"/>
    <s v="Melania"/>
    <s v="Botas"/>
    <n v="552"/>
    <x v="0"/>
    <x v="26"/>
  </r>
  <r>
    <d v="2026-07-02T00:00:00"/>
    <s v="Victor"/>
    <s v="Boina"/>
    <n v="504"/>
    <x v="0"/>
    <x v="26"/>
  </r>
  <r>
    <d v="2026-07-03T00:00:00"/>
    <s v="Miguel"/>
    <s v="Falda"/>
    <n v="1334"/>
    <x v="1"/>
    <x v="26"/>
  </r>
  <r>
    <d v="2026-07-03T00:00:00"/>
    <s v="Melania"/>
    <s v="Chaqueta"/>
    <n v="848"/>
    <x v="1"/>
    <x v="26"/>
  </r>
  <r>
    <d v="2026-07-03T00:00:00"/>
    <s v="Melania"/>
    <s v="Cinturón"/>
    <n v="1440"/>
    <x v="1"/>
    <x v="26"/>
  </r>
  <r>
    <d v="2026-07-03T00:00:00"/>
    <s v="Victor"/>
    <s v="Calcetín"/>
    <n v="874"/>
    <x v="1"/>
    <x v="26"/>
  </r>
  <r>
    <d v="2026-07-03T00:00:00"/>
    <s v="Albert"/>
    <s v="Chaqueta"/>
    <n v="371"/>
    <x v="1"/>
    <x v="26"/>
  </r>
  <r>
    <d v="2026-07-03T00:00:00"/>
    <s v="Melania"/>
    <s v="Calcetín"/>
    <n v="456"/>
    <x v="1"/>
    <x v="26"/>
  </r>
  <r>
    <d v="2026-07-04T00:00:00"/>
    <s v="Victor"/>
    <s v="Pantalón"/>
    <n v="1020"/>
    <x v="2"/>
    <x v="26"/>
  </r>
  <r>
    <d v="2026-07-04T00:00:00"/>
    <s v="Miguel"/>
    <s v="Calzoncillo"/>
    <n v="918"/>
    <x v="2"/>
    <x v="26"/>
  </r>
  <r>
    <d v="2026-07-04T00:00:00"/>
    <s v="Miguel"/>
    <s v="Impermeable"/>
    <n v="1274"/>
    <x v="2"/>
    <x v="26"/>
  </r>
  <r>
    <d v="2026-07-04T00:00:00"/>
    <s v="Melania"/>
    <s v="Falda"/>
    <n v="754"/>
    <x v="2"/>
    <x v="26"/>
  </r>
  <r>
    <d v="2026-07-04T00:00:00"/>
    <s v="Victor"/>
    <s v="Bikini"/>
    <n v="705"/>
    <x v="2"/>
    <x v="26"/>
  </r>
  <r>
    <d v="2026-07-04T00:00:00"/>
    <s v="Melania"/>
    <s v="Vestido"/>
    <n v="768"/>
    <x v="2"/>
    <x v="26"/>
  </r>
  <r>
    <d v="2026-07-04T00:00:00"/>
    <s v="Albert"/>
    <s v="Camisa"/>
    <n v="22"/>
    <x v="2"/>
    <x v="26"/>
  </r>
  <r>
    <d v="2026-07-04T00:00:00"/>
    <s v="Albert"/>
    <s v="Albornoz"/>
    <n v="104"/>
    <x v="2"/>
    <x v="26"/>
  </r>
  <r>
    <d v="2026-07-04T00:00:00"/>
    <s v="Albert"/>
    <s v="Bufanda"/>
    <n v="1144"/>
    <x v="2"/>
    <x v="26"/>
  </r>
  <r>
    <d v="2026-07-04T00:00:00"/>
    <s v="Miguel"/>
    <s v="Pijama"/>
    <n v="559"/>
    <x v="2"/>
    <x v="26"/>
  </r>
  <r>
    <d v="2026-07-04T00:00:00"/>
    <s v="Miguel"/>
    <s v="Camisa"/>
    <n v="440"/>
    <x v="2"/>
    <x v="26"/>
  </r>
  <r>
    <d v="2026-07-04T00:00:00"/>
    <s v="Melania"/>
    <s v="Delantal"/>
    <n v="816"/>
    <x v="2"/>
    <x v="26"/>
  </r>
  <r>
    <d v="2026-07-04T00:00:00"/>
    <s v="Victor"/>
    <s v="Bufanda"/>
    <n v="988"/>
    <x v="2"/>
    <x v="26"/>
  </r>
  <r>
    <d v="2026-07-04T00:00:00"/>
    <s v="Albert"/>
    <s v="Cinturón"/>
    <n v="2400"/>
    <x v="2"/>
    <x v="26"/>
  </r>
  <r>
    <d v="2026-07-05T00:00:00"/>
    <s v="Melania"/>
    <s v="Chaqueta"/>
    <n v="636"/>
    <x v="3"/>
    <x v="27"/>
  </r>
  <r>
    <d v="2026-07-05T00:00:00"/>
    <s v="Melania"/>
    <s v="Calcetín"/>
    <n v="760"/>
    <x v="3"/>
    <x v="27"/>
  </r>
  <r>
    <d v="2026-07-05T00:00:00"/>
    <s v="Victor"/>
    <s v="Guantes"/>
    <n v="315"/>
    <x v="3"/>
    <x v="27"/>
  </r>
  <r>
    <d v="2026-07-05T00:00:00"/>
    <s v="Victor"/>
    <s v="Boina"/>
    <n v="1800"/>
    <x v="3"/>
    <x v="27"/>
  </r>
  <r>
    <d v="2026-07-05T00:00:00"/>
    <s v="Albert"/>
    <s v="Pantalón"/>
    <n v="420"/>
    <x v="3"/>
    <x v="27"/>
  </r>
  <r>
    <d v="2026-07-05T00:00:00"/>
    <s v="Albert"/>
    <s v="Delantal"/>
    <n v="1122"/>
    <x v="3"/>
    <x v="27"/>
  </r>
  <r>
    <d v="2026-07-05T00:00:00"/>
    <s v="Miguel"/>
    <s v="Pijama"/>
    <n v="473"/>
    <x v="3"/>
    <x v="27"/>
  </r>
  <r>
    <d v="2026-07-05T00:00:00"/>
    <s v="Albert"/>
    <s v="Impermeable"/>
    <n v="637"/>
    <x v="3"/>
    <x v="27"/>
  </r>
  <r>
    <d v="2026-07-05T00:00:00"/>
    <s v="Melania"/>
    <s v="Cinturón"/>
    <n v="192"/>
    <x v="3"/>
    <x v="27"/>
  </r>
  <r>
    <d v="2026-07-05T00:00:00"/>
    <s v="Melania"/>
    <s v="Boina"/>
    <n v="432"/>
    <x v="3"/>
    <x v="27"/>
  </r>
  <r>
    <d v="2026-07-05T00:00:00"/>
    <s v="Albert"/>
    <s v="Vestido"/>
    <n v="768"/>
    <x v="3"/>
    <x v="27"/>
  </r>
  <r>
    <d v="2026-07-05T00:00:00"/>
    <s v="Albert"/>
    <s v="Vestido"/>
    <n v="768"/>
    <x v="3"/>
    <x v="27"/>
  </r>
  <r>
    <d v="2026-07-05T00:00:00"/>
    <s v="Miguel"/>
    <s v="Guantes"/>
    <n v="504"/>
    <x v="3"/>
    <x v="27"/>
  </r>
  <r>
    <d v="2026-07-06T00:00:00"/>
    <s v="Victor"/>
    <s v="Impermeable"/>
    <n v="819"/>
    <x v="4"/>
    <x v="27"/>
  </r>
  <r>
    <d v="2026-07-06T00:00:00"/>
    <s v="Victor"/>
    <s v="Uniforme"/>
    <n v="925"/>
    <x v="4"/>
    <x v="27"/>
  </r>
  <r>
    <d v="2026-07-06T00:00:00"/>
    <s v="Miguel"/>
    <s v="Cinturón"/>
    <n v="2400"/>
    <x v="4"/>
    <x v="27"/>
  </r>
  <r>
    <d v="2026-07-06T00:00:00"/>
    <s v="Melania"/>
    <s v="Chaqueta"/>
    <n v="583"/>
    <x v="4"/>
    <x v="27"/>
  </r>
  <r>
    <d v="2026-07-06T00:00:00"/>
    <s v="Melania"/>
    <s v="Guantes"/>
    <n v="1260"/>
    <x v="4"/>
    <x v="27"/>
  </r>
  <r>
    <d v="2026-07-06T00:00:00"/>
    <s v="Melania"/>
    <s v="Blusa"/>
    <n v="270"/>
    <x v="4"/>
    <x v="27"/>
  </r>
  <r>
    <d v="2026-07-06T00:00:00"/>
    <s v="Melania"/>
    <s v="Pantalón"/>
    <n v="60"/>
    <x v="4"/>
    <x v="27"/>
  </r>
  <r>
    <d v="2026-07-06T00:00:00"/>
    <s v="Victor"/>
    <s v="Boina"/>
    <n v="288"/>
    <x v="4"/>
    <x v="27"/>
  </r>
  <r>
    <d v="2026-07-06T00:00:00"/>
    <s v="Miguel"/>
    <s v="Falda"/>
    <n v="870"/>
    <x v="4"/>
    <x v="27"/>
  </r>
  <r>
    <d v="2026-07-06T00:00:00"/>
    <s v="Albert"/>
    <s v="Calzoncillo"/>
    <n v="816"/>
    <x v="4"/>
    <x v="27"/>
  </r>
  <r>
    <d v="2026-07-06T00:00:00"/>
    <s v="Melania"/>
    <s v="Calzoncillo"/>
    <n v="255"/>
    <x v="4"/>
    <x v="27"/>
  </r>
  <r>
    <d v="2026-07-06T00:00:00"/>
    <s v="Victor"/>
    <s v="Corbata"/>
    <n v="264"/>
    <x v="4"/>
    <x v="27"/>
  </r>
  <r>
    <d v="2026-07-07T00:00:00"/>
    <s v="Victor"/>
    <s v="Calcetín"/>
    <n v="684"/>
    <x v="5"/>
    <x v="27"/>
  </r>
  <r>
    <d v="2026-07-07T00:00:00"/>
    <s v="Albert"/>
    <s v="Corbata"/>
    <n v="1584"/>
    <x v="5"/>
    <x v="27"/>
  </r>
  <r>
    <d v="2026-07-07T00:00:00"/>
    <s v="Victor"/>
    <s v="Cinturón"/>
    <n v="2208"/>
    <x v="5"/>
    <x v="27"/>
  </r>
  <r>
    <d v="2026-07-07T00:00:00"/>
    <s v="Albert"/>
    <s v="Chaqueta"/>
    <n v="1325"/>
    <x v="5"/>
    <x v="27"/>
  </r>
  <r>
    <d v="2026-07-07T00:00:00"/>
    <s v="Melania"/>
    <s v="Calzoncillo"/>
    <n v="408"/>
    <x v="5"/>
    <x v="27"/>
  </r>
  <r>
    <d v="2026-07-07T00:00:00"/>
    <s v="Melania"/>
    <s v="Cinturón"/>
    <n v="2208"/>
    <x v="5"/>
    <x v="27"/>
  </r>
  <r>
    <d v="2026-07-07T00:00:00"/>
    <s v="Melania"/>
    <s v="Bermuda"/>
    <n v="1083"/>
    <x v="5"/>
    <x v="27"/>
  </r>
  <r>
    <d v="2026-07-07T00:00:00"/>
    <s v="Melania"/>
    <s v="Impermeable"/>
    <n v="1820"/>
    <x v="5"/>
    <x v="27"/>
  </r>
  <r>
    <d v="2026-07-07T00:00:00"/>
    <s v="Melania"/>
    <s v="Calcetín"/>
    <n v="684"/>
    <x v="5"/>
    <x v="27"/>
  </r>
  <r>
    <d v="2026-07-07T00:00:00"/>
    <s v="Melania"/>
    <s v="Vestido"/>
    <n v="1216"/>
    <x v="5"/>
    <x v="27"/>
  </r>
  <r>
    <d v="2026-07-07T00:00:00"/>
    <s v="Albert"/>
    <s v="Blusa"/>
    <n v="360"/>
    <x v="5"/>
    <x v="27"/>
  </r>
  <r>
    <d v="2026-07-08T00:00:00"/>
    <s v="Albert"/>
    <s v="Calzoncillo"/>
    <n v="1122"/>
    <x v="6"/>
    <x v="27"/>
  </r>
  <r>
    <d v="2026-07-08T00:00:00"/>
    <s v="Albert"/>
    <s v="Chaqueta"/>
    <n v="901"/>
    <x v="6"/>
    <x v="27"/>
  </r>
  <r>
    <d v="2026-07-08T00:00:00"/>
    <s v="Miguel"/>
    <s v="Pijama"/>
    <n v="1075"/>
    <x v="6"/>
    <x v="27"/>
  </r>
  <r>
    <d v="2026-07-08T00:00:00"/>
    <s v="Miguel"/>
    <s v="Bufanda"/>
    <n v="208"/>
    <x v="6"/>
    <x v="27"/>
  </r>
  <r>
    <d v="2026-07-08T00:00:00"/>
    <s v="Albert"/>
    <s v="Camisa"/>
    <n v="176"/>
    <x v="6"/>
    <x v="27"/>
  </r>
  <r>
    <d v="2026-07-08T00:00:00"/>
    <s v="Miguel"/>
    <s v="Pijama"/>
    <n v="903"/>
    <x v="6"/>
    <x v="27"/>
  </r>
  <r>
    <d v="2026-07-08T00:00:00"/>
    <s v="Miguel"/>
    <s v="Uniforme"/>
    <n v="740"/>
    <x v="6"/>
    <x v="27"/>
  </r>
  <r>
    <d v="2026-07-08T00:00:00"/>
    <s v="Miguel"/>
    <s v="Boina"/>
    <n v="504"/>
    <x v="6"/>
    <x v="27"/>
  </r>
  <r>
    <d v="2026-07-08T00:00:00"/>
    <s v="Melania"/>
    <s v="Abrigo"/>
    <n v="783"/>
    <x v="6"/>
    <x v="27"/>
  </r>
  <r>
    <d v="2026-07-08T00:00:00"/>
    <s v="Melania"/>
    <s v="Vestido"/>
    <n v="1152"/>
    <x v="6"/>
    <x v="27"/>
  </r>
  <r>
    <d v="2026-07-08T00:00:00"/>
    <s v="Victor"/>
    <s v="Gorra"/>
    <n v="132"/>
    <x v="6"/>
    <x v="27"/>
  </r>
  <r>
    <d v="2026-07-08T00:00:00"/>
    <s v="Miguel"/>
    <s v="Guantes"/>
    <n v="1071"/>
    <x v="6"/>
    <x v="27"/>
  </r>
  <r>
    <d v="2026-07-08T00:00:00"/>
    <s v="Melania"/>
    <s v="Chaqueta"/>
    <n v="742"/>
    <x v="6"/>
    <x v="27"/>
  </r>
  <r>
    <d v="2026-07-09T00:00:00"/>
    <s v="Albert"/>
    <s v="Bermuda"/>
    <n v="798"/>
    <x v="0"/>
    <x v="27"/>
  </r>
  <r>
    <d v="2026-07-09T00:00:00"/>
    <s v="Victor"/>
    <s v="Calzoncillo"/>
    <n v="561"/>
    <x v="0"/>
    <x v="27"/>
  </r>
  <r>
    <d v="2026-07-09T00:00:00"/>
    <s v="Victor"/>
    <s v="Cinturón"/>
    <n v="2400"/>
    <x v="0"/>
    <x v="27"/>
  </r>
  <r>
    <d v="2026-07-09T00:00:00"/>
    <s v="Victor"/>
    <s v="Gorra"/>
    <n v="143"/>
    <x v="0"/>
    <x v="27"/>
  </r>
  <r>
    <d v="2026-07-09T00:00:00"/>
    <s v="Victor"/>
    <s v="Uniforme"/>
    <n v="444"/>
    <x v="0"/>
    <x v="27"/>
  </r>
  <r>
    <d v="2026-07-09T00:00:00"/>
    <s v="Albert"/>
    <s v="Cinturón"/>
    <n v="384"/>
    <x v="0"/>
    <x v="27"/>
  </r>
  <r>
    <d v="2026-07-09T00:00:00"/>
    <s v="Victor"/>
    <s v="Albornoz"/>
    <n v="13"/>
    <x v="0"/>
    <x v="27"/>
  </r>
  <r>
    <d v="2026-07-09T00:00:00"/>
    <s v="Melania"/>
    <s v="Calcetín"/>
    <n v="836"/>
    <x v="0"/>
    <x v="27"/>
  </r>
  <r>
    <d v="2026-07-09T00:00:00"/>
    <s v="Albert"/>
    <s v="Blusa"/>
    <n v="765"/>
    <x v="0"/>
    <x v="27"/>
  </r>
  <r>
    <d v="2026-07-09T00:00:00"/>
    <s v="Melania"/>
    <s v="Pantalón"/>
    <n v="600"/>
    <x v="0"/>
    <x v="27"/>
  </r>
  <r>
    <d v="2026-07-09T00:00:00"/>
    <s v="Miguel"/>
    <s v="Uniforme"/>
    <n v="37"/>
    <x v="0"/>
    <x v="27"/>
  </r>
  <r>
    <d v="2026-07-09T00:00:00"/>
    <s v="Albert"/>
    <s v="Cinturón"/>
    <n v="1440"/>
    <x v="0"/>
    <x v="27"/>
  </r>
  <r>
    <d v="2026-07-09T00:00:00"/>
    <s v="Melania"/>
    <s v="Corbata"/>
    <n v="176"/>
    <x v="0"/>
    <x v="27"/>
  </r>
  <r>
    <d v="2026-07-09T00:00:00"/>
    <s v="Albert"/>
    <s v="Vestido"/>
    <n v="1216"/>
    <x v="0"/>
    <x v="27"/>
  </r>
  <r>
    <d v="2026-07-09T00:00:00"/>
    <s v="Albert"/>
    <s v="Bermuda"/>
    <n v="342"/>
    <x v="0"/>
    <x v="27"/>
  </r>
  <r>
    <d v="2026-07-10T00:00:00"/>
    <s v="Victor"/>
    <s v="Cinturón"/>
    <n v="96"/>
    <x v="1"/>
    <x v="27"/>
  </r>
  <r>
    <d v="2026-07-10T00:00:00"/>
    <s v="Melania"/>
    <s v="Cinturón"/>
    <n v="1152"/>
    <x v="1"/>
    <x v="27"/>
  </r>
  <r>
    <d v="2026-07-10T00:00:00"/>
    <s v="Victor"/>
    <s v="Bermuda"/>
    <n v="399"/>
    <x v="1"/>
    <x v="27"/>
  </r>
  <r>
    <d v="2026-07-10T00:00:00"/>
    <s v="Victor"/>
    <s v="Cinturón"/>
    <n v="1344"/>
    <x v="1"/>
    <x v="27"/>
  </r>
  <r>
    <d v="2026-07-10T00:00:00"/>
    <s v="Victor"/>
    <s v="Albornoz"/>
    <n v="312"/>
    <x v="1"/>
    <x v="27"/>
  </r>
  <r>
    <d v="2026-07-10T00:00:00"/>
    <s v="Miguel"/>
    <s v="Albornoz"/>
    <n v="273"/>
    <x v="1"/>
    <x v="27"/>
  </r>
  <r>
    <d v="2026-07-10T00:00:00"/>
    <s v="Victor"/>
    <s v="Delantal"/>
    <n v="612"/>
    <x v="1"/>
    <x v="27"/>
  </r>
  <r>
    <d v="2026-07-10T00:00:00"/>
    <s v="Melania"/>
    <s v="Impermeable"/>
    <n v="910"/>
    <x v="1"/>
    <x v="27"/>
  </r>
  <r>
    <d v="2026-07-10T00:00:00"/>
    <s v="Albert"/>
    <s v="Camisa"/>
    <n v="22"/>
    <x v="1"/>
    <x v="27"/>
  </r>
  <r>
    <d v="2026-07-10T00:00:00"/>
    <s v="Victor"/>
    <s v="Guantes"/>
    <n v="252"/>
    <x v="1"/>
    <x v="27"/>
  </r>
  <r>
    <d v="2026-07-10T00:00:00"/>
    <s v="Victor"/>
    <s v="Pantalón"/>
    <n v="720"/>
    <x v="1"/>
    <x v="27"/>
  </r>
  <r>
    <d v="2026-07-10T00:00:00"/>
    <s v="Victor"/>
    <s v="Pantalón"/>
    <n v="1440"/>
    <x v="1"/>
    <x v="27"/>
  </r>
  <r>
    <d v="2026-07-10T00:00:00"/>
    <s v="Miguel"/>
    <s v="Calcetín"/>
    <n v="684"/>
    <x v="1"/>
    <x v="27"/>
  </r>
  <r>
    <d v="2026-07-11T00:00:00"/>
    <s v="Victor"/>
    <s v="Cinturón"/>
    <n v="480"/>
    <x v="2"/>
    <x v="27"/>
  </r>
  <r>
    <d v="2026-07-11T00:00:00"/>
    <s v="Melania"/>
    <s v="Calcetín"/>
    <n v="760"/>
    <x v="2"/>
    <x v="27"/>
  </r>
  <r>
    <d v="2026-07-11T00:00:00"/>
    <s v="Melania"/>
    <s v="Camisa"/>
    <n v="264"/>
    <x v="2"/>
    <x v="27"/>
  </r>
  <r>
    <d v="2026-07-11T00:00:00"/>
    <s v="Victor"/>
    <s v="Cinturón"/>
    <n v="96"/>
    <x v="2"/>
    <x v="27"/>
  </r>
  <r>
    <d v="2026-07-11T00:00:00"/>
    <s v="Victor"/>
    <s v="Corbata"/>
    <n v="1496"/>
    <x v="2"/>
    <x v="27"/>
  </r>
  <r>
    <d v="2026-07-11T00:00:00"/>
    <s v="Victor"/>
    <s v="Pijama"/>
    <n v="559"/>
    <x v="2"/>
    <x v="27"/>
  </r>
  <r>
    <d v="2026-07-12T00:00:00"/>
    <s v="Victor"/>
    <s v="Calzoncillo"/>
    <n v="357"/>
    <x v="3"/>
    <x v="28"/>
  </r>
  <r>
    <d v="2026-07-12T00:00:00"/>
    <s v="Victor"/>
    <s v="Botas"/>
    <n v="483"/>
    <x v="3"/>
    <x v="28"/>
  </r>
  <r>
    <d v="2026-07-12T00:00:00"/>
    <s v="Melania"/>
    <s v="Cinturón"/>
    <n v="1920"/>
    <x v="3"/>
    <x v="28"/>
  </r>
  <r>
    <d v="2026-07-12T00:00:00"/>
    <s v="Albert"/>
    <s v="Camisa"/>
    <n v="462"/>
    <x v="3"/>
    <x v="28"/>
  </r>
  <r>
    <d v="2026-07-12T00:00:00"/>
    <s v="Victor"/>
    <s v="Calzoncillo"/>
    <n v="204"/>
    <x v="3"/>
    <x v="28"/>
  </r>
  <r>
    <d v="2026-07-12T00:00:00"/>
    <s v="Albert"/>
    <s v="Falda"/>
    <n v="1044"/>
    <x v="3"/>
    <x v="28"/>
  </r>
  <r>
    <d v="2026-07-12T00:00:00"/>
    <s v="Melania"/>
    <s v="Vestido"/>
    <n v="832"/>
    <x v="3"/>
    <x v="28"/>
  </r>
  <r>
    <d v="2026-07-12T00:00:00"/>
    <s v="Miguel"/>
    <s v="Abrigo"/>
    <n v="696"/>
    <x v="3"/>
    <x v="28"/>
  </r>
  <r>
    <d v="2026-07-12T00:00:00"/>
    <s v="Victor"/>
    <s v="Impermeable"/>
    <n v="1547"/>
    <x v="3"/>
    <x v="28"/>
  </r>
  <r>
    <d v="2026-07-12T00:00:00"/>
    <s v="Melania"/>
    <s v="Calzoncillo"/>
    <n v="1224"/>
    <x v="3"/>
    <x v="28"/>
  </r>
  <r>
    <d v="2026-07-13T00:00:00"/>
    <s v="Melania"/>
    <s v="Delantal"/>
    <n v="1122"/>
    <x v="4"/>
    <x v="28"/>
  </r>
  <r>
    <d v="2026-07-13T00:00:00"/>
    <s v="Miguel"/>
    <s v="Cinturón"/>
    <n v="1152"/>
    <x v="4"/>
    <x v="28"/>
  </r>
  <r>
    <d v="2026-07-13T00:00:00"/>
    <s v="Victor"/>
    <s v="Chaqueta"/>
    <n v="636"/>
    <x v="4"/>
    <x v="28"/>
  </r>
  <r>
    <d v="2026-07-13T00:00:00"/>
    <s v="Albert"/>
    <s v="Chaqueta"/>
    <n v="795"/>
    <x v="4"/>
    <x v="28"/>
  </r>
  <r>
    <d v="2026-07-13T00:00:00"/>
    <s v="Albert"/>
    <s v="Guantes"/>
    <n v="630"/>
    <x v="4"/>
    <x v="28"/>
  </r>
  <r>
    <d v="2026-07-13T00:00:00"/>
    <s v="Miguel"/>
    <s v="Pantalón"/>
    <n v="720"/>
    <x v="4"/>
    <x v="28"/>
  </r>
  <r>
    <d v="2026-07-13T00:00:00"/>
    <s v="Melania"/>
    <s v="Pijama"/>
    <n v="559"/>
    <x v="4"/>
    <x v="28"/>
  </r>
  <r>
    <d v="2026-07-13T00:00:00"/>
    <s v="Miguel"/>
    <s v="Albornoz"/>
    <n v="143"/>
    <x v="4"/>
    <x v="28"/>
  </r>
  <r>
    <d v="2026-07-13T00:00:00"/>
    <s v="Albert"/>
    <s v="Botas"/>
    <n v="483"/>
    <x v="4"/>
    <x v="28"/>
  </r>
  <r>
    <d v="2026-07-13T00:00:00"/>
    <s v="Victor"/>
    <s v="Gorra"/>
    <n v="22"/>
    <x v="4"/>
    <x v="28"/>
  </r>
  <r>
    <d v="2026-07-13T00:00:00"/>
    <s v="Miguel"/>
    <s v="Calcetín"/>
    <n v="874"/>
    <x v="4"/>
    <x v="28"/>
  </r>
  <r>
    <d v="2026-07-13T00:00:00"/>
    <s v="Miguel"/>
    <s v="Abrigo"/>
    <n v="174"/>
    <x v="4"/>
    <x v="28"/>
  </r>
  <r>
    <d v="2026-07-14T00:00:00"/>
    <s v="Albert"/>
    <s v="Abrigo"/>
    <n v="174"/>
    <x v="5"/>
    <x v="28"/>
  </r>
  <r>
    <d v="2026-07-14T00:00:00"/>
    <s v="Melania"/>
    <s v="Bufanda"/>
    <n v="676"/>
    <x v="5"/>
    <x v="28"/>
  </r>
  <r>
    <d v="2026-07-14T00:00:00"/>
    <s v="Victor"/>
    <s v="Bufanda"/>
    <n v="728"/>
    <x v="5"/>
    <x v="28"/>
  </r>
  <r>
    <d v="2026-07-14T00:00:00"/>
    <s v="Miguel"/>
    <s v="Botas"/>
    <n v="552"/>
    <x v="5"/>
    <x v="28"/>
  </r>
  <r>
    <d v="2026-07-14T00:00:00"/>
    <s v="Miguel"/>
    <s v="Boina"/>
    <n v="216"/>
    <x v="5"/>
    <x v="28"/>
  </r>
  <r>
    <d v="2026-07-14T00:00:00"/>
    <s v="Victor"/>
    <s v="Pijama"/>
    <n v="1032"/>
    <x v="5"/>
    <x v="28"/>
  </r>
  <r>
    <d v="2026-07-14T00:00:00"/>
    <s v="Victor"/>
    <s v="Cinturón"/>
    <n v="1824"/>
    <x v="5"/>
    <x v="28"/>
  </r>
  <r>
    <d v="2026-07-14T00:00:00"/>
    <s v="Victor"/>
    <s v="Uniforme"/>
    <n v="666"/>
    <x v="5"/>
    <x v="28"/>
  </r>
  <r>
    <d v="2026-07-14T00:00:00"/>
    <s v="Miguel"/>
    <s v="Falda"/>
    <n v="464"/>
    <x v="5"/>
    <x v="28"/>
  </r>
  <r>
    <d v="2026-07-14T00:00:00"/>
    <s v="Albert"/>
    <s v="Camisa"/>
    <n v="330"/>
    <x v="5"/>
    <x v="28"/>
  </r>
  <r>
    <d v="2026-07-14T00:00:00"/>
    <s v="Miguel"/>
    <s v="Uniforme"/>
    <n v="37"/>
    <x v="5"/>
    <x v="28"/>
  </r>
  <r>
    <d v="2026-07-14T00:00:00"/>
    <s v="Victor"/>
    <s v="Abrigo"/>
    <n v="2088"/>
    <x v="5"/>
    <x v="28"/>
  </r>
  <r>
    <d v="2026-07-14T00:00:00"/>
    <s v="Albert"/>
    <s v="Pantalón"/>
    <n v="840"/>
    <x v="5"/>
    <x v="28"/>
  </r>
  <r>
    <d v="2026-07-14T00:00:00"/>
    <s v="Melania"/>
    <s v="Cinturón"/>
    <n v="2112"/>
    <x v="5"/>
    <x v="28"/>
  </r>
  <r>
    <d v="2026-07-14T00:00:00"/>
    <s v="Victor"/>
    <s v="Pijama"/>
    <n v="387"/>
    <x v="5"/>
    <x v="28"/>
  </r>
  <r>
    <d v="2026-07-15T00:00:00"/>
    <s v="Melania"/>
    <s v="Albornoz"/>
    <n v="39"/>
    <x v="6"/>
    <x v="28"/>
  </r>
  <r>
    <d v="2026-07-15T00:00:00"/>
    <s v="Melania"/>
    <s v="Falda"/>
    <n v="928"/>
    <x v="6"/>
    <x v="28"/>
  </r>
  <r>
    <d v="2026-07-15T00:00:00"/>
    <s v="Melania"/>
    <s v="Pantalón"/>
    <n v="180"/>
    <x v="6"/>
    <x v="28"/>
  </r>
  <r>
    <d v="2026-07-15T00:00:00"/>
    <s v="Victor"/>
    <s v="Gorra"/>
    <n v="209"/>
    <x v="6"/>
    <x v="28"/>
  </r>
  <r>
    <d v="2026-07-15T00:00:00"/>
    <s v="Melania"/>
    <s v="Blusa"/>
    <n v="540"/>
    <x v="6"/>
    <x v="28"/>
  </r>
  <r>
    <d v="2026-07-15T00:00:00"/>
    <s v="Albert"/>
    <s v="Bikini"/>
    <n v="1034"/>
    <x v="6"/>
    <x v="28"/>
  </r>
  <r>
    <d v="2026-07-15T00:00:00"/>
    <s v="Melania"/>
    <s v="Bermuda"/>
    <n v="684"/>
    <x v="6"/>
    <x v="28"/>
  </r>
  <r>
    <d v="2026-07-15T00:00:00"/>
    <s v="Albert"/>
    <s v="Calzoncillo"/>
    <n v="918"/>
    <x v="6"/>
    <x v="28"/>
  </r>
  <r>
    <d v="2026-07-15T00:00:00"/>
    <s v="Albert"/>
    <s v="Calcetín"/>
    <n v="912"/>
    <x v="6"/>
    <x v="28"/>
  </r>
  <r>
    <d v="2026-07-16T00:00:00"/>
    <s v="Miguel"/>
    <s v="Uniforme"/>
    <n v="111"/>
    <x v="0"/>
    <x v="28"/>
  </r>
  <r>
    <d v="2026-07-16T00:00:00"/>
    <s v="Victor"/>
    <s v="Bermuda"/>
    <n v="969"/>
    <x v="0"/>
    <x v="28"/>
  </r>
  <r>
    <d v="2026-07-16T00:00:00"/>
    <s v="Victor"/>
    <s v="Bermuda"/>
    <n v="1083"/>
    <x v="0"/>
    <x v="28"/>
  </r>
  <r>
    <d v="2026-07-16T00:00:00"/>
    <s v="Victor"/>
    <s v="Bikini"/>
    <n v="799"/>
    <x v="0"/>
    <x v="28"/>
  </r>
  <r>
    <d v="2026-07-16T00:00:00"/>
    <s v="Miguel"/>
    <s v="Cinturón"/>
    <n v="2304"/>
    <x v="0"/>
    <x v="28"/>
  </r>
  <r>
    <d v="2026-07-16T00:00:00"/>
    <s v="Melania"/>
    <s v="Calzoncillo"/>
    <n v="1224"/>
    <x v="0"/>
    <x v="28"/>
  </r>
  <r>
    <d v="2026-07-16T00:00:00"/>
    <s v="Albert"/>
    <s v="Falda"/>
    <n v="638"/>
    <x v="0"/>
    <x v="28"/>
  </r>
  <r>
    <d v="2026-07-16T00:00:00"/>
    <s v="Melania"/>
    <s v="Delantal"/>
    <n v="1071"/>
    <x v="0"/>
    <x v="28"/>
  </r>
  <r>
    <d v="2026-07-16T00:00:00"/>
    <s v="Melania"/>
    <s v="Camisa"/>
    <n v="176"/>
    <x v="0"/>
    <x v="28"/>
  </r>
  <r>
    <d v="2026-07-16T00:00:00"/>
    <s v="Victor"/>
    <s v="Vestido"/>
    <n v="768"/>
    <x v="0"/>
    <x v="28"/>
  </r>
  <r>
    <d v="2026-07-16T00:00:00"/>
    <s v="Miguel"/>
    <s v="Cinturón"/>
    <n v="480"/>
    <x v="0"/>
    <x v="28"/>
  </r>
  <r>
    <d v="2026-07-16T00:00:00"/>
    <s v="Melania"/>
    <s v="Impermeable"/>
    <n v="1092"/>
    <x v="0"/>
    <x v="28"/>
  </r>
  <r>
    <d v="2026-07-16T00:00:00"/>
    <s v="Melania"/>
    <s v="Vestido"/>
    <n v="256"/>
    <x v="0"/>
    <x v="28"/>
  </r>
  <r>
    <d v="2026-07-16T00:00:00"/>
    <s v="Albert"/>
    <s v="Gorra"/>
    <n v="242"/>
    <x v="0"/>
    <x v="28"/>
  </r>
  <r>
    <d v="2026-07-17T00:00:00"/>
    <s v="Miguel"/>
    <s v="Blusa"/>
    <n v="855"/>
    <x v="1"/>
    <x v="28"/>
  </r>
  <r>
    <d v="2026-07-17T00:00:00"/>
    <s v="Melania"/>
    <s v="Vestido"/>
    <n v="640"/>
    <x v="1"/>
    <x v="28"/>
  </r>
  <r>
    <d v="2026-07-17T00:00:00"/>
    <s v="Miguel"/>
    <s v="Impermeable"/>
    <n v="2002"/>
    <x v="1"/>
    <x v="28"/>
  </r>
  <r>
    <d v="2026-07-17T00:00:00"/>
    <s v="Melania"/>
    <s v="Cinturón"/>
    <n v="2112"/>
    <x v="1"/>
    <x v="28"/>
  </r>
  <r>
    <d v="2026-07-17T00:00:00"/>
    <s v="Melania"/>
    <s v="Calcetín"/>
    <n v="836"/>
    <x v="1"/>
    <x v="28"/>
  </r>
  <r>
    <d v="2026-07-17T00:00:00"/>
    <s v="Melania"/>
    <s v="Cinturón"/>
    <n v="1248"/>
    <x v="1"/>
    <x v="28"/>
  </r>
  <r>
    <d v="2026-07-17T00:00:00"/>
    <s v="Albert"/>
    <s v="Falda"/>
    <n v="754"/>
    <x v="1"/>
    <x v="28"/>
  </r>
  <r>
    <d v="2026-07-17T00:00:00"/>
    <s v="Melania"/>
    <s v="Bikini"/>
    <n v="846"/>
    <x v="1"/>
    <x v="28"/>
  </r>
  <r>
    <d v="2026-07-17T00:00:00"/>
    <s v="Miguel"/>
    <s v="Corbata"/>
    <n v="968"/>
    <x v="1"/>
    <x v="28"/>
  </r>
  <r>
    <d v="2026-07-18T00:00:00"/>
    <s v="Melania"/>
    <s v="Chaqueta"/>
    <n v="1272"/>
    <x v="2"/>
    <x v="28"/>
  </r>
  <r>
    <d v="2026-07-18T00:00:00"/>
    <s v="Melania"/>
    <s v="Guantes"/>
    <n v="252"/>
    <x v="2"/>
    <x v="28"/>
  </r>
  <r>
    <d v="2026-07-18T00:00:00"/>
    <s v="Miguel"/>
    <s v="Cinturón"/>
    <n v="864"/>
    <x v="2"/>
    <x v="28"/>
  </r>
  <r>
    <d v="2026-07-18T00:00:00"/>
    <s v="Victor"/>
    <s v="Vestido"/>
    <n v="448"/>
    <x v="2"/>
    <x v="28"/>
  </r>
  <r>
    <d v="2026-07-18T00:00:00"/>
    <s v="Albert"/>
    <s v="Boina"/>
    <n v="1080"/>
    <x v="2"/>
    <x v="28"/>
  </r>
  <r>
    <d v="2026-07-18T00:00:00"/>
    <s v="Melania"/>
    <s v="Guantes"/>
    <n v="315"/>
    <x v="2"/>
    <x v="28"/>
  </r>
  <r>
    <d v="2026-07-18T00:00:00"/>
    <s v="Melania"/>
    <s v="Pijama"/>
    <n v="43"/>
    <x v="2"/>
    <x v="28"/>
  </r>
  <r>
    <d v="2026-07-18T00:00:00"/>
    <s v="Albert"/>
    <s v="Impermeable"/>
    <n v="1547"/>
    <x v="2"/>
    <x v="28"/>
  </r>
  <r>
    <d v="2026-07-18T00:00:00"/>
    <s v="Victor"/>
    <s v="Calzoncillo"/>
    <n v="1224"/>
    <x v="2"/>
    <x v="28"/>
  </r>
  <r>
    <d v="2026-07-19T00:00:00"/>
    <s v="Miguel"/>
    <s v="Gorra"/>
    <n v="198"/>
    <x v="3"/>
    <x v="29"/>
  </r>
  <r>
    <d v="2026-07-19T00:00:00"/>
    <s v="Victor"/>
    <s v="Pijama"/>
    <n v="43"/>
    <x v="3"/>
    <x v="29"/>
  </r>
  <r>
    <d v="2026-07-19T00:00:00"/>
    <s v="Victor"/>
    <s v="Bikini"/>
    <n v="1081"/>
    <x v="3"/>
    <x v="29"/>
  </r>
  <r>
    <d v="2026-07-19T00:00:00"/>
    <s v="Miguel"/>
    <s v="Cinturón"/>
    <n v="768"/>
    <x v="3"/>
    <x v="29"/>
  </r>
  <r>
    <d v="2026-07-19T00:00:00"/>
    <s v="Victor"/>
    <s v="Corbata"/>
    <n v="2200"/>
    <x v="3"/>
    <x v="29"/>
  </r>
  <r>
    <d v="2026-07-19T00:00:00"/>
    <s v="Victor"/>
    <s v="Camisa"/>
    <n v="198"/>
    <x v="3"/>
    <x v="29"/>
  </r>
  <r>
    <d v="2026-07-19T00:00:00"/>
    <s v="Melania"/>
    <s v="Blusa"/>
    <n v="585"/>
    <x v="3"/>
    <x v="29"/>
  </r>
  <r>
    <d v="2026-07-19T00:00:00"/>
    <s v="Albert"/>
    <s v="Calcetín"/>
    <n v="722"/>
    <x v="3"/>
    <x v="29"/>
  </r>
  <r>
    <d v="2026-07-19T00:00:00"/>
    <s v="Miguel"/>
    <s v="Falda"/>
    <n v="1102"/>
    <x v="3"/>
    <x v="29"/>
  </r>
  <r>
    <d v="2026-07-19T00:00:00"/>
    <s v="Melania"/>
    <s v="Chaqueta"/>
    <n v="477"/>
    <x v="3"/>
    <x v="29"/>
  </r>
  <r>
    <d v="2026-07-19T00:00:00"/>
    <s v="Melania"/>
    <s v="Bermuda"/>
    <n v="1368"/>
    <x v="3"/>
    <x v="29"/>
  </r>
  <r>
    <d v="2026-07-19T00:00:00"/>
    <s v="Miguel"/>
    <s v="Gorra"/>
    <n v="209"/>
    <x v="3"/>
    <x v="29"/>
  </r>
  <r>
    <d v="2026-07-19T00:00:00"/>
    <s v="Victor"/>
    <s v="Calcetín"/>
    <n v="380"/>
    <x v="3"/>
    <x v="29"/>
  </r>
  <r>
    <d v="2026-07-19T00:00:00"/>
    <s v="Albert"/>
    <s v="Bermuda"/>
    <n v="741"/>
    <x v="3"/>
    <x v="29"/>
  </r>
  <r>
    <d v="2026-07-19T00:00:00"/>
    <s v="Melania"/>
    <s v="Vestido"/>
    <n v="1344"/>
    <x v="3"/>
    <x v="29"/>
  </r>
  <r>
    <d v="2026-07-20T00:00:00"/>
    <s v="Miguel"/>
    <s v="Chaqueta"/>
    <n v="689"/>
    <x v="4"/>
    <x v="29"/>
  </r>
  <r>
    <d v="2026-07-20T00:00:00"/>
    <s v="Miguel"/>
    <s v="Impermeable"/>
    <n v="1456"/>
    <x v="4"/>
    <x v="29"/>
  </r>
  <r>
    <d v="2026-07-20T00:00:00"/>
    <s v="Victor"/>
    <s v="Calzoncillo"/>
    <n v="204"/>
    <x v="4"/>
    <x v="29"/>
  </r>
  <r>
    <d v="2026-07-20T00:00:00"/>
    <s v="Miguel"/>
    <s v="Bikini"/>
    <n v="423"/>
    <x v="4"/>
    <x v="29"/>
  </r>
  <r>
    <d v="2026-07-20T00:00:00"/>
    <s v="Victor"/>
    <s v="Pijama"/>
    <n v="946"/>
    <x v="4"/>
    <x v="29"/>
  </r>
  <r>
    <d v="2026-07-20T00:00:00"/>
    <s v="Victor"/>
    <s v="Vestido"/>
    <n v="448"/>
    <x v="4"/>
    <x v="29"/>
  </r>
  <r>
    <d v="2026-07-20T00:00:00"/>
    <s v="Miguel"/>
    <s v="Delantal"/>
    <n v="459"/>
    <x v="4"/>
    <x v="29"/>
  </r>
  <r>
    <d v="2026-07-20T00:00:00"/>
    <s v="Albert"/>
    <s v="Pijama"/>
    <n v="817"/>
    <x v="4"/>
    <x v="29"/>
  </r>
  <r>
    <d v="2026-07-20T00:00:00"/>
    <s v="Miguel"/>
    <s v="Gorra"/>
    <n v="44"/>
    <x v="4"/>
    <x v="29"/>
  </r>
  <r>
    <d v="2026-07-20T00:00:00"/>
    <s v="Miguel"/>
    <s v="Blusa"/>
    <n v="945"/>
    <x v="4"/>
    <x v="29"/>
  </r>
  <r>
    <d v="2026-07-20T00:00:00"/>
    <s v="Albert"/>
    <s v="Bermuda"/>
    <n v="228"/>
    <x v="4"/>
    <x v="29"/>
  </r>
  <r>
    <d v="2026-07-20T00:00:00"/>
    <s v="Miguel"/>
    <s v="Calcetín"/>
    <n v="570"/>
    <x v="4"/>
    <x v="29"/>
  </r>
  <r>
    <d v="2026-07-21T00:00:00"/>
    <s v="Albert"/>
    <s v="Calzoncillo"/>
    <n v="408"/>
    <x v="5"/>
    <x v="29"/>
  </r>
  <r>
    <d v="2026-07-21T00:00:00"/>
    <s v="Albert"/>
    <s v="Albornoz"/>
    <n v="260"/>
    <x v="5"/>
    <x v="29"/>
  </r>
  <r>
    <d v="2026-07-21T00:00:00"/>
    <s v="Victor"/>
    <s v="Delantal"/>
    <n v="51"/>
    <x v="5"/>
    <x v="29"/>
  </r>
  <r>
    <d v="2026-07-21T00:00:00"/>
    <s v="Miguel"/>
    <s v="Falda"/>
    <n v="522"/>
    <x v="5"/>
    <x v="29"/>
  </r>
  <r>
    <d v="2026-07-21T00:00:00"/>
    <s v="Melania"/>
    <s v="Pijama"/>
    <n v="86"/>
    <x v="5"/>
    <x v="29"/>
  </r>
  <r>
    <d v="2026-07-21T00:00:00"/>
    <s v="Melania"/>
    <s v="Chaqueta"/>
    <n v="530"/>
    <x v="5"/>
    <x v="29"/>
  </r>
  <r>
    <d v="2026-07-21T00:00:00"/>
    <s v="Miguel"/>
    <s v="Albornoz"/>
    <n v="286"/>
    <x v="5"/>
    <x v="29"/>
  </r>
  <r>
    <d v="2026-07-21T00:00:00"/>
    <s v="Melania"/>
    <s v="Bermuda"/>
    <n v="1026"/>
    <x v="5"/>
    <x v="29"/>
  </r>
  <r>
    <d v="2026-07-21T00:00:00"/>
    <s v="Miguel"/>
    <s v="Boina"/>
    <n v="144"/>
    <x v="5"/>
    <x v="29"/>
  </r>
  <r>
    <d v="2026-07-21T00:00:00"/>
    <s v="Albert"/>
    <s v="Calzoncillo"/>
    <n v="204"/>
    <x v="5"/>
    <x v="29"/>
  </r>
  <r>
    <d v="2026-07-21T00:00:00"/>
    <s v="Albert"/>
    <s v="Albornoz"/>
    <n v="13"/>
    <x v="5"/>
    <x v="29"/>
  </r>
  <r>
    <d v="2026-07-22T00:00:00"/>
    <s v="Melania"/>
    <s v="Boina"/>
    <n v="576"/>
    <x v="6"/>
    <x v="29"/>
  </r>
  <r>
    <d v="2026-07-22T00:00:00"/>
    <s v="Victor"/>
    <s v="Bufanda"/>
    <n v="624"/>
    <x v="6"/>
    <x v="29"/>
  </r>
  <r>
    <d v="2026-07-22T00:00:00"/>
    <s v="Miguel"/>
    <s v="Gorra"/>
    <n v="99"/>
    <x v="6"/>
    <x v="29"/>
  </r>
  <r>
    <d v="2026-07-22T00:00:00"/>
    <s v="Albert"/>
    <s v="Falda"/>
    <n v="1102"/>
    <x v="6"/>
    <x v="29"/>
  </r>
  <r>
    <d v="2026-07-22T00:00:00"/>
    <s v="Melania"/>
    <s v="Impermeable"/>
    <n v="273"/>
    <x v="6"/>
    <x v="29"/>
  </r>
  <r>
    <d v="2026-07-22T00:00:00"/>
    <s v="Albert"/>
    <s v="Cinturón"/>
    <n v="1152"/>
    <x v="6"/>
    <x v="29"/>
  </r>
  <r>
    <d v="2026-07-22T00:00:00"/>
    <s v="Melania"/>
    <s v="Pantalón"/>
    <n v="1320"/>
    <x v="6"/>
    <x v="29"/>
  </r>
  <r>
    <d v="2026-07-22T00:00:00"/>
    <s v="Melania"/>
    <s v="Pantalón"/>
    <n v="900"/>
    <x v="6"/>
    <x v="29"/>
  </r>
  <r>
    <d v="2026-07-22T00:00:00"/>
    <s v="Miguel"/>
    <s v="Cinturón"/>
    <n v="1344"/>
    <x v="6"/>
    <x v="29"/>
  </r>
  <r>
    <d v="2026-07-22T00:00:00"/>
    <s v="Albert"/>
    <s v="Falda"/>
    <n v="928"/>
    <x v="6"/>
    <x v="29"/>
  </r>
  <r>
    <d v="2026-07-22T00:00:00"/>
    <s v="Albert"/>
    <s v="Falda"/>
    <n v="870"/>
    <x v="6"/>
    <x v="29"/>
  </r>
  <r>
    <d v="2026-07-23T00:00:00"/>
    <s v="Victor"/>
    <s v="Guantes"/>
    <n v="378"/>
    <x v="0"/>
    <x v="29"/>
  </r>
  <r>
    <d v="2026-07-23T00:00:00"/>
    <s v="Melania"/>
    <s v="Abrigo"/>
    <n v="174"/>
    <x v="0"/>
    <x v="29"/>
  </r>
  <r>
    <d v="2026-07-23T00:00:00"/>
    <s v="Miguel"/>
    <s v="Botas"/>
    <n v="345"/>
    <x v="0"/>
    <x v="29"/>
  </r>
  <r>
    <d v="2026-07-23T00:00:00"/>
    <s v="Melania"/>
    <s v="Chaqueta"/>
    <n v="1166"/>
    <x v="0"/>
    <x v="29"/>
  </r>
  <r>
    <d v="2026-07-23T00:00:00"/>
    <s v="Albert"/>
    <s v="Calcetín"/>
    <n v="532"/>
    <x v="0"/>
    <x v="29"/>
  </r>
  <r>
    <d v="2026-07-23T00:00:00"/>
    <s v="Albert"/>
    <s v="Blusa"/>
    <n v="225"/>
    <x v="0"/>
    <x v="29"/>
  </r>
  <r>
    <d v="2026-07-23T00:00:00"/>
    <s v="Albert"/>
    <s v="Chaqueta"/>
    <n v="477"/>
    <x v="0"/>
    <x v="29"/>
  </r>
  <r>
    <d v="2026-07-23T00:00:00"/>
    <s v="Miguel"/>
    <s v="Pantalón"/>
    <n v="1380"/>
    <x v="0"/>
    <x v="29"/>
  </r>
  <r>
    <d v="2026-07-23T00:00:00"/>
    <s v="Miguel"/>
    <s v="Boina"/>
    <n v="504"/>
    <x v="0"/>
    <x v="29"/>
  </r>
  <r>
    <d v="2026-07-23T00:00:00"/>
    <s v="Victor"/>
    <s v="Calzoncillo"/>
    <n v="408"/>
    <x v="0"/>
    <x v="29"/>
  </r>
  <r>
    <d v="2026-07-23T00:00:00"/>
    <s v="Melania"/>
    <s v="Albornoz"/>
    <n v="208"/>
    <x v="0"/>
    <x v="29"/>
  </r>
  <r>
    <d v="2026-07-23T00:00:00"/>
    <s v="Miguel"/>
    <s v="Calcetín"/>
    <n v="266"/>
    <x v="0"/>
    <x v="29"/>
  </r>
  <r>
    <d v="2026-07-23T00:00:00"/>
    <s v="Melania"/>
    <s v="Delantal"/>
    <n v="1020"/>
    <x v="0"/>
    <x v="29"/>
  </r>
  <r>
    <d v="2026-07-23T00:00:00"/>
    <s v="Albert"/>
    <s v="Calcetín"/>
    <n v="836"/>
    <x v="0"/>
    <x v="29"/>
  </r>
  <r>
    <d v="2026-07-23T00:00:00"/>
    <s v="Miguel"/>
    <s v="Guantes"/>
    <n v="504"/>
    <x v="0"/>
    <x v="29"/>
  </r>
  <r>
    <d v="2026-07-24T00:00:00"/>
    <s v="Melania"/>
    <s v="Blusa"/>
    <n v="1125"/>
    <x v="1"/>
    <x v="29"/>
  </r>
  <r>
    <d v="2026-07-24T00:00:00"/>
    <s v="Miguel"/>
    <s v="Falda"/>
    <n v="580"/>
    <x v="1"/>
    <x v="29"/>
  </r>
  <r>
    <d v="2026-07-24T00:00:00"/>
    <s v="Miguel"/>
    <s v="Uniforme"/>
    <n v="851"/>
    <x v="1"/>
    <x v="29"/>
  </r>
  <r>
    <d v="2026-07-24T00:00:00"/>
    <s v="Miguel"/>
    <s v="Guantes"/>
    <n v="1134"/>
    <x v="1"/>
    <x v="29"/>
  </r>
  <r>
    <d v="2026-07-24T00:00:00"/>
    <s v="Victor"/>
    <s v="Impermeable"/>
    <n v="455"/>
    <x v="1"/>
    <x v="29"/>
  </r>
  <r>
    <d v="2026-07-24T00:00:00"/>
    <s v="Albert"/>
    <s v="Calcetín"/>
    <n v="722"/>
    <x v="1"/>
    <x v="29"/>
  </r>
  <r>
    <d v="2026-07-24T00:00:00"/>
    <s v="Melania"/>
    <s v="Boina"/>
    <n v="1584"/>
    <x v="1"/>
    <x v="29"/>
  </r>
  <r>
    <d v="2026-07-24T00:00:00"/>
    <s v="Victor"/>
    <s v="Pijama"/>
    <n v="817"/>
    <x v="1"/>
    <x v="29"/>
  </r>
  <r>
    <d v="2026-07-24T00:00:00"/>
    <s v="Miguel"/>
    <s v="Blusa"/>
    <n v="360"/>
    <x v="1"/>
    <x v="29"/>
  </r>
  <r>
    <d v="2026-07-24T00:00:00"/>
    <s v="Albert"/>
    <s v="Boina"/>
    <n v="1800"/>
    <x v="1"/>
    <x v="29"/>
  </r>
  <r>
    <d v="2026-07-24T00:00:00"/>
    <s v="Melania"/>
    <s v="Chaqueta"/>
    <n v="954"/>
    <x v="1"/>
    <x v="29"/>
  </r>
  <r>
    <d v="2026-07-24T00:00:00"/>
    <s v="Melania"/>
    <s v="Delantal"/>
    <n v="51"/>
    <x v="1"/>
    <x v="29"/>
  </r>
  <r>
    <d v="2026-07-24T00:00:00"/>
    <s v="Victor"/>
    <s v="Abrigo"/>
    <n v="1914"/>
    <x v="1"/>
    <x v="29"/>
  </r>
  <r>
    <d v="2026-07-24T00:00:00"/>
    <s v="Victor"/>
    <s v="Botas"/>
    <n v="1173"/>
    <x v="1"/>
    <x v="29"/>
  </r>
  <r>
    <d v="2026-07-24T00:00:00"/>
    <s v="Melania"/>
    <s v="Pijama"/>
    <n v="1075"/>
    <x v="1"/>
    <x v="29"/>
  </r>
  <r>
    <d v="2026-07-24T00:00:00"/>
    <s v="Miguel"/>
    <s v="Calzoncillo"/>
    <n v="1071"/>
    <x v="1"/>
    <x v="29"/>
  </r>
  <r>
    <d v="2026-07-24T00:00:00"/>
    <s v="Miguel"/>
    <s v="Pijama"/>
    <n v="129"/>
    <x v="1"/>
    <x v="29"/>
  </r>
  <r>
    <d v="2026-07-24T00:00:00"/>
    <s v="Melania"/>
    <s v="Albornoz"/>
    <n v="221"/>
    <x v="1"/>
    <x v="29"/>
  </r>
  <r>
    <d v="2026-07-24T00:00:00"/>
    <s v="Albert"/>
    <s v="Abrigo"/>
    <n v="783"/>
    <x v="1"/>
    <x v="29"/>
  </r>
  <r>
    <d v="2026-07-24T00:00:00"/>
    <s v="Miguel"/>
    <s v="Cinturón"/>
    <n v="1728"/>
    <x v="1"/>
    <x v="29"/>
  </r>
  <r>
    <d v="2026-07-25T00:00:00"/>
    <s v="Miguel"/>
    <s v="Pijama"/>
    <n v="774"/>
    <x v="2"/>
    <x v="29"/>
  </r>
  <r>
    <d v="2026-07-25T00:00:00"/>
    <s v="Miguel"/>
    <s v="Botas"/>
    <n v="1518"/>
    <x v="2"/>
    <x v="29"/>
  </r>
  <r>
    <d v="2026-07-25T00:00:00"/>
    <s v="Miguel"/>
    <s v="Cinturón"/>
    <n v="1728"/>
    <x v="2"/>
    <x v="29"/>
  </r>
  <r>
    <d v="2026-07-25T00:00:00"/>
    <s v="Melania"/>
    <s v="Bikini"/>
    <n v="282"/>
    <x v="2"/>
    <x v="29"/>
  </r>
  <r>
    <d v="2026-07-25T00:00:00"/>
    <s v="Albert"/>
    <s v="Uniforme"/>
    <n v="259"/>
    <x v="2"/>
    <x v="29"/>
  </r>
  <r>
    <d v="2026-07-25T00:00:00"/>
    <s v="Victor"/>
    <s v="Boina"/>
    <n v="360"/>
    <x v="2"/>
    <x v="29"/>
  </r>
  <r>
    <d v="2026-07-25T00:00:00"/>
    <s v="Melania"/>
    <s v="Calcetín"/>
    <n v="874"/>
    <x v="2"/>
    <x v="29"/>
  </r>
  <r>
    <d v="2026-07-25T00:00:00"/>
    <s v="Victor"/>
    <s v="Chaqueta"/>
    <n v="424"/>
    <x v="2"/>
    <x v="29"/>
  </r>
  <r>
    <d v="2026-07-26T00:00:00"/>
    <s v="Miguel"/>
    <s v="Calzoncillo"/>
    <n v="51"/>
    <x v="3"/>
    <x v="30"/>
  </r>
  <r>
    <d v="2026-07-26T00:00:00"/>
    <s v="Miguel"/>
    <s v="Calzoncillo"/>
    <n v="765"/>
    <x v="3"/>
    <x v="30"/>
  </r>
  <r>
    <d v="2026-07-26T00:00:00"/>
    <s v="Miguel"/>
    <s v="Guantes"/>
    <n v="1323"/>
    <x v="3"/>
    <x v="30"/>
  </r>
  <r>
    <d v="2026-07-26T00:00:00"/>
    <s v="Albert"/>
    <s v="Cinturón"/>
    <n v="1920"/>
    <x v="3"/>
    <x v="30"/>
  </r>
  <r>
    <d v="2026-07-26T00:00:00"/>
    <s v="Albert"/>
    <s v="Falda"/>
    <n v="1392"/>
    <x v="3"/>
    <x v="30"/>
  </r>
  <r>
    <d v="2026-07-26T00:00:00"/>
    <s v="Miguel"/>
    <s v="Impermeable"/>
    <n v="1365"/>
    <x v="3"/>
    <x v="30"/>
  </r>
  <r>
    <d v="2026-07-26T00:00:00"/>
    <s v="Victor"/>
    <s v="Camisa"/>
    <n v="352"/>
    <x v="3"/>
    <x v="30"/>
  </r>
  <r>
    <d v="2026-07-26T00:00:00"/>
    <s v="Melania"/>
    <s v="Chaqueta"/>
    <n v="636"/>
    <x v="3"/>
    <x v="30"/>
  </r>
  <r>
    <d v="2026-07-26T00:00:00"/>
    <s v="Miguel"/>
    <s v="Cinturón"/>
    <n v="2400"/>
    <x v="3"/>
    <x v="30"/>
  </r>
  <r>
    <d v="2026-07-27T00:00:00"/>
    <s v="Albert"/>
    <s v="Impermeable"/>
    <n v="1456"/>
    <x v="4"/>
    <x v="30"/>
  </r>
  <r>
    <d v="2026-07-27T00:00:00"/>
    <s v="Victor"/>
    <s v="Gorra"/>
    <n v="55"/>
    <x v="4"/>
    <x v="30"/>
  </r>
  <r>
    <d v="2026-07-27T00:00:00"/>
    <s v="Melania"/>
    <s v="Cinturón"/>
    <n v="384"/>
    <x v="4"/>
    <x v="30"/>
  </r>
  <r>
    <d v="2026-07-27T00:00:00"/>
    <s v="Miguel"/>
    <s v="Bufanda"/>
    <n v="260"/>
    <x v="4"/>
    <x v="30"/>
  </r>
  <r>
    <d v="2026-07-27T00:00:00"/>
    <s v="Victor"/>
    <s v="Camisa"/>
    <n v="396"/>
    <x v="4"/>
    <x v="30"/>
  </r>
  <r>
    <d v="2026-07-27T00:00:00"/>
    <s v="Miguel"/>
    <s v="Delantal"/>
    <n v="612"/>
    <x v="4"/>
    <x v="30"/>
  </r>
  <r>
    <d v="2026-07-27T00:00:00"/>
    <s v="Albert"/>
    <s v="Bikini"/>
    <n v="94"/>
    <x v="4"/>
    <x v="30"/>
  </r>
  <r>
    <d v="2026-07-27T00:00:00"/>
    <s v="Albert"/>
    <s v="Bermuda"/>
    <n v="1368"/>
    <x v="4"/>
    <x v="30"/>
  </r>
  <r>
    <d v="2026-07-27T00:00:00"/>
    <s v="Melania"/>
    <s v="Boina"/>
    <n v="72"/>
    <x v="4"/>
    <x v="30"/>
  </r>
  <r>
    <d v="2026-07-27T00:00:00"/>
    <s v="Albert"/>
    <s v="Cinturón"/>
    <n v="672"/>
    <x v="4"/>
    <x v="30"/>
  </r>
  <r>
    <d v="2026-07-27T00:00:00"/>
    <s v="Miguel"/>
    <s v="Cinturón"/>
    <n v="2400"/>
    <x v="4"/>
    <x v="30"/>
  </r>
  <r>
    <d v="2026-07-28T00:00:00"/>
    <s v="Miguel"/>
    <s v="Bikini"/>
    <n v="329"/>
    <x v="5"/>
    <x v="30"/>
  </r>
  <r>
    <d v="2026-07-28T00:00:00"/>
    <s v="Miguel"/>
    <s v="Gorra"/>
    <n v="66"/>
    <x v="5"/>
    <x v="30"/>
  </r>
  <r>
    <d v="2026-07-28T00:00:00"/>
    <s v="Miguel"/>
    <s v="Boina"/>
    <n v="1512"/>
    <x v="5"/>
    <x v="30"/>
  </r>
  <r>
    <d v="2026-07-28T00:00:00"/>
    <s v="Miguel"/>
    <s v="Blusa"/>
    <n v="540"/>
    <x v="5"/>
    <x v="30"/>
  </r>
  <r>
    <d v="2026-07-28T00:00:00"/>
    <s v="Miguel"/>
    <s v="Delantal"/>
    <n v="102"/>
    <x v="5"/>
    <x v="30"/>
  </r>
  <r>
    <d v="2026-07-28T00:00:00"/>
    <s v="Albert"/>
    <s v="Delantal"/>
    <n v="204"/>
    <x v="5"/>
    <x v="30"/>
  </r>
  <r>
    <d v="2026-07-28T00:00:00"/>
    <s v="Albert"/>
    <s v="Gorra"/>
    <n v="99"/>
    <x v="5"/>
    <x v="30"/>
  </r>
  <r>
    <d v="2026-07-28T00:00:00"/>
    <s v="Miguel"/>
    <s v="Calcetín"/>
    <n v="38"/>
    <x v="5"/>
    <x v="30"/>
  </r>
  <r>
    <d v="2026-07-28T00:00:00"/>
    <s v="Albert"/>
    <s v="Bermuda"/>
    <n v="1197"/>
    <x v="5"/>
    <x v="30"/>
  </r>
  <r>
    <d v="2026-07-28T00:00:00"/>
    <s v="Miguel"/>
    <s v="Vestido"/>
    <n v="640"/>
    <x v="5"/>
    <x v="30"/>
  </r>
  <r>
    <d v="2026-07-28T00:00:00"/>
    <s v="Miguel"/>
    <s v="Cinturón"/>
    <n v="2400"/>
    <x v="5"/>
    <x v="30"/>
  </r>
  <r>
    <d v="2026-07-28T00:00:00"/>
    <s v="Victor"/>
    <s v="Camisa"/>
    <n v="154"/>
    <x v="5"/>
    <x v="30"/>
  </r>
  <r>
    <d v="2026-07-28T00:00:00"/>
    <s v="Miguel"/>
    <s v="Pijama"/>
    <n v="946"/>
    <x v="5"/>
    <x v="30"/>
  </r>
  <r>
    <d v="2026-07-28T00:00:00"/>
    <s v="Victor"/>
    <s v="Bufanda"/>
    <n v="260"/>
    <x v="5"/>
    <x v="30"/>
  </r>
  <r>
    <d v="2026-07-29T00:00:00"/>
    <s v="Albert"/>
    <s v="Botas"/>
    <n v="69"/>
    <x v="6"/>
    <x v="30"/>
  </r>
  <r>
    <d v="2026-07-29T00:00:00"/>
    <s v="Victor"/>
    <s v="Impermeable"/>
    <n v="1183"/>
    <x v="6"/>
    <x v="30"/>
  </r>
  <r>
    <d v="2026-07-29T00:00:00"/>
    <s v="Melania"/>
    <s v="Delantal"/>
    <n v="51"/>
    <x v="6"/>
    <x v="30"/>
  </r>
  <r>
    <d v="2026-07-29T00:00:00"/>
    <s v="Albert"/>
    <s v="Boina"/>
    <n v="1512"/>
    <x v="6"/>
    <x v="30"/>
  </r>
  <r>
    <d v="2026-07-29T00:00:00"/>
    <s v="Albert"/>
    <s v="Delantal"/>
    <n v="867"/>
    <x v="6"/>
    <x v="30"/>
  </r>
  <r>
    <d v="2026-07-29T00:00:00"/>
    <s v="Miguel"/>
    <s v="Corbata"/>
    <n v="1672"/>
    <x v="6"/>
    <x v="30"/>
  </r>
  <r>
    <d v="2026-07-29T00:00:00"/>
    <s v="Miguel"/>
    <s v="Abrigo"/>
    <n v="1479"/>
    <x v="6"/>
    <x v="30"/>
  </r>
  <r>
    <d v="2026-07-29T00:00:00"/>
    <s v="Victor"/>
    <s v="Bermuda"/>
    <n v="1197"/>
    <x v="6"/>
    <x v="30"/>
  </r>
  <r>
    <d v="2026-07-29T00:00:00"/>
    <s v="Melania"/>
    <s v="Calzoncillo"/>
    <n v="1020"/>
    <x v="6"/>
    <x v="30"/>
  </r>
  <r>
    <d v="2026-07-29T00:00:00"/>
    <s v="Albert"/>
    <s v="Blusa"/>
    <n v="1125"/>
    <x v="6"/>
    <x v="30"/>
  </r>
  <r>
    <d v="2026-07-29T00:00:00"/>
    <s v="Victor"/>
    <s v="Cinturón"/>
    <n v="768"/>
    <x v="6"/>
    <x v="30"/>
  </r>
  <r>
    <d v="2026-07-29T00:00:00"/>
    <s v="Victor"/>
    <s v="Delantal"/>
    <n v="867"/>
    <x v="6"/>
    <x v="30"/>
  </r>
  <r>
    <d v="2026-07-30T00:00:00"/>
    <s v="Miguel"/>
    <s v="Corbata"/>
    <n v="616"/>
    <x v="0"/>
    <x v="30"/>
  </r>
  <r>
    <d v="2026-07-30T00:00:00"/>
    <s v="Albert"/>
    <s v="Cinturón"/>
    <n v="480"/>
    <x v="0"/>
    <x v="30"/>
  </r>
  <r>
    <d v="2026-07-30T00:00:00"/>
    <s v="Albert"/>
    <s v="Bikini"/>
    <n v="752"/>
    <x v="0"/>
    <x v="30"/>
  </r>
  <r>
    <d v="2026-07-30T00:00:00"/>
    <s v="Miguel"/>
    <s v="Boina"/>
    <n v="288"/>
    <x v="0"/>
    <x v="30"/>
  </r>
  <r>
    <d v="2026-07-30T00:00:00"/>
    <s v="Victor"/>
    <s v="Impermeable"/>
    <n v="1092"/>
    <x v="0"/>
    <x v="30"/>
  </r>
  <r>
    <d v="2026-07-30T00:00:00"/>
    <s v="Albert"/>
    <s v="Blusa"/>
    <n v="585"/>
    <x v="0"/>
    <x v="30"/>
  </r>
  <r>
    <d v="2026-07-30T00:00:00"/>
    <s v="Victor"/>
    <s v="Delantal"/>
    <n v="306"/>
    <x v="0"/>
    <x v="30"/>
  </r>
  <r>
    <d v="2026-07-30T00:00:00"/>
    <s v="Melania"/>
    <s v="Blusa"/>
    <n v="810"/>
    <x v="0"/>
    <x v="30"/>
  </r>
  <r>
    <d v="2026-07-30T00:00:00"/>
    <s v="Albert"/>
    <s v="Cinturón"/>
    <n v="288"/>
    <x v="0"/>
    <x v="30"/>
  </r>
  <r>
    <d v="2026-07-30T00:00:00"/>
    <s v="Victor"/>
    <s v="Bikini"/>
    <n v="752"/>
    <x v="0"/>
    <x v="30"/>
  </r>
  <r>
    <d v="2026-07-30T00:00:00"/>
    <s v="Victor"/>
    <s v="Botas"/>
    <n v="69"/>
    <x v="0"/>
    <x v="30"/>
  </r>
  <r>
    <d v="2026-07-30T00:00:00"/>
    <s v="Miguel"/>
    <s v="Pantalón"/>
    <n v="1020"/>
    <x v="0"/>
    <x v="30"/>
  </r>
  <r>
    <d v="2026-07-30T00:00:00"/>
    <s v="Miguel"/>
    <s v="Pantalón"/>
    <n v="360"/>
    <x v="0"/>
    <x v="30"/>
  </r>
  <r>
    <d v="2026-07-31T00:00:00"/>
    <s v="Victor"/>
    <s v="Chaqueta"/>
    <n v="1060"/>
    <x v="1"/>
    <x v="30"/>
  </r>
  <r>
    <d v="2026-07-31T00:00:00"/>
    <s v="Melania"/>
    <s v="Boina"/>
    <n v="1224"/>
    <x v="1"/>
    <x v="30"/>
  </r>
  <r>
    <d v="2026-07-31T00:00:00"/>
    <s v="Albert"/>
    <s v="Guantes"/>
    <n v="1071"/>
    <x v="1"/>
    <x v="30"/>
  </r>
  <r>
    <d v="2026-07-31T00:00:00"/>
    <s v="Victor"/>
    <s v="Bermuda"/>
    <n v="513"/>
    <x v="1"/>
    <x v="30"/>
  </r>
  <r>
    <d v="2026-07-31T00:00:00"/>
    <s v="Victor"/>
    <s v="Chaqueta"/>
    <n v="53"/>
    <x v="1"/>
    <x v="30"/>
  </r>
  <r>
    <d v="2026-07-31T00:00:00"/>
    <s v="Miguel"/>
    <s v="Blusa"/>
    <n v="135"/>
    <x v="1"/>
    <x v="30"/>
  </r>
  <r>
    <d v="2026-07-31T00:00:00"/>
    <s v="Melania"/>
    <s v="Abrigo"/>
    <n v="435"/>
    <x v="1"/>
    <x v="30"/>
  </r>
  <r>
    <d v="2026-07-31T00:00:00"/>
    <s v="Melania"/>
    <s v="Gorra"/>
    <n v="55"/>
    <x v="1"/>
    <x v="30"/>
  </r>
  <r>
    <d v="2026-07-31T00:00:00"/>
    <s v="Melania"/>
    <s v="Camisa"/>
    <n v="550"/>
    <x v="1"/>
    <x v="30"/>
  </r>
  <r>
    <d v="2026-07-31T00:00:00"/>
    <s v="Melania"/>
    <s v="Pantalón"/>
    <n v="360"/>
    <x v="1"/>
    <x v="30"/>
  </r>
  <r>
    <d v="2026-07-31T00:00:00"/>
    <s v="Albert"/>
    <s v="Calzoncillo"/>
    <n v="357"/>
    <x v="1"/>
    <x v="30"/>
  </r>
  <r>
    <d v="2026-07-31T00:00:00"/>
    <s v="Victor"/>
    <s v="Pijama"/>
    <n v="473"/>
    <x v="1"/>
    <x v="30"/>
  </r>
  <r>
    <d v="2026-07-31T00:00:00"/>
    <s v="Miguel"/>
    <s v="Boina"/>
    <n v="504"/>
    <x v="1"/>
    <x v="30"/>
  </r>
  <r>
    <d v="2026-07-31T00:00:00"/>
    <s v="Albert"/>
    <s v="Blusa"/>
    <n v="495"/>
    <x v="1"/>
    <x v="30"/>
  </r>
  <r>
    <d v="2026-07-31T00:00:00"/>
    <s v="Melania"/>
    <s v="Delantal"/>
    <n v="408"/>
    <x v="1"/>
    <x v="30"/>
  </r>
  <r>
    <d v="2026-07-31T00:00:00"/>
    <s v="Victor"/>
    <s v="Boina"/>
    <n v="936"/>
    <x v="1"/>
    <x v="30"/>
  </r>
  <r>
    <d v="2026-07-31T00:00:00"/>
    <s v="Melania"/>
    <s v="Delantal"/>
    <n v="357"/>
    <x v="1"/>
    <x v="30"/>
  </r>
  <r>
    <d v="2026-07-31T00:00:00"/>
    <s v="Victor"/>
    <s v="Calcetín"/>
    <n v="912"/>
    <x v="1"/>
    <x v="30"/>
  </r>
  <r>
    <d v="2026-08-01T00:00:00"/>
    <s v="Melania"/>
    <s v="Boina"/>
    <n v="1512"/>
    <x v="2"/>
    <x v="30"/>
  </r>
  <r>
    <d v="2026-08-01T00:00:00"/>
    <s v="Miguel"/>
    <s v="Chaqueta"/>
    <n v="636"/>
    <x v="2"/>
    <x v="30"/>
  </r>
  <r>
    <d v="2026-08-01T00:00:00"/>
    <s v="Victor"/>
    <s v="Boina"/>
    <n v="72"/>
    <x v="2"/>
    <x v="30"/>
  </r>
  <r>
    <d v="2026-08-01T00:00:00"/>
    <s v="Melania"/>
    <s v="Pantalón"/>
    <n v="660"/>
    <x v="2"/>
    <x v="30"/>
  </r>
  <r>
    <d v="2026-08-01T00:00:00"/>
    <s v="Melania"/>
    <s v="Corbata"/>
    <n v="1936"/>
    <x v="2"/>
    <x v="30"/>
  </r>
  <r>
    <d v="2026-08-01T00:00:00"/>
    <s v="Albert"/>
    <s v="Pantalón"/>
    <n v="1440"/>
    <x v="2"/>
    <x v="30"/>
  </r>
  <r>
    <d v="2026-08-01T00:00:00"/>
    <s v="Victor"/>
    <s v="Bermuda"/>
    <n v="513"/>
    <x v="2"/>
    <x v="30"/>
  </r>
  <r>
    <d v="2026-08-01T00:00:00"/>
    <s v="Victor"/>
    <s v="Abrigo"/>
    <n v="1131"/>
    <x v="2"/>
    <x v="30"/>
  </r>
  <r>
    <d v="2026-08-02T00:00:00"/>
    <s v="Melania"/>
    <s v="Cinturón"/>
    <n v="288"/>
    <x v="3"/>
    <x v="31"/>
  </r>
  <r>
    <d v="2026-08-02T00:00:00"/>
    <s v="Miguel"/>
    <s v="Bikini"/>
    <n v="893"/>
    <x v="3"/>
    <x v="31"/>
  </r>
  <r>
    <d v="2026-08-02T00:00:00"/>
    <s v="Melania"/>
    <s v="Chaqueta"/>
    <n v="106"/>
    <x v="3"/>
    <x v="31"/>
  </r>
  <r>
    <d v="2026-08-02T00:00:00"/>
    <s v="Miguel"/>
    <s v="Bermuda"/>
    <n v="1140"/>
    <x v="3"/>
    <x v="31"/>
  </r>
  <r>
    <d v="2026-08-02T00:00:00"/>
    <s v="Miguel"/>
    <s v="Blusa"/>
    <n v="585"/>
    <x v="3"/>
    <x v="31"/>
  </r>
  <r>
    <d v="2026-08-02T00:00:00"/>
    <s v="Melania"/>
    <s v="Boina"/>
    <n v="1728"/>
    <x v="3"/>
    <x v="31"/>
  </r>
  <r>
    <d v="2026-08-02T00:00:00"/>
    <s v="Victor"/>
    <s v="Cinturón"/>
    <n v="384"/>
    <x v="3"/>
    <x v="31"/>
  </r>
  <r>
    <d v="2026-08-03T00:00:00"/>
    <s v="Miguel"/>
    <s v="Boina"/>
    <n v="1080"/>
    <x v="4"/>
    <x v="31"/>
  </r>
  <r>
    <d v="2026-08-03T00:00:00"/>
    <s v="Miguel"/>
    <s v="Calcetín"/>
    <n v="950"/>
    <x v="4"/>
    <x v="31"/>
  </r>
  <r>
    <d v="2026-08-03T00:00:00"/>
    <s v="Melania"/>
    <s v="Cinturón"/>
    <n v="192"/>
    <x v="4"/>
    <x v="31"/>
  </r>
  <r>
    <d v="2026-08-03T00:00:00"/>
    <s v="Miguel"/>
    <s v="Gorra"/>
    <n v="44"/>
    <x v="4"/>
    <x v="31"/>
  </r>
  <r>
    <d v="2026-08-04T00:00:00"/>
    <s v="Miguel"/>
    <s v="Albornoz"/>
    <n v="13"/>
    <x v="5"/>
    <x v="31"/>
  </r>
  <r>
    <d v="2026-08-04T00:00:00"/>
    <s v="Miguel"/>
    <s v="Impermeable"/>
    <n v="819"/>
    <x v="5"/>
    <x v="31"/>
  </r>
  <r>
    <d v="2026-08-04T00:00:00"/>
    <s v="Albert"/>
    <s v="Camisa"/>
    <n v="550"/>
    <x v="5"/>
    <x v="31"/>
  </r>
  <r>
    <d v="2026-08-04T00:00:00"/>
    <s v="Melania"/>
    <s v="Blusa"/>
    <n v="630"/>
    <x v="5"/>
    <x v="31"/>
  </r>
  <r>
    <d v="2026-08-04T00:00:00"/>
    <s v="Melania"/>
    <s v="Pantalón"/>
    <n v="1200"/>
    <x v="5"/>
    <x v="31"/>
  </r>
  <r>
    <d v="2026-08-04T00:00:00"/>
    <s v="Albert"/>
    <s v="Camisa"/>
    <n v="66"/>
    <x v="5"/>
    <x v="31"/>
  </r>
  <r>
    <d v="2026-08-04T00:00:00"/>
    <s v="Miguel"/>
    <s v="Vestido"/>
    <n v="384"/>
    <x v="5"/>
    <x v="31"/>
  </r>
  <r>
    <d v="2026-08-04T00:00:00"/>
    <s v="Victor"/>
    <s v="Pantalón"/>
    <n v="1080"/>
    <x v="5"/>
    <x v="31"/>
  </r>
  <r>
    <d v="2026-08-04T00:00:00"/>
    <s v="Victor"/>
    <s v="Blusa"/>
    <n v="135"/>
    <x v="5"/>
    <x v="31"/>
  </r>
  <r>
    <d v="2026-08-04T00:00:00"/>
    <s v="Miguel"/>
    <s v="Bikini"/>
    <n v="94"/>
    <x v="5"/>
    <x v="31"/>
  </r>
  <r>
    <d v="2026-08-05T00:00:00"/>
    <s v="Melania"/>
    <s v="Gorra"/>
    <n v="99"/>
    <x v="6"/>
    <x v="31"/>
  </r>
  <r>
    <d v="2026-08-05T00:00:00"/>
    <s v="Miguel"/>
    <s v="Chaqueta"/>
    <n v="1007"/>
    <x v="6"/>
    <x v="31"/>
  </r>
  <r>
    <d v="2026-08-05T00:00:00"/>
    <s v="Victor"/>
    <s v="Camisa"/>
    <n v="176"/>
    <x v="6"/>
    <x v="31"/>
  </r>
  <r>
    <d v="2026-08-05T00:00:00"/>
    <s v="Melania"/>
    <s v="Pantalón"/>
    <n v="660"/>
    <x v="6"/>
    <x v="31"/>
  </r>
  <r>
    <d v="2026-08-05T00:00:00"/>
    <s v="Miguel"/>
    <s v="Falda"/>
    <n v="1044"/>
    <x v="6"/>
    <x v="31"/>
  </r>
  <r>
    <d v="2026-08-05T00:00:00"/>
    <s v="Melania"/>
    <s v="Chaqueta"/>
    <n v="1272"/>
    <x v="6"/>
    <x v="31"/>
  </r>
  <r>
    <d v="2026-08-05T00:00:00"/>
    <s v="Miguel"/>
    <s v="Uniforme"/>
    <n v="370"/>
    <x v="6"/>
    <x v="31"/>
  </r>
  <r>
    <d v="2026-08-05T00:00:00"/>
    <s v="Albert"/>
    <s v="Bikini"/>
    <n v="1128"/>
    <x v="6"/>
    <x v="31"/>
  </r>
  <r>
    <d v="2026-08-05T00:00:00"/>
    <s v="Melania"/>
    <s v="Calcetín"/>
    <n v="722"/>
    <x v="6"/>
    <x v="31"/>
  </r>
  <r>
    <d v="2026-08-05T00:00:00"/>
    <s v="Albert"/>
    <s v="Chaqueta"/>
    <n v="742"/>
    <x v="6"/>
    <x v="31"/>
  </r>
  <r>
    <d v="2026-08-05T00:00:00"/>
    <s v="Albert"/>
    <s v="Chaqueta"/>
    <n v="1272"/>
    <x v="6"/>
    <x v="31"/>
  </r>
  <r>
    <d v="2026-08-05T00:00:00"/>
    <s v="Victor"/>
    <s v="Cinturón"/>
    <n v="1056"/>
    <x v="6"/>
    <x v="31"/>
  </r>
  <r>
    <d v="2026-08-06T00:00:00"/>
    <s v="Albert"/>
    <s v="Impermeable"/>
    <n v="1547"/>
    <x v="0"/>
    <x v="31"/>
  </r>
  <r>
    <d v="2026-08-06T00:00:00"/>
    <s v="Melania"/>
    <s v="Camisa"/>
    <n v="418"/>
    <x v="0"/>
    <x v="31"/>
  </r>
  <r>
    <d v="2026-08-06T00:00:00"/>
    <s v="Miguel"/>
    <s v="Impermeable"/>
    <n v="364"/>
    <x v="0"/>
    <x v="31"/>
  </r>
  <r>
    <d v="2026-08-06T00:00:00"/>
    <s v="Miguel"/>
    <s v="Camisa"/>
    <n v="528"/>
    <x v="0"/>
    <x v="31"/>
  </r>
  <r>
    <d v="2026-08-06T00:00:00"/>
    <s v="Melania"/>
    <s v="Guantes"/>
    <n v="1323"/>
    <x v="0"/>
    <x v="31"/>
  </r>
  <r>
    <d v="2026-08-06T00:00:00"/>
    <s v="Melania"/>
    <s v="Camisa"/>
    <n v="132"/>
    <x v="0"/>
    <x v="31"/>
  </r>
  <r>
    <d v="2026-08-06T00:00:00"/>
    <s v="Melania"/>
    <s v="Corbata"/>
    <n v="1496"/>
    <x v="0"/>
    <x v="31"/>
  </r>
  <r>
    <d v="2026-08-06T00:00:00"/>
    <s v="Miguel"/>
    <s v="Bermuda"/>
    <n v="342"/>
    <x v="0"/>
    <x v="31"/>
  </r>
  <r>
    <d v="2026-08-06T00:00:00"/>
    <s v="Miguel"/>
    <s v="Bufanda"/>
    <n v="728"/>
    <x v="0"/>
    <x v="31"/>
  </r>
  <r>
    <d v="2026-08-06T00:00:00"/>
    <s v="Miguel"/>
    <s v="Camisa"/>
    <n v="154"/>
    <x v="0"/>
    <x v="31"/>
  </r>
  <r>
    <d v="2026-08-06T00:00:00"/>
    <s v="Albert"/>
    <s v="Blusa"/>
    <n v="360"/>
    <x v="0"/>
    <x v="31"/>
  </r>
  <r>
    <d v="2026-08-06T00:00:00"/>
    <s v="Miguel"/>
    <s v="Pantalón"/>
    <n v="1140"/>
    <x v="0"/>
    <x v="31"/>
  </r>
  <r>
    <d v="2026-08-07T00:00:00"/>
    <s v="Albert"/>
    <s v="Gorra"/>
    <n v="55"/>
    <x v="1"/>
    <x v="31"/>
  </r>
  <r>
    <d v="2026-08-07T00:00:00"/>
    <s v="Albert"/>
    <s v="Botas"/>
    <n v="1587"/>
    <x v="1"/>
    <x v="31"/>
  </r>
  <r>
    <d v="2026-08-07T00:00:00"/>
    <s v="Albert"/>
    <s v="Vestido"/>
    <n v="1408"/>
    <x v="1"/>
    <x v="31"/>
  </r>
  <r>
    <d v="2026-08-07T00:00:00"/>
    <s v="Victor"/>
    <s v="Boina"/>
    <n v="1224"/>
    <x v="1"/>
    <x v="31"/>
  </r>
  <r>
    <d v="2026-08-07T00:00:00"/>
    <s v="Melania"/>
    <s v="Vestido"/>
    <n v="128"/>
    <x v="1"/>
    <x v="31"/>
  </r>
  <r>
    <d v="2026-08-07T00:00:00"/>
    <s v="Miguel"/>
    <s v="Blusa"/>
    <n v="405"/>
    <x v="1"/>
    <x v="31"/>
  </r>
  <r>
    <d v="2026-08-07T00:00:00"/>
    <s v="Miguel"/>
    <s v="Albornoz"/>
    <n v="156"/>
    <x v="1"/>
    <x v="31"/>
  </r>
  <r>
    <d v="2026-08-07T00:00:00"/>
    <s v="Melania"/>
    <s v="Delantal"/>
    <n v="357"/>
    <x v="1"/>
    <x v="31"/>
  </r>
  <r>
    <d v="2026-08-07T00:00:00"/>
    <s v="Miguel"/>
    <s v="Cinturón"/>
    <n v="2016"/>
    <x v="1"/>
    <x v="31"/>
  </r>
  <r>
    <d v="2026-08-07T00:00:00"/>
    <s v="Miguel"/>
    <s v="Vestido"/>
    <n v="1344"/>
    <x v="1"/>
    <x v="31"/>
  </r>
  <r>
    <d v="2026-08-08T00:00:00"/>
    <s v="Albert"/>
    <s v="Bermuda"/>
    <n v="399"/>
    <x v="2"/>
    <x v="31"/>
  </r>
  <r>
    <d v="2026-08-08T00:00:00"/>
    <s v="Melania"/>
    <s v="Cinturón"/>
    <n v="384"/>
    <x v="2"/>
    <x v="31"/>
  </r>
  <r>
    <d v="2026-08-08T00:00:00"/>
    <s v="Victor"/>
    <s v="Falda"/>
    <n v="638"/>
    <x v="2"/>
    <x v="31"/>
  </r>
  <r>
    <d v="2026-08-08T00:00:00"/>
    <s v="Victor"/>
    <s v="Impermeable"/>
    <n v="819"/>
    <x v="2"/>
    <x v="31"/>
  </r>
  <r>
    <d v="2026-08-08T00:00:00"/>
    <s v="Victor"/>
    <s v="Bermuda"/>
    <n v="1425"/>
    <x v="2"/>
    <x v="31"/>
  </r>
  <r>
    <d v="2026-08-08T00:00:00"/>
    <s v="Melania"/>
    <s v="Vestido"/>
    <n v="1472"/>
    <x v="2"/>
    <x v="31"/>
  </r>
  <r>
    <d v="2026-08-09T00:00:00"/>
    <s v="Miguel"/>
    <s v="Falda"/>
    <n v="232"/>
    <x v="3"/>
    <x v="32"/>
  </r>
  <r>
    <d v="2026-08-09T00:00:00"/>
    <s v="Victor"/>
    <s v="Uniforme"/>
    <n v="555"/>
    <x v="3"/>
    <x v="32"/>
  </r>
  <r>
    <d v="2026-08-09T00:00:00"/>
    <s v="Melania"/>
    <s v="Chaqueta"/>
    <n v="159"/>
    <x v="3"/>
    <x v="32"/>
  </r>
  <r>
    <d v="2026-08-09T00:00:00"/>
    <s v="Miguel"/>
    <s v="Chaqueta"/>
    <n v="265"/>
    <x v="3"/>
    <x v="32"/>
  </r>
  <r>
    <d v="2026-08-09T00:00:00"/>
    <s v="Albert"/>
    <s v="Bermuda"/>
    <n v="798"/>
    <x v="3"/>
    <x v="32"/>
  </r>
  <r>
    <d v="2026-08-09T00:00:00"/>
    <s v="Melania"/>
    <s v="Bermuda"/>
    <n v="456"/>
    <x v="3"/>
    <x v="32"/>
  </r>
  <r>
    <d v="2026-08-09T00:00:00"/>
    <s v="Victor"/>
    <s v="Blusa"/>
    <n v="405"/>
    <x v="3"/>
    <x v="32"/>
  </r>
  <r>
    <d v="2026-08-09T00:00:00"/>
    <s v="Albert"/>
    <s v="Calzoncillo"/>
    <n v="1071"/>
    <x v="3"/>
    <x v="32"/>
  </r>
  <r>
    <d v="2026-08-09T00:00:00"/>
    <s v="Albert"/>
    <s v="Vestido"/>
    <n v="576"/>
    <x v="3"/>
    <x v="32"/>
  </r>
  <r>
    <d v="2026-08-10T00:00:00"/>
    <s v="Melania"/>
    <s v="Pantalón"/>
    <n v="540"/>
    <x v="4"/>
    <x v="32"/>
  </r>
  <r>
    <d v="2026-08-10T00:00:00"/>
    <s v="Albert"/>
    <s v="Pantalón"/>
    <n v="720"/>
    <x v="4"/>
    <x v="32"/>
  </r>
  <r>
    <d v="2026-08-10T00:00:00"/>
    <s v="Victor"/>
    <s v="Camisa"/>
    <n v="330"/>
    <x v="4"/>
    <x v="32"/>
  </r>
  <r>
    <d v="2026-08-10T00:00:00"/>
    <s v="Victor"/>
    <s v="Vestido"/>
    <n v="1088"/>
    <x v="4"/>
    <x v="32"/>
  </r>
  <r>
    <d v="2026-08-10T00:00:00"/>
    <s v="Victor"/>
    <s v="Falda"/>
    <n v="580"/>
    <x v="4"/>
    <x v="32"/>
  </r>
  <r>
    <d v="2026-08-10T00:00:00"/>
    <s v="Melania"/>
    <s v="Bermuda"/>
    <n v="1425"/>
    <x v="4"/>
    <x v="32"/>
  </r>
  <r>
    <d v="2026-08-10T00:00:00"/>
    <s v="Albert"/>
    <s v="Botas"/>
    <n v="897"/>
    <x v="4"/>
    <x v="32"/>
  </r>
  <r>
    <d v="2026-08-10T00:00:00"/>
    <s v="Miguel"/>
    <s v="Bikini"/>
    <n v="893"/>
    <x v="4"/>
    <x v="32"/>
  </r>
  <r>
    <d v="2026-08-10T00:00:00"/>
    <s v="Albert"/>
    <s v="Pijama"/>
    <n v="1075"/>
    <x v="4"/>
    <x v="32"/>
  </r>
  <r>
    <d v="2026-08-10T00:00:00"/>
    <s v="Melania"/>
    <s v="Cinturón"/>
    <n v="1440"/>
    <x v="4"/>
    <x v="32"/>
  </r>
  <r>
    <d v="2026-08-10T00:00:00"/>
    <s v="Albert"/>
    <s v="Vestido"/>
    <n v="576"/>
    <x v="4"/>
    <x v="32"/>
  </r>
  <r>
    <d v="2026-08-10T00:00:00"/>
    <s v="Albert"/>
    <s v="Pantalón"/>
    <n v="480"/>
    <x v="4"/>
    <x v="32"/>
  </r>
  <r>
    <d v="2026-08-10T00:00:00"/>
    <s v="Melania"/>
    <s v="Boina"/>
    <n v="72"/>
    <x v="4"/>
    <x v="32"/>
  </r>
  <r>
    <d v="2026-08-10T00:00:00"/>
    <s v="Melania"/>
    <s v="Chaqueta"/>
    <n v="530"/>
    <x v="4"/>
    <x v="32"/>
  </r>
  <r>
    <d v="2026-08-10T00:00:00"/>
    <s v="Miguel"/>
    <s v="Pijama"/>
    <n v="344"/>
    <x v="4"/>
    <x v="32"/>
  </r>
  <r>
    <d v="2026-08-11T00:00:00"/>
    <s v="Miguel"/>
    <s v="Bermuda"/>
    <n v="342"/>
    <x v="5"/>
    <x v="32"/>
  </r>
  <r>
    <d v="2026-08-11T00:00:00"/>
    <s v="Melania"/>
    <s v="Albornoz"/>
    <n v="208"/>
    <x v="5"/>
    <x v="32"/>
  </r>
  <r>
    <d v="2026-08-11T00:00:00"/>
    <s v="Albert"/>
    <s v="Calcetín"/>
    <n v="418"/>
    <x v="5"/>
    <x v="32"/>
  </r>
  <r>
    <d v="2026-08-11T00:00:00"/>
    <s v="Albert"/>
    <s v="Pantalón"/>
    <n v="1320"/>
    <x v="5"/>
    <x v="32"/>
  </r>
  <r>
    <d v="2026-08-11T00:00:00"/>
    <s v="Victor"/>
    <s v="Pijama"/>
    <n v="946"/>
    <x v="5"/>
    <x v="32"/>
  </r>
  <r>
    <d v="2026-08-11T00:00:00"/>
    <s v="Melania"/>
    <s v="Delantal"/>
    <n v="306"/>
    <x v="5"/>
    <x v="32"/>
  </r>
  <r>
    <d v="2026-08-11T00:00:00"/>
    <s v="Albert"/>
    <s v="Pantalón"/>
    <n v="1260"/>
    <x v="5"/>
    <x v="32"/>
  </r>
  <r>
    <d v="2026-08-11T00:00:00"/>
    <s v="Miguel"/>
    <s v="Blusa"/>
    <n v="855"/>
    <x v="5"/>
    <x v="32"/>
  </r>
  <r>
    <d v="2026-08-11T00:00:00"/>
    <s v="Victor"/>
    <s v="Blusa"/>
    <n v="900"/>
    <x v="5"/>
    <x v="32"/>
  </r>
  <r>
    <d v="2026-08-11T00:00:00"/>
    <s v="Miguel"/>
    <s v="Cinturón"/>
    <n v="1344"/>
    <x v="5"/>
    <x v="32"/>
  </r>
  <r>
    <d v="2026-08-11T00:00:00"/>
    <s v="Victor"/>
    <s v="Pantalón"/>
    <n v="60"/>
    <x v="5"/>
    <x v="32"/>
  </r>
  <r>
    <d v="2026-08-11T00:00:00"/>
    <s v="Melania"/>
    <s v="Cinturón"/>
    <n v="960"/>
    <x v="5"/>
    <x v="32"/>
  </r>
  <r>
    <d v="2026-08-12T00:00:00"/>
    <s v="Miguel"/>
    <s v="Pantalón"/>
    <n v="180"/>
    <x v="6"/>
    <x v="32"/>
  </r>
  <r>
    <d v="2026-08-12T00:00:00"/>
    <s v="Melania"/>
    <s v="Gorra"/>
    <n v="55"/>
    <x v="6"/>
    <x v="32"/>
  </r>
  <r>
    <d v="2026-08-12T00:00:00"/>
    <s v="Albert"/>
    <s v="Botas"/>
    <n v="1311"/>
    <x v="6"/>
    <x v="32"/>
  </r>
  <r>
    <d v="2026-08-12T00:00:00"/>
    <s v="Melania"/>
    <s v="Calzoncillo"/>
    <n v="153"/>
    <x v="6"/>
    <x v="32"/>
  </r>
  <r>
    <d v="2026-08-12T00:00:00"/>
    <s v="Albert"/>
    <s v="Guantes"/>
    <n v="1008"/>
    <x v="6"/>
    <x v="32"/>
  </r>
  <r>
    <d v="2026-08-12T00:00:00"/>
    <s v="Miguel"/>
    <s v="Bikini"/>
    <n v="376"/>
    <x v="6"/>
    <x v="32"/>
  </r>
  <r>
    <d v="2026-08-12T00:00:00"/>
    <s v="Victor"/>
    <s v="Calzoncillo"/>
    <n v="867"/>
    <x v="6"/>
    <x v="32"/>
  </r>
  <r>
    <d v="2026-08-13T00:00:00"/>
    <s v="Miguel"/>
    <s v="Guantes"/>
    <n v="693"/>
    <x v="0"/>
    <x v="32"/>
  </r>
  <r>
    <d v="2026-08-13T00:00:00"/>
    <s v="Miguel"/>
    <s v="Camisa"/>
    <n v="528"/>
    <x v="0"/>
    <x v="32"/>
  </r>
  <r>
    <d v="2026-08-13T00:00:00"/>
    <s v="Albert"/>
    <s v="Pantalón"/>
    <n v="60"/>
    <x v="0"/>
    <x v="32"/>
  </r>
  <r>
    <d v="2026-08-13T00:00:00"/>
    <s v="Miguel"/>
    <s v="Calcetín"/>
    <n v="494"/>
    <x v="0"/>
    <x v="32"/>
  </r>
  <r>
    <d v="2026-08-13T00:00:00"/>
    <s v="Victor"/>
    <s v="Uniforme"/>
    <n v="925"/>
    <x v="0"/>
    <x v="32"/>
  </r>
  <r>
    <d v="2026-08-13T00:00:00"/>
    <s v="Melania"/>
    <s v="Chaqueta"/>
    <n v="689"/>
    <x v="0"/>
    <x v="32"/>
  </r>
  <r>
    <d v="2026-08-13T00:00:00"/>
    <s v="Melania"/>
    <s v="Vestido"/>
    <n v="192"/>
    <x v="0"/>
    <x v="32"/>
  </r>
  <r>
    <d v="2026-08-13T00:00:00"/>
    <s v="Melania"/>
    <s v="Cinturón"/>
    <n v="384"/>
    <x v="0"/>
    <x v="32"/>
  </r>
  <r>
    <d v="2026-08-13T00:00:00"/>
    <s v="Victor"/>
    <s v="Botas"/>
    <n v="759"/>
    <x v="0"/>
    <x v="32"/>
  </r>
  <r>
    <d v="2026-08-13T00:00:00"/>
    <s v="Victor"/>
    <s v="Botas"/>
    <n v="483"/>
    <x v="0"/>
    <x v="32"/>
  </r>
  <r>
    <d v="2026-08-14T00:00:00"/>
    <s v="Melania"/>
    <s v="Camisa"/>
    <n v="286"/>
    <x v="1"/>
    <x v="32"/>
  </r>
  <r>
    <d v="2026-08-14T00:00:00"/>
    <s v="Miguel"/>
    <s v="Guantes"/>
    <n v="1386"/>
    <x v="1"/>
    <x v="32"/>
  </r>
  <r>
    <d v="2026-08-14T00:00:00"/>
    <s v="Melania"/>
    <s v="Chaqueta"/>
    <n v="1272"/>
    <x v="1"/>
    <x v="32"/>
  </r>
  <r>
    <d v="2026-08-14T00:00:00"/>
    <s v="Victor"/>
    <s v="Abrigo"/>
    <n v="1914"/>
    <x v="1"/>
    <x v="32"/>
  </r>
  <r>
    <d v="2026-08-14T00:00:00"/>
    <s v="Melania"/>
    <s v="Abrigo"/>
    <n v="348"/>
    <x v="1"/>
    <x v="32"/>
  </r>
  <r>
    <d v="2026-08-14T00:00:00"/>
    <s v="Albert"/>
    <s v="Blusa"/>
    <n v="1035"/>
    <x v="1"/>
    <x v="32"/>
  </r>
  <r>
    <d v="2026-08-14T00:00:00"/>
    <s v="Melania"/>
    <s v="Falda"/>
    <n v="290"/>
    <x v="1"/>
    <x v="32"/>
  </r>
  <r>
    <d v="2026-08-14T00:00:00"/>
    <s v="Miguel"/>
    <s v="Calzoncillo"/>
    <n v="459"/>
    <x v="1"/>
    <x v="32"/>
  </r>
  <r>
    <d v="2026-08-15T00:00:00"/>
    <s v="Miguel"/>
    <s v="Boina"/>
    <n v="1440"/>
    <x v="2"/>
    <x v="32"/>
  </r>
  <r>
    <d v="2026-08-15T00:00:00"/>
    <s v="Victor"/>
    <s v="Vestido"/>
    <n v="768"/>
    <x v="2"/>
    <x v="32"/>
  </r>
  <r>
    <d v="2026-08-15T00:00:00"/>
    <s v="Miguel"/>
    <s v="Impermeable"/>
    <n v="1092"/>
    <x v="2"/>
    <x v="32"/>
  </r>
  <r>
    <d v="2026-08-15T00:00:00"/>
    <s v="Victor"/>
    <s v="Delantal"/>
    <n v="1275"/>
    <x v="2"/>
    <x v="32"/>
  </r>
  <r>
    <d v="2026-08-15T00:00:00"/>
    <s v="Albert"/>
    <s v="Chaqueta"/>
    <n v="742"/>
    <x v="2"/>
    <x v="32"/>
  </r>
  <r>
    <d v="2026-08-15T00:00:00"/>
    <s v="Albert"/>
    <s v="Pijama"/>
    <n v="172"/>
    <x v="2"/>
    <x v="32"/>
  </r>
  <r>
    <d v="2026-08-15T00:00:00"/>
    <s v="Melania"/>
    <s v="Bufanda"/>
    <n v="416"/>
    <x v="2"/>
    <x v="32"/>
  </r>
  <r>
    <d v="2026-08-15T00:00:00"/>
    <s v="Miguel"/>
    <s v="Boina"/>
    <n v="576"/>
    <x v="2"/>
    <x v="32"/>
  </r>
  <r>
    <d v="2026-08-15T00:00:00"/>
    <s v="Miguel"/>
    <s v="Camisa"/>
    <n v="374"/>
    <x v="2"/>
    <x v="32"/>
  </r>
  <r>
    <d v="2026-08-15T00:00:00"/>
    <s v="Albert"/>
    <s v="Cinturón"/>
    <n v="1632"/>
    <x v="2"/>
    <x v="32"/>
  </r>
  <r>
    <d v="2026-08-16T00:00:00"/>
    <s v="Melania"/>
    <s v="Boina"/>
    <n v="1656"/>
    <x v="3"/>
    <x v="33"/>
  </r>
  <r>
    <d v="2026-08-16T00:00:00"/>
    <s v="Victor"/>
    <s v="Bikini"/>
    <n v="705"/>
    <x v="3"/>
    <x v="33"/>
  </r>
  <r>
    <d v="2026-08-16T00:00:00"/>
    <s v="Melania"/>
    <s v="Camisa"/>
    <n v="110"/>
    <x v="3"/>
    <x v="33"/>
  </r>
  <r>
    <d v="2026-08-16T00:00:00"/>
    <s v="Victor"/>
    <s v="Botas"/>
    <n v="483"/>
    <x v="3"/>
    <x v="33"/>
  </r>
  <r>
    <d v="2026-08-16T00:00:00"/>
    <s v="Miguel"/>
    <s v="Boina"/>
    <n v="1008"/>
    <x v="3"/>
    <x v="33"/>
  </r>
  <r>
    <d v="2026-08-16T00:00:00"/>
    <s v="Miguel"/>
    <s v="Cinturón"/>
    <n v="768"/>
    <x v="3"/>
    <x v="33"/>
  </r>
  <r>
    <d v="2026-08-16T00:00:00"/>
    <s v="Miguel"/>
    <s v="Impermeable"/>
    <n v="637"/>
    <x v="3"/>
    <x v="33"/>
  </r>
  <r>
    <d v="2026-08-16T00:00:00"/>
    <s v="Miguel"/>
    <s v="Bikini"/>
    <n v="658"/>
    <x v="3"/>
    <x v="33"/>
  </r>
  <r>
    <d v="2026-08-16T00:00:00"/>
    <s v="Miguel"/>
    <s v="Boina"/>
    <n v="216"/>
    <x v="3"/>
    <x v="33"/>
  </r>
  <r>
    <d v="2026-08-16T00:00:00"/>
    <s v="Albert"/>
    <s v="Falda"/>
    <n v="1450"/>
    <x v="3"/>
    <x v="33"/>
  </r>
  <r>
    <d v="2026-08-16T00:00:00"/>
    <s v="Miguel"/>
    <s v="Abrigo"/>
    <n v="696"/>
    <x v="3"/>
    <x v="33"/>
  </r>
  <r>
    <d v="2026-08-16T00:00:00"/>
    <s v="Albert"/>
    <s v="Abrigo"/>
    <n v="261"/>
    <x v="3"/>
    <x v="33"/>
  </r>
  <r>
    <d v="2026-08-17T00:00:00"/>
    <s v="Albert"/>
    <s v="Blusa"/>
    <n v="1035"/>
    <x v="4"/>
    <x v="33"/>
  </r>
  <r>
    <d v="2026-08-17T00:00:00"/>
    <s v="Melania"/>
    <s v="Cinturón"/>
    <n v="768"/>
    <x v="4"/>
    <x v="33"/>
  </r>
  <r>
    <d v="2026-08-17T00:00:00"/>
    <s v="Miguel"/>
    <s v="Abrigo"/>
    <n v="1044"/>
    <x v="4"/>
    <x v="33"/>
  </r>
  <r>
    <d v="2026-08-17T00:00:00"/>
    <s v="Albert"/>
    <s v="Chaqueta"/>
    <n v="318"/>
    <x v="4"/>
    <x v="33"/>
  </r>
  <r>
    <d v="2026-08-17T00:00:00"/>
    <s v="Miguel"/>
    <s v="Vestido"/>
    <n v="64"/>
    <x v="4"/>
    <x v="33"/>
  </r>
  <r>
    <d v="2026-08-17T00:00:00"/>
    <s v="Miguel"/>
    <s v="Gorra"/>
    <n v="44"/>
    <x v="4"/>
    <x v="33"/>
  </r>
  <r>
    <d v="2026-08-17T00:00:00"/>
    <s v="Victor"/>
    <s v="Bermuda"/>
    <n v="513"/>
    <x v="4"/>
    <x v="33"/>
  </r>
  <r>
    <d v="2026-08-17T00:00:00"/>
    <s v="Melania"/>
    <s v="Blusa"/>
    <n v="720"/>
    <x v="4"/>
    <x v="33"/>
  </r>
  <r>
    <d v="2026-08-18T00:00:00"/>
    <s v="Miguel"/>
    <s v="Bufanda"/>
    <n v="988"/>
    <x v="5"/>
    <x v="33"/>
  </r>
  <r>
    <d v="2026-08-18T00:00:00"/>
    <s v="Miguel"/>
    <s v="Falda"/>
    <n v="1392"/>
    <x v="5"/>
    <x v="33"/>
  </r>
  <r>
    <d v="2026-08-18T00:00:00"/>
    <s v="Albert"/>
    <s v="Calcetín"/>
    <n v="684"/>
    <x v="5"/>
    <x v="33"/>
  </r>
  <r>
    <d v="2026-08-18T00:00:00"/>
    <s v="Melania"/>
    <s v="Uniforme"/>
    <n v="259"/>
    <x v="5"/>
    <x v="33"/>
  </r>
  <r>
    <d v="2026-08-18T00:00:00"/>
    <s v="Albert"/>
    <s v="Corbata"/>
    <n v="440"/>
    <x v="5"/>
    <x v="33"/>
  </r>
  <r>
    <d v="2026-08-18T00:00:00"/>
    <s v="Victor"/>
    <s v="Pantalón"/>
    <n v="840"/>
    <x v="5"/>
    <x v="33"/>
  </r>
  <r>
    <d v="2026-08-18T00:00:00"/>
    <s v="Albert"/>
    <s v="Chaqueta"/>
    <n v="265"/>
    <x v="5"/>
    <x v="33"/>
  </r>
  <r>
    <d v="2026-08-18T00:00:00"/>
    <s v="Albert"/>
    <s v="Camisa"/>
    <n v="88"/>
    <x v="5"/>
    <x v="33"/>
  </r>
  <r>
    <d v="2026-08-18T00:00:00"/>
    <s v="Melania"/>
    <s v="Cinturón"/>
    <n v="576"/>
    <x v="5"/>
    <x v="33"/>
  </r>
  <r>
    <d v="2026-08-18T00:00:00"/>
    <s v="Victor"/>
    <s v="Delantal"/>
    <n v="561"/>
    <x v="5"/>
    <x v="33"/>
  </r>
  <r>
    <d v="2026-08-18T00:00:00"/>
    <s v="Miguel"/>
    <s v="Pijama"/>
    <n v="989"/>
    <x v="5"/>
    <x v="33"/>
  </r>
  <r>
    <d v="2026-08-19T00:00:00"/>
    <s v="Melania"/>
    <s v="Vestido"/>
    <n v="1472"/>
    <x v="6"/>
    <x v="33"/>
  </r>
  <r>
    <d v="2026-08-19T00:00:00"/>
    <s v="Melania"/>
    <s v="Impermeable"/>
    <n v="1001"/>
    <x v="6"/>
    <x v="33"/>
  </r>
  <r>
    <d v="2026-08-19T00:00:00"/>
    <s v="Melania"/>
    <s v="Camisa"/>
    <n v="418"/>
    <x v="6"/>
    <x v="33"/>
  </r>
  <r>
    <d v="2026-08-19T00:00:00"/>
    <s v="Victor"/>
    <s v="Delantal"/>
    <n v="255"/>
    <x v="6"/>
    <x v="33"/>
  </r>
  <r>
    <d v="2026-08-19T00:00:00"/>
    <s v="Albert"/>
    <s v="Impermeable"/>
    <n v="910"/>
    <x v="6"/>
    <x v="33"/>
  </r>
  <r>
    <d v="2026-08-19T00:00:00"/>
    <s v="Melania"/>
    <s v="Bikini"/>
    <n v="329"/>
    <x v="6"/>
    <x v="33"/>
  </r>
  <r>
    <d v="2026-08-19T00:00:00"/>
    <s v="Miguel"/>
    <s v="Falda"/>
    <n v="232"/>
    <x v="6"/>
    <x v="33"/>
  </r>
  <r>
    <d v="2026-08-19T00:00:00"/>
    <s v="Melania"/>
    <s v="Camisa"/>
    <n v="352"/>
    <x v="6"/>
    <x v="33"/>
  </r>
  <r>
    <d v="2026-08-19T00:00:00"/>
    <s v="Victor"/>
    <s v="Delantal"/>
    <n v="204"/>
    <x v="6"/>
    <x v="33"/>
  </r>
  <r>
    <d v="2026-08-19T00:00:00"/>
    <s v="Albert"/>
    <s v="Botas"/>
    <n v="138"/>
    <x v="6"/>
    <x v="33"/>
  </r>
  <r>
    <d v="2026-08-19T00:00:00"/>
    <s v="Melania"/>
    <s v="Blusa"/>
    <n v="675"/>
    <x v="6"/>
    <x v="33"/>
  </r>
  <r>
    <d v="2026-08-20T00:00:00"/>
    <s v="Victor"/>
    <s v="Cinturón"/>
    <n v="960"/>
    <x v="0"/>
    <x v="33"/>
  </r>
  <r>
    <d v="2026-08-20T00:00:00"/>
    <s v="Melania"/>
    <s v="Cinturón"/>
    <n v="2304"/>
    <x v="0"/>
    <x v="33"/>
  </r>
  <r>
    <d v="2026-08-20T00:00:00"/>
    <s v="Miguel"/>
    <s v="Boina"/>
    <n v="288"/>
    <x v="0"/>
    <x v="33"/>
  </r>
  <r>
    <d v="2026-08-20T00:00:00"/>
    <s v="Albert"/>
    <s v="Bufanda"/>
    <n v="780"/>
    <x v="0"/>
    <x v="33"/>
  </r>
  <r>
    <d v="2026-08-20T00:00:00"/>
    <s v="Miguel"/>
    <s v="Bikini"/>
    <n v="470"/>
    <x v="0"/>
    <x v="33"/>
  </r>
  <r>
    <d v="2026-08-20T00:00:00"/>
    <s v="Albert"/>
    <s v="Guantes"/>
    <n v="63"/>
    <x v="0"/>
    <x v="33"/>
  </r>
  <r>
    <d v="2026-08-20T00:00:00"/>
    <s v="Miguel"/>
    <s v="Falda"/>
    <n v="522"/>
    <x v="0"/>
    <x v="33"/>
  </r>
  <r>
    <d v="2026-08-20T00:00:00"/>
    <s v="Albert"/>
    <s v="Vestido"/>
    <n v="128"/>
    <x v="0"/>
    <x v="33"/>
  </r>
  <r>
    <d v="2026-08-20T00:00:00"/>
    <s v="Albert"/>
    <s v="Vestido"/>
    <n v="1216"/>
    <x v="0"/>
    <x v="33"/>
  </r>
  <r>
    <d v="2026-08-20T00:00:00"/>
    <s v="Albert"/>
    <s v="Pijama"/>
    <n v="258"/>
    <x v="0"/>
    <x v="33"/>
  </r>
  <r>
    <d v="2026-08-20T00:00:00"/>
    <s v="Melania"/>
    <s v="Botas"/>
    <n v="966"/>
    <x v="0"/>
    <x v="33"/>
  </r>
  <r>
    <d v="2026-08-20T00:00:00"/>
    <s v="Albert"/>
    <s v="Gorra"/>
    <n v="110"/>
    <x v="0"/>
    <x v="33"/>
  </r>
  <r>
    <d v="2026-08-20T00:00:00"/>
    <s v="Melania"/>
    <s v="Guantes"/>
    <n v="378"/>
    <x v="0"/>
    <x v="33"/>
  </r>
  <r>
    <d v="2026-08-20T00:00:00"/>
    <s v="Albert"/>
    <s v="Corbata"/>
    <n v="792"/>
    <x v="0"/>
    <x v="33"/>
  </r>
  <r>
    <d v="2026-08-21T00:00:00"/>
    <s v="Victor"/>
    <s v="Delantal"/>
    <n v="663"/>
    <x v="1"/>
    <x v="33"/>
  </r>
  <r>
    <d v="2026-08-21T00:00:00"/>
    <s v="Albert"/>
    <s v="Cinturón"/>
    <n v="2400"/>
    <x v="1"/>
    <x v="33"/>
  </r>
  <r>
    <d v="2026-08-21T00:00:00"/>
    <s v="Victor"/>
    <s v="Impermeable"/>
    <n v="2275"/>
    <x v="1"/>
    <x v="33"/>
  </r>
  <r>
    <d v="2026-08-21T00:00:00"/>
    <s v="Albert"/>
    <s v="Vestido"/>
    <n v="448"/>
    <x v="1"/>
    <x v="33"/>
  </r>
  <r>
    <d v="2026-08-21T00:00:00"/>
    <s v="Albert"/>
    <s v="Chaqueta"/>
    <n v="159"/>
    <x v="1"/>
    <x v="33"/>
  </r>
  <r>
    <d v="2026-08-21T00:00:00"/>
    <s v="Albert"/>
    <s v="Calcetín"/>
    <n v="646"/>
    <x v="1"/>
    <x v="33"/>
  </r>
  <r>
    <d v="2026-08-21T00:00:00"/>
    <s v="Victor"/>
    <s v="Guantes"/>
    <n v="693"/>
    <x v="1"/>
    <x v="33"/>
  </r>
  <r>
    <d v="2026-08-22T00:00:00"/>
    <s v="Albert"/>
    <s v="Vestido"/>
    <n v="640"/>
    <x v="2"/>
    <x v="33"/>
  </r>
  <r>
    <d v="2026-08-22T00:00:00"/>
    <s v="Victor"/>
    <s v="Gorra"/>
    <n v="77"/>
    <x v="2"/>
    <x v="33"/>
  </r>
  <r>
    <d v="2026-08-22T00:00:00"/>
    <s v="Melania"/>
    <s v="Bermuda"/>
    <n v="399"/>
    <x v="2"/>
    <x v="33"/>
  </r>
  <r>
    <d v="2026-08-22T00:00:00"/>
    <s v="Miguel"/>
    <s v="Gorra"/>
    <n v="275"/>
    <x v="2"/>
    <x v="33"/>
  </r>
  <r>
    <d v="2026-08-22T00:00:00"/>
    <s v="Miguel"/>
    <s v="Cinturón"/>
    <n v="1728"/>
    <x v="2"/>
    <x v="33"/>
  </r>
  <r>
    <d v="2026-08-22T00:00:00"/>
    <s v="Albert"/>
    <s v="Albornoz"/>
    <n v="182"/>
    <x v="2"/>
    <x v="33"/>
  </r>
  <r>
    <d v="2026-08-22T00:00:00"/>
    <s v="Miguel"/>
    <s v="Bufanda"/>
    <n v="1040"/>
    <x v="2"/>
    <x v="33"/>
  </r>
  <r>
    <d v="2026-08-22T00:00:00"/>
    <s v="Melania"/>
    <s v="Albornoz"/>
    <n v="117"/>
    <x v="2"/>
    <x v="33"/>
  </r>
  <r>
    <d v="2026-08-22T00:00:00"/>
    <s v="Melania"/>
    <s v="Boina"/>
    <n v="360"/>
    <x v="2"/>
    <x v="33"/>
  </r>
  <r>
    <d v="2026-08-22T00:00:00"/>
    <s v="Melania"/>
    <s v="Calcetín"/>
    <n v="114"/>
    <x v="2"/>
    <x v="33"/>
  </r>
  <r>
    <d v="2026-08-23T00:00:00"/>
    <s v="Victor"/>
    <s v="Pijama"/>
    <n v="731"/>
    <x v="3"/>
    <x v="34"/>
  </r>
  <r>
    <d v="2026-08-23T00:00:00"/>
    <s v="Melania"/>
    <s v="Chaqueta"/>
    <n v="1007"/>
    <x v="3"/>
    <x v="34"/>
  </r>
  <r>
    <d v="2026-08-23T00:00:00"/>
    <s v="Victor"/>
    <s v="Bermuda"/>
    <n v="627"/>
    <x v="3"/>
    <x v="34"/>
  </r>
  <r>
    <d v="2026-08-23T00:00:00"/>
    <s v="Melania"/>
    <s v="Boina"/>
    <n v="432"/>
    <x v="3"/>
    <x v="34"/>
  </r>
  <r>
    <d v="2026-08-23T00:00:00"/>
    <s v="Melania"/>
    <s v="Pantalón"/>
    <n v="840"/>
    <x v="3"/>
    <x v="34"/>
  </r>
  <r>
    <d v="2026-08-23T00:00:00"/>
    <s v="Melania"/>
    <s v="Boina"/>
    <n v="1296"/>
    <x v="3"/>
    <x v="34"/>
  </r>
  <r>
    <d v="2026-08-23T00:00:00"/>
    <s v="Melania"/>
    <s v="Blusa"/>
    <n v="45"/>
    <x v="3"/>
    <x v="34"/>
  </r>
  <r>
    <d v="2026-08-23T00:00:00"/>
    <s v="Melania"/>
    <s v="Albornoz"/>
    <n v="78"/>
    <x v="3"/>
    <x v="34"/>
  </r>
  <r>
    <d v="2026-08-23T00:00:00"/>
    <s v="Victor"/>
    <s v="Delantal"/>
    <n v="612"/>
    <x v="3"/>
    <x v="34"/>
  </r>
  <r>
    <d v="2026-08-23T00:00:00"/>
    <s v="Miguel"/>
    <s v="Cinturón"/>
    <n v="96"/>
    <x v="3"/>
    <x v="34"/>
  </r>
  <r>
    <d v="2026-08-23T00:00:00"/>
    <s v="Miguel"/>
    <s v="Blusa"/>
    <n v="630"/>
    <x v="3"/>
    <x v="34"/>
  </r>
  <r>
    <d v="2026-08-23T00:00:00"/>
    <s v="Miguel"/>
    <s v="Guantes"/>
    <n v="252"/>
    <x v="3"/>
    <x v="34"/>
  </r>
  <r>
    <d v="2026-08-23T00:00:00"/>
    <s v="Melania"/>
    <s v="Albornoz"/>
    <n v="130"/>
    <x v="3"/>
    <x v="34"/>
  </r>
  <r>
    <d v="2026-08-23T00:00:00"/>
    <s v="Victor"/>
    <s v="Albornoz"/>
    <n v="78"/>
    <x v="3"/>
    <x v="34"/>
  </r>
  <r>
    <d v="2026-08-23T00:00:00"/>
    <s v="Albert"/>
    <s v="Calzoncillo"/>
    <n v="663"/>
    <x v="3"/>
    <x v="34"/>
  </r>
  <r>
    <d v="2026-08-23T00:00:00"/>
    <s v="Melania"/>
    <s v="Delantal"/>
    <n v="102"/>
    <x v="3"/>
    <x v="34"/>
  </r>
  <r>
    <d v="2026-08-24T00:00:00"/>
    <s v="Melania"/>
    <s v="Cinturón"/>
    <n v="864"/>
    <x v="4"/>
    <x v="34"/>
  </r>
  <r>
    <d v="2026-08-24T00:00:00"/>
    <s v="Melania"/>
    <s v="Guantes"/>
    <n v="1449"/>
    <x v="4"/>
    <x v="34"/>
  </r>
  <r>
    <d v="2026-08-24T00:00:00"/>
    <s v="Miguel"/>
    <s v="Chaqueta"/>
    <n v="1113"/>
    <x v="4"/>
    <x v="34"/>
  </r>
  <r>
    <d v="2026-08-24T00:00:00"/>
    <s v="Melania"/>
    <s v="Falda"/>
    <n v="232"/>
    <x v="4"/>
    <x v="34"/>
  </r>
  <r>
    <d v="2026-08-24T00:00:00"/>
    <s v="Miguel"/>
    <s v="Corbata"/>
    <n v="2024"/>
    <x v="4"/>
    <x v="34"/>
  </r>
  <r>
    <d v="2026-08-24T00:00:00"/>
    <s v="Albert"/>
    <s v="Blusa"/>
    <n v="630"/>
    <x v="4"/>
    <x v="34"/>
  </r>
  <r>
    <d v="2026-08-24T00:00:00"/>
    <s v="Albert"/>
    <s v="Impermeable"/>
    <n v="1365"/>
    <x v="4"/>
    <x v="34"/>
  </r>
  <r>
    <d v="2026-08-24T00:00:00"/>
    <s v="Miguel"/>
    <s v="Calzoncillo"/>
    <n v="306"/>
    <x v="4"/>
    <x v="34"/>
  </r>
  <r>
    <d v="2026-08-24T00:00:00"/>
    <s v="Melania"/>
    <s v="Cinturón"/>
    <n v="1632"/>
    <x v="4"/>
    <x v="34"/>
  </r>
  <r>
    <d v="2026-08-25T00:00:00"/>
    <s v="Albert"/>
    <s v="Pijama"/>
    <n v="989"/>
    <x v="5"/>
    <x v="34"/>
  </r>
  <r>
    <d v="2026-08-25T00:00:00"/>
    <s v="Miguel"/>
    <s v="Albornoz"/>
    <n v="195"/>
    <x v="5"/>
    <x v="34"/>
  </r>
  <r>
    <d v="2026-08-25T00:00:00"/>
    <s v="Albert"/>
    <s v="Bikini"/>
    <n v="188"/>
    <x v="5"/>
    <x v="34"/>
  </r>
  <r>
    <d v="2026-08-25T00:00:00"/>
    <s v="Melania"/>
    <s v="Bermuda"/>
    <n v="171"/>
    <x v="5"/>
    <x v="34"/>
  </r>
  <r>
    <d v="2026-08-25T00:00:00"/>
    <s v="Miguel"/>
    <s v="Vestido"/>
    <n v="384"/>
    <x v="5"/>
    <x v="34"/>
  </r>
  <r>
    <d v="2026-08-25T00:00:00"/>
    <s v="Miguel"/>
    <s v="Albornoz"/>
    <n v="195"/>
    <x v="5"/>
    <x v="34"/>
  </r>
  <r>
    <d v="2026-08-25T00:00:00"/>
    <s v="Albert"/>
    <s v="Chaqueta"/>
    <n v="901"/>
    <x v="5"/>
    <x v="34"/>
  </r>
  <r>
    <d v="2026-08-25T00:00:00"/>
    <s v="Albert"/>
    <s v="Corbata"/>
    <n v="2024"/>
    <x v="5"/>
    <x v="34"/>
  </r>
  <r>
    <d v="2026-08-25T00:00:00"/>
    <s v="Melania"/>
    <s v="Falda"/>
    <n v="1044"/>
    <x v="5"/>
    <x v="34"/>
  </r>
  <r>
    <d v="2026-08-25T00:00:00"/>
    <s v="Miguel"/>
    <s v="Uniforme"/>
    <n v="925"/>
    <x v="5"/>
    <x v="34"/>
  </r>
  <r>
    <d v="2026-08-25T00:00:00"/>
    <s v="Victor"/>
    <s v="Delantal"/>
    <n v="1224"/>
    <x v="5"/>
    <x v="34"/>
  </r>
  <r>
    <d v="2026-08-26T00:00:00"/>
    <s v="Victor"/>
    <s v="Pantalón"/>
    <n v="1260"/>
    <x v="6"/>
    <x v="34"/>
  </r>
  <r>
    <d v="2026-08-26T00:00:00"/>
    <s v="Victor"/>
    <s v="Albornoz"/>
    <n v="195"/>
    <x v="6"/>
    <x v="34"/>
  </r>
  <r>
    <d v="2026-08-26T00:00:00"/>
    <s v="Miguel"/>
    <s v="Guantes"/>
    <n v="1323"/>
    <x v="6"/>
    <x v="34"/>
  </r>
  <r>
    <d v="2026-08-26T00:00:00"/>
    <s v="Melania"/>
    <s v="Guantes"/>
    <n v="567"/>
    <x v="6"/>
    <x v="34"/>
  </r>
  <r>
    <d v="2026-08-26T00:00:00"/>
    <s v="Victor"/>
    <s v="Bermuda"/>
    <n v="1311"/>
    <x v="6"/>
    <x v="34"/>
  </r>
  <r>
    <d v="2026-08-26T00:00:00"/>
    <s v="Melania"/>
    <s v="Chaqueta"/>
    <n v="1272"/>
    <x v="6"/>
    <x v="34"/>
  </r>
  <r>
    <d v="2026-08-26T00:00:00"/>
    <s v="Miguel"/>
    <s v="Delantal"/>
    <n v="1020"/>
    <x v="6"/>
    <x v="34"/>
  </r>
  <r>
    <d v="2026-08-26T00:00:00"/>
    <s v="Victor"/>
    <s v="Bikini"/>
    <n v="1175"/>
    <x v="6"/>
    <x v="34"/>
  </r>
  <r>
    <d v="2026-08-26T00:00:00"/>
    <s v="Melania"/>
    <s v="Vestido"/>
    <n v="1152"/>
    <x v="6"/>
    <x v="34"/>
  </r>
  <r>
    <d v="2026-08-26T00:00:00"/>
    <s v="Melania"/>
    <s v="Uniforme"/>
    <n v="148"/>
    <x v="6"/>
    <x v="34"/>
  </r>
  <r>
    <d v="2026-08-26T00:00:00"/>
    <s v="Miguel"/>
    <s v="Calzoncillo"/>
    <n v="612"/>
    <x v="6"/>
    <x v="34"/>
  </r>
  <r>
    <d v="2026-08-26T00:00:00"/>
    <s v="Miguel"/>
    <s v="Albornoz"/>
    <n v="286"/>
    <x v="6"/>
    <x v="34"/>
  </r>
  <r>
    <d v="2026-08-26T00:00:00"/>
    <s v="Melania"/>
    <s v="Chaqueta"/>
    <n v="742"/>
    <x v="6"/>
    <x v="34"/>
  </r>
  <r>
    <d v="2026-08-27T00:00:00"/>
    <s v="Melania"/>
    <s v="Bikini"/>
    <n v="376"/>
    <x v="0"/>
    <x v="34"/>
  </r>
  <r>
    <d v="2026-08-27T00:00:00"/>
    <s v="Miguel"/>
    <s v="Albornoz"/>
    <n v="39"/>
    <x v="0"/>
    <x v="34"/>
  </r>
  <r>
    <d v="2026-08-27T00:00:00"/>
    <s v="Melania"/>
    <s v="Blusa"/>
    <n v="405"/>
    <x v="0"/>
    <x v="34"/>
  </r>
  <r>
    <d v="2026-08-27T00:00:00"/>
    <s v="Miguel"/>
    <s v="Calcetín"/>
    <n v="152"/>
    <x v="0"/>
    <x v="34"/>
  </r>
  <r>
    <d v="2026-08-27T00:00:00"/>
    <s v="Miguel"/>
    <s v="Botas"/>
    <n v="759"/>
    <x v="0"/>
    <x v="34"/>
  </r>
  <r>
    <d v="2026-08-27T00:00:00"/>
    <s v="Melania"/>
    <s v="Albornoz"/>
    <n v="130"/>
    <x v="0"/>
    <x v="34"/>
  </r>
  <r>
    <d v="2026-08-27T00:00:00"/>
    <s v="Miguel"/>
    <s v="Bufanda"/>
    <n v="832"/>
    <x v="0"/>
    <x v="34"/>
  </r>
  <r>
    <d v="2026-08-27T00:00:00"/>
    <s v="Victor"/>
    <s v="Impermeable"/>
    <n v="2093"/>
    <x v="0"/>
    <x v="34"/>
  </r>
  <r>
    <d v="2026-08-27T00:00:00"/>
    <s v="Miguel"/>
    <s v="Calcetín"/>
    <n v="304"/>
    <x v="0"/>
    <x v="34"/>
  </r>
  <r>
    <d v="2026-08-27T00:00:00"/>
    <s v="Miguel"/>
    <s v="Falda"/>
    <n v="522"/>
    <x v="0"/>
    <x v="34"/>
  </r>
  <r>
    <d v="2026-08-28T00:00:00"/>
    <s v="Albert"/>
    <s v="Impermeable"/>
    <n v="455"/>
    <x v="1"/>
    <x v="34"/>
  </r>
  <r>
    <d v="2026-08-28T00:00:00"/>
    <s v="Miguel"/>
    <s v="Chaqueta"/>
    <n v="901"/>
    <x v="1"/>
    <x v="34"/>
  </r>
  <r>
    <d v="2026-08-28T00:00:00"/>
    <s v="Albert"/>
    <s v="Blusa"/>
    <n v="1080"/>
    <x v="1"/>
    <x v="34"/>
  </r>
  <r>
    <d v="2026-08-28T00:00:00"/>
    <s v="Miguel"/>
    <s v="Cinturón"/>
    <n v="2400"/>
    <x v="1"/>
    <x v="34"/>
  </r>
  <r>
    <d v="2026-08-28T00:00:00"/>
    <s v="Victor"/>
    <s v="Cinturón"/>
    <n v="672"/>
    <x v="1"/>
    <x v="34"/>
  </r>
  <r>
    <d v="2026-08-28T00:00:00"/>
    <s v="Victor"/>
    <s v="Botas"/>
    <n v="1173"/>
    <x v="1"/>
    <x v="34"/>
  </r>
  <r>
    <d v="2026-08-28T00:00:00"/>
    <s v="Miguel"/>
    <s v="Chaqueta"/>
    <n v="1166"/>
    <x v="1"/>
    <x v="34"/>
  </r>
  <r>
    <d v="2026-08-28T00:00:00"/>
    <s v="Victor"/>
    <s v="Abrigo"/>
    <n v="522"/>
    <x v="1"/>
    <x v="34"/>
  </r>
  <r>
    <d v="2026-08-28T00:00:00"/>
    <s v="Miguel"/>
    <s v="Pantalón"/>
    <n v="1440"/>
    <x v="1"/>
    <x v="34"/>
  </r>
  <r>
    <d v="2026-08-28T00:00:00"/>
    <s v="Victor"/>
    <s v="Botas"/>
    <n v="1587"/>
    <x v="1"/>
    <x v="34"/>
  </r>
  <r>
    <d v="2026-08-28T00:00:00"/>
    <s v="Victor"/>
    <s v="Camisa"/>
    <n v="484"/>
    <x v="1"/>
    <x v="34"/>
  </r>
  <r>
    <d v="2026-08-28T00:00:00"/>
    <s v="Melania"/>
    <s v="Gorra"/>
    <n v="154"/>
    <x v="1"/>
    <x v="34"/>
  </r>
  <r>
    <d v="2026-08-28T00:00:00"/>
    <s v="Miguel"/>
    <s v="Uniforme"/>
    <n v="851"/>
    <x v="1"/>
    <x v="34"/>
  </r>
  <r>
    <d v="2026-08-29T00:00:00"/>
    <s v="Melania"/>
    <s v="Gorra"/>
    <n v="55"/>
    <x v="2"/>
    <x v="34"/>
  </r>
  <r>
    <d v="2026-08-29T00:00:00"/>
    <s v="Albert"/>
    <s v="Falda"/>
    <n v="1160"/>
    <x v="2"/>
    <x v="34"/>
  </r>
  <r>
    <d v="2026-08-29T00:00:00"/>
    <s v="Victor"/>
    <s v="Uniforme"/>
    <n v="296"/>
    <x v="2"/>
    <x v="34"/>
  </r>
  <r>
    <d v="2026-08-29T00:00:00"/>
    <s v="Melania"/>
    <s v="Chaqueta"/>
    <n v="1325"/>
    <x v="2"/>
    <x v="34"/>
  </r>
  <r>
    <d v="2026-08-29T00:00:00"/>
    <s v="Albert"/>
    <s v="Gorra"/>
    <n v="165"/>
    <x v="2"/>
    <x v="34"/>
  </r>
  <r>
    <d v="2026-08-29T00:00:00"/>
    <s v="Melania"/>
    <s v="Vestido"/>
    <n v="320"/>
    <x v="2"/>
    <x v="34"/>
  </r>
  <r>
    <d v="2026-08-29T00:00:00"/>
    <s v="Melania"/>
    <s v="Guantes"/>
    <n v="1134"/>
    <x v="2"/>
    <x v="34"/>
  </r>
  <r>
    <d v="2026-08-29T00:00:00"/>
    <s v="Victor"/>
    <s v="Blusa"/>
    <n v="540"/>
    <x v="2"/>
    <x v="34"/>
  </r>
  <r>
    <d v="2026-08-29T00:00:00"/>
    <s v="Miguel"/>
    <s v="Chaqueta"/>
    <n v="212"/>
    <x v="2"/>
    <x v="34"/>
  </r>
  <r>
    <d v="2026-08-29T00:00:00"/>
    <s v="Albert"/>
    <s v="Boina"/>
    <n v="1512"/>
    <x v="2"/>
    <x v="34"/>
  </r>
  <r>
    <d v="2026-08-30T00:00:00"/>
    <s v="Melania"/>
    <s v="Chaqueta"/>
    <n v="1325"/>
    <x v="3"/>
    <x v="35"/>
  </r>
  <r>
    <d v="2026-08-30T00:00:00"/>
    <s v="Albert"/>
    <s v="Cinturón"/>
    <n v="2112"/>
    <x v="3"/>
    <x v="35"/>
  </r>
  <r>
    <d v="2026-08-30T00:00:00"/>
    <s v="Melania"/>
    <s v="Bufanda"/>
    <n v="1092"/>
    <x v="3"/>
    <x v="35"/>
  </r>
  <r>
    <d v="2026-08-30T00:00:00"/>
    <s v="Victor"/>
    <s v="Camisa"/>
    <n v="528"/>
    <x v="3"/>
    <x v="35"/>
  </r>
  <r>
    <d v="2026-08-30T00:00:00"/>
    <s v="Melania"/>
    <s v="Chaqueta"/>
    <n v="901"/>
    <x v="3"/>
    <x v="35"/>
  </r>
  <r>
    <d v="2026-08-30T00:00:00"/>
    <s v="Miguel"/>
    <s v="Gorra"/>
    <n v="275"/>
    <x v="3"/>
    <x v="35"/>
  </r>
  <r>
    <d v="2026-08-30T00:00:00"/>
    <s v="Miguel"/>
    <s v="Uniforme"/>
    <n v="481"/>
    <x v="3"/>
    <x v="35"/>
  </r>
  <r>
    <d v="2026-08-30T00:00:00"/>
    <s v="Miguel"/>
    <s v="Botas"/>
    <n v="1587"/>
    <x v="3"/>
    <x v="35"/>
  </r>
  <r>
    <d v="2026-08-30T00:00:00"/>
    <s v="Victor"/>
    <s v="Pantalón"/>
    <n v="780"/>
    <x v="3"/>
    <x v="35"/>
  </r>
  <r>
    <d v="2026-08-30T00:00:00"/>
    <s v="Miguel"/>
    <s v="Bikini"/>
    <n v="705"/>
    <x v="3"/>
    <x v="35"/>
  </r>
  <r>
    <d v="2026-08-31T00:00:00"/>
    <s v="Albert"/>
    <s v="Boina"/>
    <n v="1440"/>
    <x v="4"/>
    <x v="35"/>
  </r>
  <r>
    <d v="2026-08-31T00:00:00"/>
    <s v="Albert"/>
    <s v="Pijama"/>
    <n v="860"/>
    <x v="4"/>
    <x v="35"/>
  </r>
  <r>
    <d v="2026-08-31T00:00:00"/>
    <s v="Albert"/>
    <s v="Guantes"/>
    <n v="693"/>
    <x v="4"/>
    <x v="35"/>
  </r>
  <r>
    <d v="2026-08-31T00:00:00"/>
    <s v="Melania"/>
    <s v="Gorra"/>
    <n v="88"/>
    <x v="4"/>
    <x v="35"/>
  </r>
  <r>
    <d v="2026-08-31T00:00:00"/>
    <s v="Albert"/>
    <s v="Pijama"/>
    <n v="430"/>
    <x v="4"/>
    <x v="35"/>
  </r>
  <r>
    <d v="2026-08-31T00:00:00"/>
    <s v="Albert"/>
    <s v="Pantalón"/>
    <n v="300"/>
    <x v="4"/>
    <x v="35"/>
  </r>
  <r>
    <d v="2026-08-31T00:00:00"/>
    <s v="Melania"/>
    <s v="Boina"/>
    <n v="504"/>
    <x v="4"/>
    <x v="35"/>
  </r>
  <r>
    <d v="2026-08-31T00:00:00"/>
    <s v="Victor"/>
    <s v="Chaqueta"/>
    <n v="159"/>
    <x v="4"/>
    <x v="35"/>
  </r>
  <r>
    <d v="2026-08-31T00:00:00"/>
    <s v="Albert"/>
    <s v="Chaqueta"/>
    <n v="424"/>
    <x v="4"/>
    <x v="35"/>
  </r>
  <r>
    <d v="2026-08-31T00:00:00"/>
    <s v="Victor"/>
    <s v="Bermuda"/>
    <n v="171"/>
    <x v="4"/>
    <x v="35"/>
  </r>
  <r>
    <d v="2026-08-31T00:00:00"/>
    <s v="Victor"/>
    <s v="Bufanda"/>
    <n v="1248"/>
    <x v="4"/>
    <x v="35"/>
  </r>
  <r>
    <d v="2026-09-01T00:00:00"/>
    <s v="Melania"/>
    <s v="Boina"/>
    <n v="1440"/>
    <x v="5"/>
    <x v="35"/>
  </r>
  <r>
    <d v="2026-09-01T00:00:00"/>
    <s v="Albert"/>
    <s v="Falda"/>
    <n v="986"/>
    <x v="5"/>
    <x v="35"/>
  </r>
  <r>
    <d v="2026-09-01T00:00:00"/>
    <s v="Victor"/>
    <s v="Bermuda"/>
    <n v="1368"/>
    <x v="5"/>
    <x v="35"/>
  </r>
  <r>
    <d v="2026-09-01T00:00:00"/>
    <s v="Victor"/>
    <s v="Guantes"/>
    <n v="1449"/>
    <x v="5"/>
    <x v="35"/>
  </r>
  <r>
    <d v="2026-09-01T00:00:00"/>
    <s v="Albert"/>
    <s v="Boina"/>
    <n v="1152"/>
    <x v="5"/>
    <x v="35"/>
  </r>
  <r>
    <d v="2026-09-01T00:00:00"/>
    <s v="Melania"/>
    <s v="Delantal"/>
    <n v="357"/>
    <x v="5"/>
    <x v="35"/>
  </r>
  <r>
    <d v="2026-09-01T00:00:00"/>
    <s v="Melania"/>
    <s v="Gorra"/>
    <n v="209"/>
    <x v="5"/>
    <x v="35"/>
  </r>
  <r>
    <d v="2026-09-01T00:00:00"/>
    <s v="Melania"/>
    <s v="Albornoz"/>
    <n v="104"/>
    <x v="5"/>
    <x v="35"/>
  </r>
  <r>
    <d v="2026-09-01T00:00:00"/>
    <s v="Melania"/>
    <s v="Pantalón"/>
    <n v="900"/>
    <x v="5"/>
    <x v="35"/>
  </r>
  <r>
    <d v="2026-09-02T00:00:00"/>
    <s v="Albert"/>
    <s v="Abrigo"/>
    <n v="87"/>
    <x v="6"/>
    <x v="35"/>
  </r>
  <r>
    <d v="2026-09-02T00:00:00"/>
    <s v="Melania"/>
    <s v="Albornoz"/>
    <n v="247"/>
    <x v="6"/>
    <x v="35"/>
  </r>
  <r>
    <d v="2026-09-02T00:00:00"/>
    <s v="Miguel"/>
    <s v="Chaqueta"/>
    <n v="1166"/>
    <x v="6"/>
    <x v="35"/>
  </r>
  <r>
    <d v="2026-09-02T00:00:00"/>
    <s v="Miguel"/>
    <s v="Delantal"/>
    <n v="153"/>
    <x v="6"/>
    <x v="35"/>
  </r>
  <r>
    <d v="2026-09-02T00:00:00"/>
    <s v="Melania"/>
    <s v="Corbata"/>
    <n v="1760"/>
    <x v="6"/>
    <x v="35"/>
  </r>
  <r>
    <d v="2026-09-02T00:00:00"/>
    <s v="Victor"/>
    <s v="Falda"/>
    <n v="290"/>
    <x v="6"/>
    <x v="35"/>
  </r>
  <r>
    <d v="2026-09-02T00:00:00"/>
    <s v="Victor"/>
    <s v="Bikini"/>
    <n v="141"/>
    <x v="6"/>
    <x v="35"/>
  </r>
  <r>
    <d v="2026-09-02T00:00:00"/>
    <s v="Miguel"/>
    <s v="Vestido"/>
    <n v="256"/>
    <x v="6"/>
    <x v="35"/>
  </r>
  <r>
    <d v="2026-09-02T00:00:00"/>
    <s v="Melania"/>
    <s v="Pijama"/>
    <n v="645"/>
    <x v="6"/>
    <x v="35"/>
  </r>
  <r>
    <d v="2026-09-02T00:00:00"/>
    <s v="Victor"/>
    <s v="Impermeable"/>
    <n v="2093"/>
    <x v="6"/>
    <x v="35"/>
  </r>
  <r>
    <d v="2026-09-02T00:00:00"/>
    <s v="Victor"/>
    <s v="Delantal"/>
    <n v="714"/>
    <x v="6"/>
    <x v="35"/>
  </r>
  <r>
    <d v="2026-09-03T00:00:00"/>
    <s v="Miguel"/>
    <s v="Bermuda"/>
    <n v="456"/>
    <x v="0"/>
    <x v="35"/>
  </r>
  <r>
    <d v="2026-09-03T00:00:00"/>
    <s v="Miguel"/>
    <s v="Delantal"/>
    <n v="867"/>
    <x v="0"/>
    <x v="35"/>
  </r>
  <r>
    <d v="2026-09-03T00:00:00"/>
    <s v="Albert"/>
    <s v="Cinturón"/>
    <n v="2112"/>
    <x v="0"/>
    <x v="35"/>
  </r>
  <r>
    <d v="2026-09-03T00:00:00"/>
    <s v="Miguel"/>
    <s v="Pantalón"/>
    <n v="300"/>
    <x v="0"/>
    <x v="35"/>
  </r>
  <r>
    <d v="2026-09-03T00:00:00"/>
    <s v="Melania"/>
    <s v="Vestido"/>
    <n v="1088"/>
    <x v="0"/>
    <x v="35"/>
  </r>
  <r>
    <d v="2026-09-03T00:00:00"/>
    <s v="Albert"/>
    <s v="Bermuda"/>
    <n v="1311"/>
    <x v="0"/>
    <x v="35"/>
  </r>
  <r>
    <d v="2026-09-03T00:00:00"/>
    <s v="Albert"/>
    <s v="Cinturón"/>
    <n v="480"/>
    <x v="0"/>
    <x v="35"/>
  </r>
  <r>
    <d v="2026-09-03T00:00:00"/>
    <s v="Albert"/>
    <s v="Blusa"/>
    <n v="225"/>
    <x v="0"/>
    <x v="35"/>
  </r>
  <r>
    <d v="2026-09-03T00:00:00"/>
    <s v="Victor"/>
    <s v="Gorra"/>
    <n v="77"/>
    <x v="0"/>
    <x v="35"/>
  </r>
  <r>
    <d v="2026-09-03T00:00:00"/>
    <s v="Albert"/>
    <s v="Boina"/>
    <n v="1512"/>
    <x v="0"/>
    <x v="35"/>
  </r>
  <r>
    <d v="2026-09-03T00:00:00"/>
    <s v="Victor"/>
    <s v="Bikini"/>
    <n v="1128"/>
    <x v="0"/>
    <x v="35"/>
  </r>
  <r>
    <d v="2026-09-03T00:00:00"/>
    <s v="Albert"/>
    <s v="Bermuda"/>
    <n v="684"/>
    <x v="0"/>
    <x v="35"/>
  </r>
  <r>
    <d v="2026-09-04T00:00:00"/>
    <s v="Melania"/>
    <s v="Botas"/>
    <n v="1173"/>
    <x v="1"/>
    <x v="35"/>
  </r>
  <r>
    <d v="2026-09-04T00:00:00"/>
    <s v="Miguel"/>
    <s v="Botas"/>
    <n v="1104"/>
    <x v="1"/>
    <x v="35"/>
  </r>
  <r>
    <d v="2026-09-04T00:00:00"/>
    <s v="Melania"/>
    <s v="Bermuda"/>
    <n v="912"/>
    <x v="1"/>
    <x v="35"/>
  </r>
  <r>
    <d v="2026-09-04T00:00:00"/>
    <s v="Albert"/>
    <s v="Bufanda"/>
    <n v="260"/>
    <x v="1"/>
    <x v="35"/>
  </r>
  <r>
    <d v="2026-09-04T00:00:00"/>
    <s v="Miguel"/>
    <s v="Botas"/>
    <n v="828"/>
    <x v="1"/>
    <x v="35"/>
  </r>
  <r>
    <d v="2026-09-04T00:00:00"/>
    <s v="Miguel"/>
    <s v="Corbata"/>
    <n v="1056"/>
    <x v="1"/>
    <x v="35"/>
  </r>
  <r>
    <d v="2026-09-04T00:00:00"/>
    <s v="Melania"/>
    <s v="Blusa"/>
    <n v="450"/>
    <x v="1"/>
    <x v="35"/>
  </r>
  <r>
    <d v="2026-09-04T00:00:00"/>
    <s v="Victor"/>
    <s v="Blusa"/>
    <n v="720"/>
    <x v="1"/>
    <x v="35"/>
  </r>
  <r>
    <d v="2026-09-05T00:00:00"/>
    <s v="Victor"/>
    <s v="Falda"/>
    <n v="928"/>
    <x v="2"/>
    <x v="35"/>
  </r>
  <r>
    <d v="2026-09-05T00:00:00"/>
    <s v="Melania"/>
    <s v="Guantes"/>
    <n v="504"/>
    <x v="2"/>
    <x v="35"/>
  </r>
  <r>
    <d v="2026-09-05T00:00:00"/>
    <s v="Miguel"/>
    <s v="Falda"/>
    <n v="812"/>
    <x v="2"/>
    <x v="35"/>
  </r>
  <r>
    <d v="2026-09-05T00:00:00"/>
    <s v="Albert"/>
    <s v="Botas"/>
    <n v="897"/>
    <x v="2"/>
    <x v="35"/>
  </r>
  <r>
    <d v="2026-09-05T00:00:00"/>
    <s v="Albert"/>
    <s v="Chaqueta"/>
    <n v="265"/>
    <x v="2"/>
    <x v="35"/>
  </r>
  <r>
    <d v="2026-09-05T00:00:00"/>
    <s v="Victor"/>
    <s v="Impermeable"/>
    <n v="1547"/>
    <x v="2"/>
    <x v="35"/>
  </r>
  <r>
    <d v="2026-09-05T00:00:00"/>
    <s v="Melania"/>
    <s v="Uniforme"/>
    <n v="185"/>
    <x v="2"/>
    <x v="35"/>
  </r>
  <r>
    <d v="2026-09-05T00:00:00"/>
    <s v="Miguel"/>
    <s v="Calzoncillo"/>
    <n v="765"/>
    <x v="2"/>
    <x v="35"/>
  </r>
  <r>
    <d v="2026-09-05T00:00:00"/>
    <s v="Albert"/>
    <s v="Bufanda"/>
    <n v="208"/>
    <x v="2"/>
    <x v="35"/>
  </r>
  <r>
    <d v="2026-09-05T00:00:00"/>
    <s v="Victor"/>
    <s v="Uniforme"/>
    <n v="851"/>
    <x v="2"/>
    <x v="35"/>
  </r>
  <r>
    <d v="2026-09-05T00:00:00"/>
    <s v="Victor"/>
    <s v="Guantes"/>
    <n v="882"/>
    <x v="2"/>
    <x v="35"/>
  </r>
  <r>
    <d v="2026-09-06T00:00:00"/>
    <s v="Miguel"/>
    <s v="Chaqueta"/>
    <n v="1007"/>
    <x v="3"/>
    <x v="36"/>
  </r>
  <r>
    <d v="2026-09-06T00:00:00"/>
    <s v="Miguel"/>
    <s v="Chaqueta"/>
    <n v="795"/>
    <x v="3"/>
    <x v="36"/>
  </r>
  <r>
    <d v="2026-09-06T00:00:00"/>
    <s v="Melania"/>
    <s v="Cinturón"/>
    <n v="2400"/>
    <x v="3"/>
    <x v="36"/>
  </r>
  <r>
    <d v="2026-09-06T00:00:00"/>
    <s v="Melania"/>
    <s v="Falda"/>
    <n v="522"/>
    <x v="3"/>
    <x v="36"/>
  </r>
  <r>
    <d v="2026-09-06T00:00:00"/>
    <s v="Miguel"/>
    <s v="Chaqueta"/>
    <n v="1166"/>
    <x v="3"/>
    <x v="36"/>
  </r>
  <r>
    <d v="2026-09-06T00:00:00"/>
    <s v="Victor"/>
    <s v="Falda"/>
    <n v="290"/>
    <x v="3"/>
    <x v="36"/>
  </r>
  <r>
    <d v="2026-09-06T00:00:00"/>
    <s v="Victor"/>
    <s v="Uniforme"/>
    <n v="111"/>
    <x v="3"/>
    <x v="36"/>
  </r>
  <r>
    <d v="2026-09-06T00:00:00"/>
    <s v="Melania"/>
    <s v="Guantes"/>
    <n v="1008"/>
    <x v="3"/>
    <x v="36"/>
  </r>
  <r>
    <d v="2026-09-06T00:00:00"/>
    <s v="Miguel"/>
    <s v="Abrigo"/>
    <n v="1044"/>
    <x v="3"/>
    <x v="36"/>
  </r>
  <r>
    <d v="2026-09-06T00:00:00"/>
    <s v="Miguel"/>
    <s v="Pantalón"/>
    <n v="600"/>
    <x v="3"/>
    <x v="36"/>
  </r>
  <r>
    <d v="2026-09-06T00:00:00"/>
    <s v="Miguel"/>
    <s v="Corbata"/>
    <n v="1672"/>
    <x v="3"/>
    <x v="36"/>
  </r>
  <r>
    <d v="2026-09-06T00:00:00"/>
    <s v="Miguel"/>
    <s v="Gorra"/>
    <n v="132"/>
    <x v="3"/>
    <x v="36"/>
  </r>
  <r>
    <d v="2026-09-06T00:00:00"/>
    <s v="Albert"/>
    <s v="Corbata"/>
    <n v="2024"/>
    <x v="3"/>
    <x v="36"/>
  </r>
  <r>
    <d v="2026-09-06T00:00:00"/>
    <s v="Melania"/>
    <s v="Guantes"/>
    <n v="630"/>
    <x v="3"/>
    <x v="36"/>
  </r>
  <r>
    <d v="2026-09-07T00:00:00"/>
    <s v="Albert"/>
    <s v="Boina"/>
    <n v="1800"/>
    <x v="4"/>
    <x v="36"/>
  </r>
  <r>
    <d v="2026-09-07T00:00:00"/>
    <s v="Miguel"/>
    <s v="Cinturón"/>
    <n v="1536"/>
    <x v="4"/>
    <x v="36"/>
  </r>
  <r>
    <d v="2026-09-07T00:00:00"/>
    <s v="Melania"/>
    <s v="Corbata"/>
    <n v="1936"/>
    <x v="4"/>
    <x v="36"/>
  </r>
  <r>
    <d v="2026-09-07T00:00:00"/>
    <s v="Melania"/>
    <s v="Delantal"/>
    <n v="510"/>
    <x v="4"/>
    <x v="36"/>
  </r>
  <r>
    <d v="2026-09-07T00:00:00"/>
    <s v="Albert"/>
    <s v="Camisa"/>
    <n v="44"/>
    <x v="4"/>
    <x v="36"/>
  </r>
  <r>
    <d v="2026-09-07T00:00:00"/>
    <s v="Albert"/>
    <s v="Blusa"/>
    <n v="90"/>
    <x v="4"/>
    <x v="36"/>
  </r>
  <r>
    <d v="2026-09-07T00:00:00"/>
    <s v="Albert"/>
    <s v="Calcetín"/>
    <n v="760"/>
    <x v="4"/>
    <x v="36"/>
  </r>
  <r>
    <d v="2026-09-08T00:00:00"/>
    <s v="Albert"/>
    <s v="Uniforme"/>
    <n v="481"/>
    <x v="5"/>
    <x v="36"/>
  </r>
  <r>
    <d v="2026-09-08T00:00:00"/>
    <s v="Miguel"/>
    <s v="Bermuda"/>
    <n v="513"/>
    <x v="5"/>
    <x v="36"/>
  </r>
  <r>
    <d v="2026-09-08T00:00:00"/>
    <s v="Albert"/>
    <s v="Botas"/>
    <n v="1725"/>
    <x v="5"/>
    <x v="36"/>
  </r>
  <r>
    <d v="2026-09-08T00:00:00"/>
    <s v="Albert"/>
    <s v="Chaqueta"/>
    <n v="53"/>
    <x v="5"/>
    <x v="36"/>
  </r>
  <r>
    <d v="2026-09-08T00:00:00"/>
    <s v="Albert"/>
    <s v="Uniforme"/>
    <n v="592"/>
    <x v="5"/>
    <x v="36"/>
  </r>
  <r>
    <d v="2026-09-08T00:00:00"/>
    <s v="Albert"/>
    <s v="Pijama"/>
    <n v="430"/>
    <x v="5"/>
    <x v="36"/>
  </r>
  <r>
    <d v="2026-09-08T00:00:00"/>
    <s v="Albert"/>
    <s v="Pijama"/>
    <n v="559"/>
    <x v="5"/>
    <x v="36"/>
  </r>
  <r>
    <d v="2026-09-08T00:00:00"/>
    <s v="Melania"/>
    <s v="Cinturón"/>
    <n v="384"/>
    <x v="5"/>
    <x v="36"/>
  </r>
  <r>
    <d v="2026-09-08T00:00:00"/>
    <s v="Victor"/>
    <s v="Botas"/>
    <n v="1035"/>
    <x v="5"/>
    <x v="36"/>
  </r>
  <r>
    <d v="2026-09-08T00:00:00"/>
    <s v="Albert"/>
    <s v="Bikini"/>
    <n v="846"/>
    <x v="5"/>
    <x v="36"/>
  </r>
  <r>
    <d v="2026-09-08T00:00:00"/>
    <s v="Melania"/>
    <s v="Corbata"/>
    <n v="440"/>
    <x v="5"/>
    <x v="36"/>
  </r>
  <r>
    <d v="2026-09-08T00:00:00"/>
    <s v="Miguel"/>
    <s v="Vestido"/>
    <n v="1088"/>
    <x v="5"/>
    <x v="36"/>
  </r>
  <r>
    <d v="2026-09-08T00:00:00"/>
    <s v="Miguel"/>
    <s v="Chaqueta"/>
    <n v="1272"/>
    <x v="5"/>
    <x v="36"/>
  </r>
  <r>
    <d v="2026-09-08T00:00:00"/>
    <s v="Albert"/>
    <s v="Pijama"/>
    <n v="301"/>
    <x v="5"/>
    <x v="36"/>
  </r>
  <r>
    <d v="2026-09-08T00:00:00"/>
    <s v="Melania"/>
    <s v="Guantes"/>
    <n v="1197"/>
    <x v="5"/>
    <x v="36"/>
  </r>
  <r>
    <d v="2026-09-09T00:00:00"/>
    <s v="Melania"/>
    <s v="Delantal"/>
    <n v="714"/>
    <x v="6"/>
    <x v="36"/>
  </r>
  <r>
    <d v="2026-09-09T00:00:00"/>
    <s v="Victor"/>
    <s v="Chaqueta"/>
    <n v="424"/>
    <x v="6"/>
    <x v="36"/>
  </r>
  <r>
    <d v="2026-09-09T00:00:00"/>
    <s v="Miguel"/>
    <s v="Chaqueta"/>
    <n v="1007"/>
    <x v="6"/>
    <x v="36"/>
  </r>
  <r>
    <d v="2026-09-09T00:00:00"/>
    <s v="Miguel"/>
    <s v="Uniforme"/>
    <n v="777"/>
    <x v="6"/>
    <x v="36"/>
  </r>
  <r>
    <d v="2026-09-09T00:00:00"/>
    <s v="Albert"/>
    <s v="Falda"/>
    <n v="348"/>
    <x v="6"/>
    <x v="36"/>
  </r>
  <r>
    <d v="2026-09-09T00:00:00"/>
    <s v="Miguel"/>
    <s v="Camisa"/>
    <n v="308"/>
    <x v="6"/>
    <x v="36"/>
  </r>
  <r>
    <d v="2026-09-09T00:00:00"/>
    <s v="Melania"/>
    <s v="Albornoz"/>
    <n v="208"/>
    <x v="6"/>
    <x v="36"/>
  </r>
  <r>
    <d v="2026-09-09T00:00:00"/>
    <s v="Miguel"/>
    <s v="Falda"/>
    <n v="1276"/>
    <x v="6"/>
    <x v="36"/>
  </r>
  <r>
    <d v="2026-09-09T00:00:00"/>
    <s v="Miguel"/>
    <s v="Pantalón"/>
    <n v="1200"/>
    <x v="6"/>
    <x v="36"/>
  </r>
  <r>
    <d v="2026-09-09T00:00:00"/>
    <s v="Albert"/>
    <s v="Uniforme"/>
    <n v="185"/>
    <x v="6"/>
    <x v="36"/>
  </r>
  <r>
    <d v="2026-09-09T00:00:00"/>
    <s v="Victor"/>
    <s v="Vestido"/>
    <n v="128"/>
    <x v="6"/>
    <x v="36"/>
  </r>
  <r>
    <d v="2026-09-09T00:00:00"/>
    <s v="Albert"/>
    <s v="Corbata"/>
    <n v="1144"/>
    <x v="6"/>
    <x v="36"/>
  </r>
  <r>
    <d v="2026-09-09T00:00:00"/>
    <s v="Melania"/>
    <s v="Pijama"/>
    <n v="645"/>
    <x v="6"/>
    <x v="36"/>
  </r>
  <r>
    <d v="2026-09-09T00:00:00"/>
    <s v="Albert"/>
    <s v="Botas"/>
    <n v="1587"/>
    <x v="6"/>
    <x v="36"/>
  </r>
  <r>
    <d v="2026-09-09T00:00:00"/>
    <s v="Miguel"/>
    <s v="Uniforme"/>
    <n v="629"/>
    <x v="6"/>
    <x v="36"/>
  </r>
  <r>
    <d v="2026-09-09T00:00:00"/>
    <s v="Miguel"/>
    <s v="Chaqueta"/>
    <n v="1272"/>
    <x v="6"/>
    <x v="36"/>
  </r>
  <r>
    <d v="2026-09-09T00:00:00"/>
    <s v="Melania"/>
    <s v="Cinturón"/>
    <n v="2304"/>
    <x v="6"/>
    <x v="36"/>
  </r>
  <r>
    <d v="2026-09-09T00:00:00"/>
    <s v="Miguel"/>
    <s v="Impermeable"/>
    <n v="1274"/>
    <x v="6"/>
    <x v="36"/>
  </r>
  <r>
    <d v="2026-09-09T00:00:00"/>
    <s v="Melania"/>
    <s v="Camisa"/>
    <n v="286"/>
    <x v="6"/>
    <x v="36"/>
  </r>
  <r>
    <d v="2026-09-09T00:00:00"/>
    <s v="Albert"/>
    <s v="Bikini"/>
    <n v="423"/>
    <x v="6"/>
    <x v="36"/>
  </r>
  <r>
    <d v="2026-09-09T00:00:00"/>
    <s v="Victor"/>
    <s v="Cinturón"/>
    <n v="1248"/>
    <x v="6"/>
    <x v="36"/>
  </r>
  <r>
    <d v="2026-09-09T00:00:00"/>
    <s v="Albert"/>
    <s v="Albornoz"/>
    <n v="169"/>
    <x v="6"/>
    <x v="36"/>
  </r>
  <r>
    <d v="2026-09-09T00:00:00"/>
    <s v="Miguel"/>
    <s v="Uniforme"/>
    <n v="814"/>
    <x v="6"/>
    <x v="36"/>
  </r>
  <r>
    <d v="2026-09-09T00:00:00"/>
    <s v="Melania"/>
    <s v="Bufanda"/>
    <n v="1092"/>
    <x v="6"/>
    <x v="36"/>
  </r>
  <r>
    <d v="2026-09-10T00:00:00"/>
    <s v="Miguel"/>
    <s v="Boina"/>
    <n v="1224"/>
    <x v="0"/>
    <x v="36"/>
  </r>
  <r>
    <d v="2026-09-10T00:00:00"/>
    <s v="Victor"/>
    <s v="Delantal"/>
    <n v="816"/>
    <x v="0"/>
    <x v="36"/>
  </r>
  <r>
    <d v="2026-09-10T00:00:00"/>
    <s v="Victor"/>
    <s v="Cinturón"/>
    <n v="1920"/>
    <x v="0"/>
    <x v="36"/>
  </r>
  <r>
    <d v="2026-09-10T00:00:00"/>
    <s v="Miguel"/>
    <s v="Bermuda"/>
    <n v="1026"/>
    <x v="0"/>
    <x v="36"/>
  </r>
  <r>
    <d v="2026-09-10T00:00:00"/>
    <s v="Melania"/>
    <s v="Bermuda"/>
    <n v="114"/>
    <x v="0"/>
    <x v="36"/>
  </r>
  <r>
    <d v="2026-09-10T00:00:00"/>
    <s v="Victor"/>
    <s v="Abrigo"/>
    <n v="783"/>
    <x v="0"/>
    <x v="36"/>
  </r>
  <r>
    <d v="2026-09-10T00:00:00"/>
    <s v="Victor"/>
    <s v="Uniforme"/>
    <n v="851"/>
    <x v="0"/>
    <x v="36"/>
  </r>
  <r>
    <d v="2026-09-10T00:00:00"/>
    <s v="Victor"/>
    <s v="Pijama"/>
    <n v="559"/>
    <x v="0"/>
    <x v="36"/>
  </r>
  <r>
    <d v="2026-09-10T00:00:00"/>
    <s v="Miguel"/>
    <s v="Bufanda"/>
    <n v="780"/>
    <x v="0"/>
    <x v="36"/>
  </r>
  <r>
    <d v="2026-09-10T00:00:00"/>
    <s v="Albert"/>
    <s v="Bikini"/>
    <n v="752"/>
    <x v="0"/>
    <x v="36"/>
  </r>
  <r>
    <d v="2026-09-10T00:00:00"/>
    <s v="Victor"/>
    <s v="Delantal"/>
    <n v="765"/>
    <x v="0"/>
    <x v="36"/>
  </r>
  <r>
    <d v="2026-09-10T00:00:00"/>
    <s v="Melania"/>
    <s v="Chaqueta"/>
    <n v="318"/>
    <x v="0"/>
    <x v="36"/>
  </r>
  <r>
    <d v="2026-09-10T00:00:00"/>
    <s v="Albert"/>
    <s v="Gorra"/>
    <n v="209"/>
    <x v="0"/>
    <x v="36"/>
  </r>
  <r>
    <d v="2026-09-10T00:00:00"/>
    <s v="Victor"/>
    <s v="Chaqueta"/>
    <n v="954"/>
    <x v="0"/>
    <x v="36"/>
  </r>
  <r>
    <d v="2026-09-10T00:00:00"/>
    <s v="Melania"/>
    <s v="Guantes"/>
    <n v="945"/>
    <x v="0"/>
    <x v="36"/>
  </r>
  <r>
    <d v="2026-09-10T00:00:00"/>
    <s v="Albert"/>
    <s v="Blusa"/>
    <n v="1125"/>
    <x v="0"/>
    <x v="36"/>
  </r>
  <r>
    <d v="2026-09-11T00:00:00"/>
    <s v="Melania"/>
    <s v="Bermuda"/>
    <n v="1425"/>
    <x v="1"/>
    <x v="36"/>
  </r>
  <r>
    <d v="2026-09-11T00:00:00"/>
    <s v="Victor"/>
    <s v="Abrigo"/>
    <n v="1740"/>
    <x v="1"/>
    <x v="36"/>
  </r>
  <r>
    <d v="2026-09-11T00:00:00"/>
    <s v="Albert"/>
    <s v="Pijama"/>
    <n v="172"/>
    <x v="1"/>
    <x v="36"/>
  </r>
  <r>
    <d v="2026-09-11T00:00:00"/>
    <s v="Melania"/>
    <s v="Vestido"/>
    <n v="1088"/>
    <x v="1"/>
    <x v="36"/>
  </r>
  <r>
    <d v="2026-09-11T00:00:00"/>
    <s v="Miguel"/>
    <s v="Bermuda"/>
    <n v="513"/>
    <x v="1"/>
    <x v="36"/>
  </r>
  <r>
    <d v="2026-09-11T00:00:00"/>
    <s v="Miguel"/>
    <s v="Uniforme"/>
    <n v="444"/>
    <x v="1"/>
    <x v="36"/>
  </r>
  <r>
    <d v="2026-09-11T00:00:00"/>
    <s v="Victor"/>
    <s v="Impermeable"/>
    <n v="819"/>
    <x v="1"/>
    <x v="36"/>
  </r>
  <r>
    <d v="2026-09-11T00:00:00"/>
    <s v="Melania"/>
    <s v="Guantes"/>
    <n v="378"/>
    <x v="1"/>
    <x v="36"/>
  </r>
  <r>
    <d v="2026-09-12T00:00:00"/>
    <s v="Miguel"/>
    <s v="Bikini"/>
    <n v="235"/>
    <x v="2"/>
    <x v="36"/>
  </r>
  <r>
    <d v="2026-09-12T00:00:00"/>
    <s v="Miguel"/>
    <s v="Uniforme"/>
    <n v="666"/>
    <x v="2"/>
    <x v="36"/>
  </r>
  <r>
    <d v="2026-09-12T00:00:00"/>
    <s v="Melania"/>
    <s v="Botas"/>
    <n v="1725"/>
    <x v="2"/>
    <x v="36"/>
  </r>
  <r>
    <d v="2026-09-12T00:00:00"/>
    <s v="Melania"/>
    <s v="Calcetín"/>
    <n v="152"/>
    <x v="2"/>
    <x v="36"/>
  </r>
  <r>
    <d v="2026-09-12T00:00:00"/>
    <s v="Miguel"/>
    <s v="Pantalón"/>
    <n v="1440"/>
    <x v="2"/>
    <x v="36"/>
  </r>
  <r>
    <d v="2026-09-12T00:00:00"/>
    <s v="Melania"/>
    <s v="Cinturón"/>
    <n v="1824"/>
    <x v="2"/>
    <x v="36"/>
  </r>
  <r>
    <d v="2026-09-12T00:00:00"/>
    <s v="Albert"/>
    <s v="Delantal"/>
    <n v="51"/>
    <x v="2"/>
    <x v="36"/>
  </r>
  <r>
    <d v="2026-09-12T00:00:00"/>
    <s v="Albert"/>
    <s v="Chaqueta"/>
    <n v="742"/>
    <x v="2"/>
    <x v="36"/>
  </r>
  <r>
    <d v="2026-09-12T00:00:00"/>
    <s v="Miguel"/>
    <s v="Gorra"/>
    <n v="264"/>
    <x v="2"/>
    <x v="36"/>
  </r>
  <r>
    <d v="2026-09-12T00:00:00"/>
    <s v="Melania"/>
    <s v="Blusa"/>
    <n v="675"/>
    <x v="2"/>
    <x v="36"/>
  </r>
  <r>
    <d v="2026-09-12T00:00:00"/>
    <s v="Victor"/>
    <s v="Cinturón"/>
    <n v="96"/>
    <x v="2"/>
    <x v="36"/>
  </r>
  <r>
    <d v="2026-09-12T00:00:00"/>
    <s v="Albert"/>
    <s v="Calzoncillo"/>
    <n v="1224"/>
    <x v="2"/>
    <x v="36"/>
  </r>
  <r>
    <d v="2026-09-12T00:00:00"/>
    <s v="Melania"/>
    <s v="Blusa"/>
    <n v="1035"/>
    <x v="2"/>
    <x v="36"/>
  </r>
  <r>
    <d v="2026-09-12T00:00:00"/>
    <s v="Victor"/>
    <s v="Cinturón"/>
    <n v="864"/>
    <x v="2"/>
    <x v="36"/>
  </r>
  <r>
    <d v="2026-09-12T00:00:00"/>
    <s v="Albert"/>
    <s v="Bikini"/>
    <n v="752"/>
    <x v="2"/>
    <x v="36"/>
  </r>
  <r>
    <d v="2026-09-12T00:00:00"/>
    <s v="Miguel"/>
    <s v="Vestido"/>
    <n v="832"/>
    <x v="2"/>
    <x v="36"/>
  </r>
  <r>
    <d v="2026-09-12T00:00:00"/>
    <s v="Albert"/>
    <s v="Pijama"/>
    <n v="774"/>
    <x v="2"/>
    <x v="36"/>
  </r>
  <r>
    <d v="2026-09-12T00:00:00"/>
    <s v="Albert"/>
    <s v="Cinturón"/>
    <n v="192"/>
    <x v="2"/>
    <x v="36"/>
  </r>
  <r>
    <d v="2026-09-12T00:00:00"/>
    <s v="Melania"/>
    <s v="Delantal"/>
    <n v="714"/>
    <x v="2"/>
    <x v="36"/>
  </r>
  <r>
    <d v="2026-09-12T00:00:00"/>
    <s v="Albert"/>
    <s v="Camisa"/>
    <n v="528"/>
    <x v="2"/>
    <x v="36"/>
  </r>
  <r>
    <d v="2026-09-13T00:00:00"/>
    <s v="Victor"/>
    <s v="Calzoncillo"/>
    <n v="1275"/>
    <x v="3"/>
    <x v="37"/>
  </r>
  <r>
    <d v="2026-09-13T00:00:00"/>
    <s v="Miguel"/>
    <s v="Calcetín"/>
    <n v="342"/>
    <x v="3"/>
    <x v="37"/>
  </r>
  <r>
    <d v="2026-09-13T00:00:00"/>
    <s v="Melania"/>
    <s v="Pijama"/>
    <n v="430"/>
    <x v="3"/>
    <x v="37"/>
  </r>
  <r>
    <d v="2026-09-13T00:00:00"/>
    <s v="Albert"/>
    <s v="Impermeable"/>
    <n v="1456"/>
    <x v="3"/>
    <x v="37"/>
  </r>
  <r>
    <d v="2026-09-13T00:00:00"/>
    <s v="Miguel"/>
    <s v="Cinturón"/>
    <n v="864"/>
    <x v="3"/>
    <x v="37"/>
  </r>
  <r>
    <d v="2026-09-13T00:00:00"/>
    <s v="Miguel"/>
    <s v="Boina"/>
    <n v="1368"/>
    <x v="3"/>
    <x v="37"/>
  </r>
  <r>
    <d v="2026-09-13T00:00:00"/>
    <s v="Miguel"/>
    <s v="Camisa"/>
    <n v="198"/>
    <x v="3"/>
    <x v="37"/>
  </r>
  <r>
    <d v="2026-09-13T00:00:00"/>
    <s v="Melania"/>
    <s v="Cinturón"/>
    <n v="1344"/>
    <x v="3"/>
    <x v="37"/>
  </r>
  <r>
    <d v="2026-09-14T00:00:00"/>
    <s v="Miguel"/>
    <s v="Pantalón"/>
    <n v="960"/>
    <x v="4"/>
    <x v="37"/>
  </r>
  <r>
    <d v="2026-09-14T00:00:00"/>
    <s v="Victor"/>
    <s v="Cinturón"/>
    <n v="864"/>
    <x v="4"/>
    <x v="37"/>
  </r>
  <r>
    <d v="2026-09-14T00:00:00"/>
    <s v="Miguel"/>
    <s v="Calcetín"/>
    <n v="152"/>
    <x v="4"/>
    <x v="37"/>
  </r>
  <r>
    <d v="2026-09-14T00:00:00"/>
    <s v="Melania"/>
    <s v="Boina"/>
    <n v="1512"/>
    <x v="4"/>
    <x v="37"/>
  </r>
  <r>
    <d v="2026-09-14T00:00:00"/>
    <s v="Melania"/>
    <s v="Bikini"/>
    <n v="470"/>
    <x v="4"/>
    <x v="37"/>
  </r>
  <r>
    <d v="2026-09-14T00:00:00"/>
    <s v="Miguel"/>
    <s v="Calcetín"/>
    <n v="228"/>
    <x v="4"/>
    <x v="37"/>
  </r>
  <r>
    <d v="2026-09-14T00:00:00"/>
    <s v="Victor"/>
    <s v="Bikini"/>
    <n v="846"/>
    <x v="4"/>
    <x v="37"/>
  </r>
  <r>
    <d v="2026-09-14T00:00:00"/>
    <s v="Victor"/>
    <s v="Falda"/>
    <n v="754"/>
    <x v="4"/>
    <x v="37"/>
  </r>
  <r>
    <d v="2026-09-14T00:00:00"/>
    <s v="Albert"/>
    <s v="Camisa"/>
    <n v="484"/>
    <x v="4"/>
    <x v="37"/>
  </r>
  <r>
    <d v="2026-09-14T00:00:00"/>
    <s v="Albert"/>
    <s v="Guantes"/>
    <n v="504"/>
    <x v="4"/>
    <x v="37"/>
  </r>
  <r>
    <d v="2026-09-14T00:00:00"/>
    <s v="Melania"/>
    <s v="Impermeable"/>
    <n v="364"/>
    <x v="4"/>
    <x v="37"/>
  </r>
  <r>
    <d v="2026-09-15T00:00:00"/>
    <s v="Melania"/>
    <s v="Falda"/>
    <n v="348"/>
    <x v="5"/>
    <x v="37"/>
  </r>
  <r>
    <d v="2026-09-15T00:00:00"/>
    <s v="Albert"/>
    <s v="Guantes"/>
    <n v="693"/>
    <x v="5"/>
    <x v="37"/>
  </r>
  <r>
    <d v="2026-09-15T00:00:00"/>
    <s v="Miguel"/>
    <s v="Cinturón"/>
    <n v="2400"/>
    <x v="5"/>
    <x v="37"/>
  </r>
  <r>
    <d v="2026-09-15T00:00:00"/>
    <s v="Miguel"/>
    <s v="Gorra"/>
    <n v="143"/>
    <x v="5"/>
    <x v="37"/>
  </r>
  <r>
    <d v="2026-09-15T00:00:00"/>
    <s v="Victor"/>
    <s v="Uniforme"/>
    <n v="407"/>
    <x v="5"/>
    <x v="37"/>
  </r>
  <r>
    <d v="2026-09-15T00:00:00"/>
    <s v="Miguel"/>
    <s v="Albornoz"/>
    <n v="91"/>
    <x v="5"/>
    <x v="37"/>
  </r>
  <r>
    <d v="2026-09-15T00:00:00"/>
    <s v="Melania"/>
    <s v="Pijama"/>
    <n v="559"/>
    <x v="5"/>
    <x v="37"/>
  </r>
  <r>
    <d v="2026-09-15T00:00:00"/>
    <s v="Miguel"/>
    <s v="Gorra"/>
    <n v="154"/>
    <x v="5"/>
    <x v="37"/>
  </r>
  <r>
    <d v="2026-09-15T00:00:00"/>
    <s v="Melania"/>
    <s v="Pijama"/>
    <n v="946"/>
    <x v="5"/>
    <x v="37"/>
  </r>
  <r>
    <d v="2026-09-16T00:00:00"/>
    <s v="Victor"/>
    <s v="Bikini"/>
    <n v="235"/>
    <x v="6"/>
    <x v="37"/>
  </r>
  <r>
    <d v="2026-09-16T00:00:00"/>
    <s v="Albert"/>
    <s v="Falda"/>
    <n v="1218"/>
    <x v="6"/>
    <x v="37"/>
  </r>
  <r>
    <d v="2026-09-16T00:00:00"/>
    <s v="Albert"/>
    <s v="Botas"/>
    <n v="621"/>
    <x v="6"/>
    <x v="37"/>
  </r>
  <r>
    <d v="2026-09-16T00:00:00"/>
    <s v="Victor"/>
    <s v="Pantalón"/>
    <n v="1020"/>
    <x v="6"/>
    <x v="37"/>
  </r>
  <r>
    <d v="2026-09-16T00:00:00"/>
    <s v="Melania"/>
    <s v="Falda"/>
    <n v="522"/>
    <x v="6"/>
    <x v="37"/>
  </r>
  <r>
    <d v="2026-09-16T00:00:00"/>
    <s v="Miguel"/>
    <s v="Corbata"/>
    <n v="968"/>
    <x v="6"/>
    <x v="37"/>
  </r>
  <r>
    <d v="2026-09-16T00:00:00"/>
    <s v="Miguel"/>
    <s v="Bikini"/>
    <n v="188"/>
    <x v="6"/>
    <x v="37"/>
  </r>
  <r>
    <d v="2026-09-16T00:00:00"/>
    <s v="Albert"/>
    <s v="Pijama"/>
    <n v="946"/>
    <x v="6"/>
    <x v="37"/>
  </r>
  <r>
    <d v="2026-09-16T00:00:00"/>
    <s v="Victor"/>
    <s v="Blusa"/>
    <n v="630"/>
    <x v="6"/>
    <x v="37"/>
  </r>
  <r>
    <d v="2026-09-16T00:00:00"/>
    <s v="Albert"/>
    <s v="Bikini"/>
    <n v="188"/>
    <x v="6"/>
    <x v="37"/>
  </r>
  <r>
    <d v="2026-09-16T00:00:00"/>
    <s v="Victor"/>
    <s v="Cinturón"/>
    <n v="960"/>
    <x v="6"/>
    <x v="37"/>
  </r>
  <r>
    <d v="2026-09-16T00:00:00"/>
    <s v="Miguel"/>
    <s v="Camisa"/>
    <n v="308"/>
    <x v="6"/>
    <x v="37"/>
  </r>
  <r>
    <d v="2026-09-17T00:00:00"/>
    <s v="Melania"/>
    <s v="Calzoncillo"/>
    <n v="1224"/>
    <x v="0"/>
    <x v="37"/>
  </r>
  <r>
    <d v="2026-09-17T00:00:00"/>
    <s v="Victor"/>
    <s v="Calcetín"/>
    <n v="266"/>
    <x v="0"/>
    <x v="37"/>
  </r>
  <r>
    <d v="2026-09-17T00:00:00"/>
    <s v="Albert"/>
    <s v="Cinturón"/>
    <n v="768"/>
    <x v="0"/>
    <x v="37"/>
  </r>
  <r>
    <d v="2026-09-17T00:00:00"/>
    <s v="Albert"/>
    <s v="Uniforme"/>
    <n v="185"/>
    <x v="0"/>
    <x v="37"/>
  </r>
  <r>
    <d v="2026-09-17T00:00:00"/>
    <s v="Albert"/>
    <s v="Pijama"/>
    <n v="731"/>
    <x v="0"/>
    <x v="37"/>
  </r>
  <r>
    <d v="2026-09-17T00:00:00"/>
    <s v="Albert"/>
    <s v="Chaqueta"/>
    <n v="477"/>
    <x v="0"/>
    <x v="37"/>
  </r>
  <r>
    <d v="2026-09-17T00:00:00"/>
    <s v="Victor"/>
    <s v="Gorra"/>
    <n v="11"/>
    <x v="0"/>
    <x v="37"/>
  </r>
  <r>
    <d v="2026-09-17T00:00:00"/>
    <s v="Melania"/>
    <s v="Vestido"/>
    <n v="960"/>
    <x v="0"/>
    <x v="37"/>
  </r>
  <r>
    <d v="2026-09-17T00:00:00"/>
    <s v="Melania"/>
    <s v="Cinturón"/>
    <n v="576"/>
    <x v="0"/>
    <x v="37"/>
  </r>
  <r>
    <d v="2026-09-17T00:00:00"/>
    <s v="Miguel"/>
    <s v="Falda"/>
    <n v="928"/>
    <x v="0"/>
    <x v="37"/>
  </r>
  <r>
    <d v="2026-09-17T00:00:00"/>
    <s v="Victor"/>
    <s v="Albornoz"/>
    <n v="195"/>
    <x v="0"/>
    <x v="37"/>
  </r>
  <r>
    <d v="2026-09-17T00:00:00"/>
    <s v="Albert"/>
    <s v="Impermeable"/>
    <n v="2002"/>
    <x v="0"/>
    <x v="37"/>
  </r>
  <r>
    <d v="2026-09-18T00:00:00"/>
    <s v="Miguel"/>
    <s v="Falda"/>
    <n v="754"/>
    <x v="1"/>
    <x v="37"/>
  </r>
  <r>
    <d v="2026-09-18T00:00:00"/>
    <s v="Victor"/>
    <s v="Delantal"/>
    <n v="255"/>
    <x v="1"/>
    <x v="37"/>
  </r>
  <r>
    <d v="2026-09-18T00:00:00"/>
    <s v="Melania"/>
    <s v="Blusa"/>
    <n v="270"/>
    <x v="1"/>
    <x v="37"/>
  </r>
  <r>
    <d v="2026-09-18T00:00:00"/>
    <s v="Melania"/>
    <s v="Pijama"/>
    <n v="86"/>
    <x v="1"/>
    <x v="37"/>
  </r>
  <r>
    <d v="2026-09-18T00:00:00"/>
    <s v="Miguel"/>
    <s v="Gorra"/>
    <n v="143"/>
    <x v="1"/>
    <x v="37"/>
  </r>
  <r>
    <d v="2026-09-18T00:00:00"/>
    <s v="Miguel"/>
    <s v="Calcetín"/>
    <n v="380"/>
    <x v="1"/>
    <x v="37"/>
  </r>
  <r>
    <d v="2026-09-18T00:00:00"/>
    <s v="Albert"/>
    <s v="Bermuda"/>
    <n v="684"/>
    <x v="1"/>
    <x v="37"/>
  </r>
  <r>
    <d v="2026-09-18T00:00:00"/>
    <s v="Melania"/>
    <s v="Cinturón"/>
    <n v="960"/>
    <x v="1"/>
    <x v="37"/>
  </r>
  <r>
    <d v="2026-09-19T00:00:00"/>
    <s v="Victor"/>
    <s v="Bermuda"/>
    <n v="969"/>
    <x v="2"/>
    <x v="37"/>
  </r>
  <r>
    <d v="2026-09-19T00:00:00"/>
    <s v="Melania"/>
    <s v="Calcetín"/>
    <n v="608"/>
    <x v="2"/>
    <x v="37"/>
  </r>
  <r>
    <d v="2026-09-19T00:00:00"/>
    <s v="Melania"/>
    <s v="Blusa"/>
    <n v="945"/>
    <x v="2"/>
    <x v="37"/>
  </r>
  <r>
    <d v="2026-09-19T00:00:00"/>
    <s v="Albert"/>
    <s v="Blusa"/>
    <n v="990"/>
    <x v="2"/>
    <x v="37"/>
  </r>
  <r>
    <d v="2026-09-19T00:00:00"/>
    <s v="Melania"/>
    <s v="Blusa"/>
    <n v="945"/>
    <x v="2"/>
    <x v="37"/>
  </r>
  <r>
    <d v="2026-09-19T00:00:00"/>
    <s v="Miguel"/>
    <s v="Blusa"/>
    <n v="720"/>
    <x v="2"/>
    <x v="37"/>
  </r>
  <r>
    <d v="2026-09-19T00:00:00"/>
    <s v="Miguel"/>
    <s v="Impermeable"/>
    <n v="273"/>
    <x v="2"/>
    <x v="37"/>
  </r>
  <r>
    <d v="2026-09-19T00:00:00"/>
    <s v="Melania"/>
    <s v="Cinturón"/>
    <n v="1536"/>
    <x v="2"/>
    <x v="37"/>
  </r>
  <r>
    <d v="2026-09-19T00:00:00"/>
    <s v="Miguel"/>
    <s v="Pijama"/>
    <n v="860"/>
    <x v="2"/>
    <x v="37"/>
  </r>
  <r>
    <d v="2026-09-19T00:00:00"/>
    <s v="Melania"/>
    <s v="Cinturón"/>
    <n v="1728"/>
    <x v="2"/>
    <x v="37"/>
  </r>
  <r>
    <d v="2026-09-19T00:00:00"/>
    <s v="Miguel"/>
    <s v="Gorra"/>
    <n v="187"/>
    <x v="2"/>
    <x v="37"/>
  </r>
  <r>
    <d v="2026-09-19T00:00:00"/>
    <s v="Albert"/>
    <s v="Bikini"/>
    <n v="564"/>
    <x v="2"/>
    <x v="37"/>
  </r>
  <r>
    <d v="2026-09-19T00:00:00"/>
    <s v="Victor"/>
    <s v="Calcetín"/>
    <n v="114"/>
    <x v="2"/>
    <x v="37"/>
  </r>
  <r>
    <d v="2026-09-19T00:00:00"/>
    <s v="Miguel"/>
    <s v="Albornoz"/>
    <n v="130"/>
    <x v="2"/>
    <x v="37"/>
  </r>
  <r>
    <d v="2026-09-19T00:00:00"/>
    <s v="Albert"/>
    <s v="Calcetín"/>
    <n v="912"/>
    <x v="2"/>
    <x v="37"/>
  </r>
  <r>
    <d v="2026-09-19T00:00:00"/>
    <s v="Victor"/>
    <s v="Bermuda"/>
    <n v="741"/>
    <x v="2"/>
    <x v="37"/>
  </r>
  <r>
    <d v="2026-09-19T00:00:00"/>
    <s v="Victor"/>
    <s v="Falda"/>
    <n v="986"/>
    <x v="2"/>
    <x v="37"/>
  </r>
  <r>
    <d v="2026-09-19T00:00:00"/>
    <s v="Albert"/>
    <s v="Botas"/>
    <n v="1587"/>
    <x v="2"/>
    <x v="37"/>
  </r>
  <r>
    <d v="2026-09-20T00:00:00"/>
    <s v="Victor"/>
    <s v="Calzoncillo"/>
    <n v="153"/>
    <x v="3"/>
    <x v="38"/>
  </r>
  <r>
    <d v="2026-09-20T00:00:00"/>
    <s v="Albert"/>
    <s v="Falda"/>
    <n v="812"/>
    <x v="3"/>
    <x v="38"/>
  </r>
  <r>
    <d v="2026-09-20T00:00:00"/>
    <s v="Victor"/>
    <s v="Botas"/>
    <n v="1242"/>
    <x v="3"/>
    <x v="38"/>
  </r>
  <r>
    <d v="2026-09-20T00:00:00"/>
    <s v="Albert"/>
    <s v="Chaqueta"/>
    <n v="265"/>
    <x v="3"/>
    <x v="38"/>
  </r>
  <r>
    <d v="2026-09-20T00:00:00"/>
    <s v="Miguel"/>
    <s v="Uniforme"/>
    <n v="703"/>
    <x v="3"/>
    <x v="38"/>
  </r>
  <r>
    <d v="2026-09-20T00:00:00"/>
    <s v="Melania"/>
    <s v="Bermuda"/>
    <n v="456"/>
    <x v="3"/>
    <x v="38"/>
  </r>
  <r>
    <d v="2026-09-20T00:00:00"/>
    <s v="Melania"/>
    <s v="Abrigo"/>
    <n v="435"/>
    <x v="3"/>
    <x v="38"/>
  </r>
  <r>
    <d v="2026-09-20T00:00:00"/>
    <s v="Miguel"/>
    <s v="Cinturón"/>
    <n v="2400"/>
    <x v="3"/>
    <x v="38"/>
  </r>
  <r>
    <d v="2026-09-20T00:00:00"/>
    <s v="Melania"/>
    <s v="Uniforme"/>
    <n v="111"/>
    <x v="3"/>
    <x v="38"/>
  </r>
  <r>
    <d v="2026-09-21T00:00:00"/>
    <s v="Victor"/>
    <s v="Pijama"/>
    <n v="387"/>
    <x v="4"/>
    <x v="38"/>
  </r>
  <r>
    <d v="2026-09-21T00:00:00"/>
    <s v="Miguel"/>
    <s v="Falda"/>
    <n v="464"/>
    <x v="4"/>
    <x v="38"/>
  </r>
  <r>
    <d v="2026-09-21T00:00:00"/>
    <s v="Albert"/>
    <s v="Abrigo"/>
    <n v="2001"/>
    <x v="4"/>
    <x v="38"/>
  </r>
  <r>
    <d v="2026-09-21T00:00:00"/>
    <s v="Melania"/>
    <s v="Vestido"/>
    <n v="768"/>
    <x v="4"/>
    <x v="38"/>
  </r>
  <r>
    <d v="2026-09-21T00:00:00"/>
    <s v="Melania"/>
    <s v="Uniforme"/>
    <n v="740"/>
    <x v="4"/>
    <x v="38"/>
  </r>
  <r>
    <d v="2026-09-21T00:00:00"/>
    <s v="Victor"/>
    <s v="Cinturón"/>
    <n v="2304"/>
    <x v="4"/>
    <x v="38"/>
  </r>
  <r>
    <d v="2026-09-21T00:00:00"/>
    <s v="Albert"/>
    <s v="Cinturón"/>
    <n v="2304"/>
    <x v="4"/>
    <x v="38"/>
  </r>
  <r>
    <d v="2026-09-21T00:00:00"/>
    <s v="Miguel"/>
    <s v="Albornoz"/>
    <n v="117"/>
    <x v="4"/>
    <x v="38"/>
  </r>
  <r>
    <d v="2026-09-21T00:00:00"/>
    <s v="Albert"/>
    <s v="Guantes"/>
    <n v="756"/>
    <x v="4"/>
    <x v="38"/>
  </r>
  <r>
    <d v="2026-09-21T00:00:00"/>
    <s v="Miguel"/>
    <s v="Camisa"/>
    <n v="308"/>
    <x v="4"/>
    <x v="38"/>
  </r>
  <r>
    <d v="2026-09-22T00:00:00"/>
    <s v="Victor"/>
    <s v="Pantalón"/>
    <n v="360"/>
    <x v="5"/>
    <x v="38"/>
  </r>
  <r>
    <d v="2026-09-22T00:00:00"/>
    <s v="Miguel"/>
    <s v="Uniforme"/>
    <n v="925"/>
    <x v="5"/>
    <x v="38"/>
  </r>
  <r>
    <d v="2026-09-22T00:00:00"/>
    <s v="Albert"/>
    <s v="Bufanda"/>
    <n v="1040"/>
    <x v="5"/>
    <x v="38"/>
  </r>
  <r>
    <d v="2026-09-22T00:00:00"/>
    <s v="Albert"/>
    <s v="Pijama"/>
    <n v="731"/>
    <x v="5"/>
    <x v="38"/>
  </r>
  <r>
    <d v="2026-09-22T00:00:00"/>
    <s v="Miguel"/>
    <s v="Corbata"/>
    <n v="1408"/>
    <x v="5"/>
    <x v="38"/>
  </r>
  <r>
    <d v="2026-09-22T00:00:00"/>
    <s v="Melania"/>
    <s v="Bikini"/>
    <n v="517"/>
    <x v="5"/>
    <x v="38"/>
  </r>
  <r>
    <d v="2026-09-22T00:00:00"/>
    <s v="Miguel"/>
    <s v="Abrigo"/>
    <n v="870"/>
    <x v="5"/>
    <x v="38"/>
  </r>
  <r>
    <d v="2026-09-22T00:00:00"/>
    <s v="Miguel"/>
    <s v="Bufanda"/>
    <n v="520"/>
    <x v="5"/>
    <x v="38"/>
  </r>
  <r>
    <d v="2026-09-22T00:00:00"/>
    <s v="Miguel"/>
    <s v="Delantal"/>
    <n v="1071"/>
    <x v="5"/>
    <x v="38"/>
  </r>
  <r>
    <d v="2026-09-22T00:00:00"/>
    <s v="Albert"/>
    <s v="Falda"/>
    <n v="174"/>
    <x v="5"/>
    <x v="38"/>
  </r>
  <r>
    <d v="2026-09-22T00:00:00"/>
    <s v="Melania"/>
    <s v="Botas"/>
    <n v="1035"/>
    <x v="5"/>
    <x v="38"/>
  </r>
  <r>
    <d v="2026-09-23T00:00:00"/>
    <s v="Melania"/>
    <s v="Uniforme"/>
    <n v="333"/>
    <x v="6"/>
    <x v="38"/>
  </r>
  <r>
    <d v="2026-09-23T00:00:00"/>
    <s v="Miguel"/>
    <s v="Camisa"/>
    <n v="418"/>
    <x v="6"/>
    <x v="38"/>
  </r>
  <r>
    <d v="2026-09-23T00:00:00"/>
    <s v="Miguel"/>
    <s v="Boina"/>
    <n v="720"/>
    <x v="6"/>
    <x v="38"/>
  </r>
  <r>
    <d v="2026-09-23T00:00:00"/>
    <s v="Albert"/>
    <s v="Chaqueta"/>
    <n v="795"/>
    <x v="6"/>
    <x v="38"/>
  </r>
  <r>
    <d v="2026-09-23T00:00:00"/>
    <s v="Melania"/>
    <s v="Chaqueta"/>
    <n v="530"/>
    <x v="6"/>
    <x v="38"/>
  </r>
  <r>
    <d v="2026-09-23T00:00:00"/>
    <s v="Victor"/>
    <s v="Bikini"/>
    <n v="94"/>
    <x v="6"/>
    <x v="38"/>
  </r>
  <r>
    <d v="2026-09-23T00:00:00"/>
    <s v="Melania"/>
    <s v="Guantes"/>
    <n v="1260"/>
    <x v="6"/>
    <x v="38"/>
  </r>
  <r>
    <d v="2026-09-24T00:00:00"/>
    <s v="Melania"/>
    <s v="Blusa"/>
    <n v="45"/>
    <x v="0"/>
    <x v="38"/>
  </r>
  <r>
    <d v="2026-09-24T00:00:00"/>
    <s v="Victor"/>
    <s v="Bufanda"/>
    <n v="468"/>
    <x v="0"/>
    <x v="38"/>
  </r>
  <r>
    <d v="2026-09-24T00:00:00"/>
    <s v="Albert"/>
    <s v="Cinturón"/>
    <n v="1920"/>
    <x v="0"/>
    <x v="38"/>
  </r>
  <r>
    <d v="2026-09-24T00:00:00"/>
    <s v="Victor"/>
    <s v="Bikini"/>
    <n v="94"/>
    <x v="0"/>
    <x v="38"/>
  </r>
  <r>
    <d v="2026-09-24T00:00:00"/>
    <s v="Albert"/>
    <s v="Camisa"/>
    <n v="22"/>
    <x v="0"/>
    <x v="38"/>
  </r>
  <r>
    <d v="2026-09-24T00:00:00"/>
    <s v="Melania"/>
    <s v="Chaqueta"/>
    <n v="424"/>
    <x v="0"/>
    <x v="38"/>
  </r>
  <r>
    <d v="2026-09-24T00:00:00"/>
    <s v="Victor"/>
    <s v="Pantalón"/>
    <n v="1080"/>
    <x v="0"/>
    <x v="38"/>
  </r>
  <r>
    <d v="2026-09-24T00:00:00"/>
    <s v="Melania"/>
    <s v="Cinturón"/>
    <n v="1728"/>
    <x v="0"/>
    <x v="38"/>
  </r>
  <r>
    <d v="2026-09-24T00:00:00"/>
    <s v="Albert"/>
    <s v="Cinturón"/>
    <n v="288"/>
    <x v="0"/>
    <x v="38"/>
  </r>
  <r>
    <d v="2026-09-24T00:00:00"/>
    <s v="Albert"/>
    <s v="Impermeable"/>
    <n v="1001"/>
    <x v="0"/>
    <x v="38"/>
  </r>
  <r>
    <d v="2026-09-24T00:00:00"/>
    <s v="Albert"/>
    <s v="Boina"/>
    <n v="360"/>
    <x v="0"/>
    <x v="38"/>
  </r>
  <r>
    <d v="2026-09-24T00:00:00"/>
    <s v="Victor"/>
    <s v="Bermuda"/>
    <n v="57"/>
    <x v="0"/>
    <x v="38"/>
  </r>
  <r>
    <d v="2026-09-24T00:00:00"/>
    <s v="Albert"/>
    <s v="Cinturón"/>
    <n v="1824"/>
    <x v="0"/>
    <x v="38"/>
  </r>
  <r>
    <d v="2026-09-24T00:00:00"/>
    <s v="Albert"/>
    <s v="Calzoncillo"/>
    <n v="765"/>
    <x v="0"/>
    <x v="38"/>
  </r>
  <r>
    <d v="2026-09-25T00:00:00"/>
    <s v="Albert"/>
    <s v="Albornoz"/>
    <n v="91"/>
    <x v="1"/>
    <x v="38"/>
  </r>
  <r>
    <d v="2026-09-25T00:00:00"/>
    <s v="Melania"/>
    <s v="Uniforme"/>
    <n v="629"/>
    <x v="1"/>
    <x v="38"/>
  </r>
  <r>
    <d v="2026-09-25T00:00:00"/>
    <s v="Albert"/>
    <s v="Camisa"/>
    <n v="88"/>
    <x v="1"/>
    <x v="38"/>
  </r>
  <r>
    <d v="2026-09-25T00:00:00"/>
    <s v="Melania"/>
    <s v="Bikini"/>
    <n v="1081"/>
    <x v="1"/>
    <x v="38"/>
  </r>
  <r>
    <d v="2026-09-25T00:00:00"/>
    <s v="Miguel"/>
    <s v="Cinturón"/>
    <n v="1536"/>
    <x v="1"/>
    <x v="38"/>
  </r>
  <r>
    <d v="2026-09-25T00:00:00"/>
    <s v="Albert"/>
    <s v="Chaqueta"/>
    <n v="1219"/>
    <x v="1"/>
    <x v="38"/>
  </r>
  <r>
    <d v="2026-09-25T00:00:00"/>
    <s v="Albert"/>
    <s v="Chaqueta"/>
    <n v="1325"/>
    <x v="1"/>
    <x v="38"/>
  </r>
  <r>
    <d v="2026-09-25T00:00:00"/>
    <s v="Albert"/>
    <s v="Guantes"/>
    <n v="882"/>
    <x v="1"/>
    <x v="38"/>
  </r>
  <r>
    <d v="2026-09-25T00:00:00"/>
    <s v="Melania"/>
    <s v="Pijama"/>
    <n v="172"/>
    <x v="1"/>
    <x v="38"/>
  </r>
  <r>
    <d v="2026-09-25T00:00:00"/>
    <s v="Albert"/>
    <s v="Falda"/>
    <n v="812"/>
    <x v="1"/>
    <x v="38"/>
  </r>
  <r>
    <d v="2026-09-26T00:00:00"/>
    <s v="Miguel"/>
    <s v="Falda"/>
    <n v="174"/>
    <x v="2"/>
    <x v="38"/>
  </r>
  <r>
    <d v="2026-09-26T00:00:00"/>
    <s v="Melania"/>
    <s v="Abrigo"/>
    <n v="1044"/>
    <x v="2"/>
    <x v="38"/>
  </r>
  <r>
    <d v="2026-09-26T00:00:00"/>
    <s v="Victor"/>
    <s v="Cinturón"/>
    <n v="1728"/>
    <x v="2"/>
    <x v="38"/>
  </r>
  <r>
    <d v="2026-09-26T00:00:00"/>
    <s v="Melania"/>
    <s v="Vestido"/>
    <n v="448"/>
    <x v="2"/>
    <x v="38"/>
  </r>
  <r>
    <d v="2026-09-26T00:00:00"/>
    <s v="Melania"/>
    <s v="Corbata"/>
    <n v="1320"/>
    <x v="2"/>
    <x v="38"/>
  </r>
  <r>
    <d v="2026-09-26T00:00:00"/>
    <s v="Albert"/>
    <s v="Bermuda"/>
    <n v="684"/>
    <x v="2"/>
    <x v="38"/>
  </r>
  <r>
    <d v="2026-09-26T00:00:00"/>
    <s v="Melania"/>
    <s v="Vestido"/>
    <n v="320"/>
    <x v="2"/>
    <x v="38"/>
  </r>
  <r>
    <d v="2026-09-26T00:00:00"/>
    <s v="Melania"/>
    <s v="Guantes"/>
    <n v="819"/>
    <x v="2"/>
    <x v="38"/>
  </r>
  <r>
    <d v="2026-09-26T00:00:00"/>
    <s v="Melania"/>
    <s v="Camisa"/>
    <n v="308"/>
    <x v="2"/>
    <x v="38"/>
  </r>
  <r>
    <d v="2026-09-26T00:00:00"/>
    <s v="Miguel"/>
    <s v="Chaqueta"/>
    <n v="1166"/>
    <x v="2"/>
    <x v="38"/>
  </r>
  <r>
    <d v="2026-09-26T00:00:00"/>
    <s v="Melania"/>
    <s v="Uniforme"/>
    <n v="370"/>
    <x v="2"/>
    <x v="38"/>
  </r>
  <r>
    <d v="2026-09-26T00:00:00"/>
    <s v="Miguel"/>
    <s v="Cinturón"/>
    <n v="2112"/>
    <x v="2"/>
    <x v="38"/>
  </r>
  <r>
    <d v="2026-09-26T00:00:00"/>
    <s v="Victor"/>
    <s v="Pantalón"/>
    <n v="1380"/>
    <x v="2"/>
    <x v="38"/>
  </r>
  <r>
    <d v="2026-09-26T00:00:00"/>
    <s v="Victor"/>
    <s v="Pijama"/>
    <n v="43"/>
    <x v="2"/>
    <x v="38"/>
  </r>
  <r>
    <d v="2026-09-26T00:00:00"/>
    <s v="Miguel"/>
    <s v="Uniforme"/>
    <n v="185"/>
    <x v="2"/>
    <x v="38"/>
  </r>
  <r>
    <d v="2026-09-27T00:00:00"/>
    <s v="Victor"/>
    <s v="Bufanda"/>
    <n v="1196"/>
    <x v="3"/>
    <x v="39"/>
  </r>
  <r>
    <d v="2026-09-27T00:00:00"/>
    <s v="Melania"/>
    <s v="Albornoz"/>
    <n v="52"/>
    <x v="3"/>
    <x v="39"/>
  </r>
  <r>
    <d v="2026-09-27T00:00:00"/>
    <s v="Albert"/>
    <s v="Calcetín"/>
    <n v="304"/>
    <x v="3"/>
    <x v="39"/>
  </r>
  <r>
    <d v="2026-09-27T00:00:00"/>
    <s v="Melania"/>
    <s v="Camisa"/>
    <n v="374"/>
    <x v="3"/>
    <x v="39"/>
  </r>
  <r>
    <d v="2026-09-27T00:00:00"/>
    <s v="Miguel"/>
    <s v="Vestido"/>
    <n v="1280"/>
    <x v="3"/>
    <x v="39"/>
  </r>
  <r>
    <d v="2026-09-27T00:00:00"/>
    <s v="Albert"/>
    <s v="Botas"/>
    <n v="1587"/>
    <x v="3"/>
    <x v="39"/>
  </r>
  <r>
    <d v="2026-09-27T00:00:00"/>
    <s v="Victor"/>
    <s v="Blusa"/>
    <n v="720"/>
    <x v="3"/>
    <x v="39"/>
  </r>
  <r>
    <d v="2026-09-27T00:00:00"/>
    <s v="Victor"/>
    <s v="Pantalón"/>
    <n v="360"/>
    <x v="3"/>
    <x v="39"/>
  </r>
  <r>
    <d v="2026-09-27T00:00:00"/>
    <s v="Albert"/>
    <s v="Blusa"/>
    <n v="675"/>
    <x v="3"/>
    <x v="39"/>
  </r>
  <r>
    <d v="2026-09-27T00:00:00"/>
    <s v="Albert"/>
    <s v="Chaqueta"/>
    <n v="901"/>
    <x v="3"/>
    <x v="39"/>
  </r>
  <r>
    <d v="2026-09-27T00:00:00"/>
    <s v="Albert"/>
    <s v="Corbata"/>
    <n v="1672"/>
    <x v="3"/>
    <x v="39"/>
  </r>
  <r>
    <d v="2026-09-28T00:00:00"/>
    <s v="Albert"/>
    <s v="Pantalón"/>
    <n v="240"/>
    <x v="4"/>
    <x v="39"/>
  </r>
  <r>
    <d v="2026-09-28T00:00:00"/>
    <s v="Miguel"/>
    <s v="Impermeable"/>
    <n v="1729"/>
    <x v="4"/>
    <x v="39"/>
  </r>
  <r>
    <d v="2026-09-28T00:00:00"/>
    <s v="Miguel"/>
    <s v="Falda"/>
    <n v="754"/>
    <x v="4"/>
    <x v="39"/>
  </r>
  <r>
    <d v="2026-09-28T00:00:00"/>
    <s v="Melania"/>
    <s v="Gorra"/>
    <n v="11"/>
    <x v="4"/>
    <x v="39"/>
  </r>
  <r>
    <d v="2026-09-28T00:00:00"/>
    <s v="Victor"/>
    <s v="Blusa"/>
    <n v="585"/>
    <x v="4"/>
    <x v="39"/>
  </r>
  <r>
    <d v="2026-09-28T00:00:00"/>
    <s v="Miguel"/>
    <s v="Abrigo"/>
    <n v="87"/>
    <x v="4"/>
    <x v="39"/>
  </r>
  <r>
    <d v="2026-09-28T00:00:00"/>
    <s v="Victor"/>
    <s v="Falda"/>
    <n v="290"/>
    <x v="4"/>
    <x v="39"/>
  </r>
  <r>
    <d v="2026-09-28T00:00:00"/>
    <s v="Victor"/>
    <s v="Guantes"/>
    <n v="504"/>
    <x v="4"/>
    <x v="39"/>
  </r>
  <r>
    <d v="2026-09-28T00:00:00"/>
    <s v="Albert"/>
    <s v="Bermuda"/>
    <n v="57"/>
    <x v="4"/>
    <x v="39"/>
  </r>
  <r>
    <d v="2026-09-28T00:00:00"/>
    <s v="Miguel"/>
    <s v="Uniforme"/>
    <n v="37"/>
    <x v="4"/>
    <x v="39"/>
  </r>
  <r>
    <d v="2026-09-28T00:00:00"/>
    <s v="Miguel"/>
    <s v="Falda"/>
    <n v="1334"/>
    <x v="4"/>
    <x v="39"/>
  </r>
  <r>
    <d v="2026-09-28T00:00:00"/>
    <s v="Miguel"/>
    <s v="Gorra"/>
    <n v="99"/>
    <x v="4"/>
    <x v="39"/>
  </r>
  <r>
    <d v="2026-09-28T00:00:00"/>
    <s v="Victor"/>
    <s v="Falda"/>
    <n v="522"/>
    <x v="4"/>
    <x v="39"/>
  </r>
  <r>
    <d v="2026-09-28T00:00:00"/>
    <s v="Victor"/>
    <s v="Vestido"/>
    <n v="640"/>
    <x v="4"/>
    <x v="39"/>
  </r>
  <r>
    <d v="2026-09-29T00:00:00"/>
    <s v="Miguel"/>
    <s v="Calzoncillo"/>
    <n v="153"/>
    <x v="5"/>
    <x v="39"/>
  </r>
  <r>
    <d v="2026-09-29T00:00:00"/>
    <s v="Albert"/>
    <s v="Delantal"/>
    <n v="1173"/>
    <x v="5"/>
    <x v="39"/>
  </r>
  <r>
    <d v="2026-09-29T00:00:00"/>
    <s v="Melania"/>
    <s v="Vestido"/>
    <n v="1600"/>
    <x v="5"/>
    <x v="39"/>
  </r>
  <r>
    <d v="2026-09-29T00:00:00"/>
    <s v="Victor"/>
    <s v="Cinturón"/>
    <n v="2112"/>
    <x v="5"/>
    <x v="39"/>
  </r>
  <r>
    <d v="2026-09-29T00:00:00"/>
    <s v="Victor"/>
    <s v="Botas"/>
    <n v="897"/>
    <x v="5"/>
    <x v="39"/>
  </r>
  <r>
    <d v="2026-09-29T00:00:00"/>
    <s v="Miguel"/>
    <s v="Calcetín"/>
    <n v="342"/>
    <x v="5"/>
    <x v="39"/>
  </r>
  <r>
    <d v="2026-09-29T00:00:00"/>
    <s v="Albert"/>
    <s v="Calzoncillo"/>
    <n v="1224"/>
    <x v="5"/>
    <x v="39"/>
  </r>
  <r>
    <d v="2026-09-29T00:00:00"/>
    <s v="Melania"/>
    <s v="Bufanda"/>
    <n v="312"/>
    <x v="5"/>
    <x v="39"/>
  </r>
  <r>
    <d v="2026-09-29T00:00:00"/>
    <s v="Victor"/>
    <s v="Blusa"/>
    <n v="720"/>
    <x v="5"/>
    <x v="39"/>
  </r>
  <r>
    <d v="2026-09-29T00:00:00"/>
    <s v="Melania"/>
    <s v="Abrigo"/>
    <n v="957"/>
    <x v="5"/>
    <x v="39"/>
  </r>
  <r>
    <d v="2026-09-29T00:00:00"/>
    <s v="Albert"/>
    <s v="Bufanda"/>
    <n v="572"/>
    <x v="5"/>
    <x v="39"/>
  </r>
  <r>
    <d v="2026-09-29T00:00:00"/>
    <s v="Miguel"/>
    <s v="Calcetín"/>
    <n v="532"/>
    <x v="5"/>
    <x v="39"/>
  </r>
  <r>
    <d v="2026-09-29T00:00:00"/>
    <s v="Albert"/>
    <s v="Blusa"/>
    <n v="270"/>
    <x v="5"/>
    <x v="39"/>
  </r>
  <r>
    <d v="2026-09-29T00:00:00"/>
    <s v="Victor"/>
    <s v="Impermeable"/>
    <n v="1729"/>
    <x v="5"/>
    <x v="39"/>
  </r>
  <r>
    <d v="2026-09-30T00:00:00"/>
    <s v="Miguel"/>
    <s v="Boina"/>
    <n v="720"/>
    <x v="6"/>
    <x v="39"/>
  </r>
  <r>
    <d v="2026-09-30T00:00:00"/>
    <s v="Albert"/>
    <s v="Vestido"/>
    <n v="896"/>
    <x v="6"/>
    <x v="39"/>
  </r>
  <r>
    <d v="2026-09-30T00:00:00"/>
    <s v="Albert"/>
    <s v="Pantalón"/>
    <n v="1320"/>
    <x v="6"/>
    <x v="39"/>
  </r>
  <r>
    <d v="2026-09-30T00:00:00"/>
    <s v="Victor"/>
    <s v="Blusa"/>
    <n v="540"/>
    <x v="6"/>
    <x v="39"/>
  </r>
  <r>
    <d v="2026-09-30T00:00:00"/>
    <s v="Victor"/>
    <s v="Falda"/>
    <n v="1392"/>
    <x v="6"/>
    <x v="39"/>
  </r>
  <r>
    <d v="2026-09-30T00:00:00"/>
    <s v="Albert"/>
    <s v="Delantal"/>
    <n v="510"/>
    <x v="6"/>
    <x v="39"/>
  </r>
  <r>
    <d v="2026-09-30T00:00:00"/>
    <s v="Albert"/>
    <s v="Boina"/>
    <n v="576"/>
    <x v="6"/>
    <x v="39"/>
  </r>
  <r>
    <d v="2026-09-30T00:00:00"/>
    <s v="Albert"/>
    <s v="Calzoncillo"/>
    <n v="1122"/>
    <x v="6"/>
    <x v="39"/>
  </r>
  <r>
    <d v="2026-09-30T00:00:00"/>
    <s v="Melania"/>
    <s v="Chaqueta"/>
    <n v="159"/>
    <x v="6"/>
    <x v="39"/>
  </r>
  <r>
    <d v="2026-09-30T00:00:00"/>
    <s v="Melania"/>
    <s v="Delantal"/>
    <n v="408"/>
    <x v="6"/>
    <x v="39"/>
  </r>
  <r>
    <d v="2026-09-30T00:00:00"/>
    <s v="Melania"/>
    <s v="Cinturón"/>
    <n v="2016"/>
    <x v="6"/>
    <x v="39"/>
  </r>
  <r>
    <d v="2026-09-30T00:00:00"/>
    <s v="Victor"/>
    <s v="Bermuda"/>
    <n v="1026"/>
    <x v="6"/>
    <x v="39"/>
  </r>
  <r>
    <d v="2026-09-30T00:00:00"/>
    <s v="Miguel"/>
    <s v="Pijama"/>
    <n v="602"/>
    <x v="6"/>
    <x v="39"/>
  </r>
  <r>
    <d v="2026-09-30T00:00:00"/>
    <s v="Albert"/>
    <s v="Bermuda"/>
    <n v="1140"/>
    <x v="6"/>
    <x v="39"/>
  </r>
  <r>
    <d v="2026-09-30T00:00:00"/>
    <s v="Miguel"/>
    <s v="Albornoz"/>
    <n v="13"/>
    <x v="6"/>
    <x v="39"/>
  </r>
  <r>
    <d v="2026-10-01T00:00:00"/>
    <s v="Victor"/>
    <s v="Falda"/>
    <n v="696"/>
    <x v="0"/>
    <x v="39"/>
  </r>
  <r>
    <d v="2026-10-01T00:00:00"/>
    <s v="Melania"/>
    <s v="Corbata"/>
    <n v="88"/>
    <x v="0"/>
    <x v="39"/>
  </r>
  <r>
    <d v="2026-10-01T00:00:00"/>
    <s v="Victor"/>
    <s v="Camisa"/>
    <n v="352"/>
    <x v="0"/>
    <x v="39"/>
  </r>
  <r>
    <d v="2026-10-01T00:00:00"/>
    <s v="Melania"/>
    <s v="Vestido"/>
    <n v="128"/>
    <x v="0"/>
    <x v="39"/>
  </r>
  <r>
    <d v="2026-10-01T00:00:00"/>
    <s v="Melania"/>
    <s v="Impermeable"/>
    <n v="91"/>
    <x v="0"/>
    <x v="39"/>
  </r>
  <r>
    <d v="2026-10-01T00:00:00"/>
    <s v="Melania"/>
    <s v="Bermuda"/>
    <n v="1026"/>
    <x v="0"/>
    <x v="39"/>
  </r>
  <r>
    <d v="2026-10-01T00:00:00"/>
    <s v="Victor"/>
    <s v="Pijama"/>
    <n v="688"/>
    <x v="0"/>
    <x v="39"/>
  </r>
  <r>
    <d v="2026-10-01T00:00:00"/>
    <s v="Miguel"/>
    <s v="Pantalón"/>
    <n v="1140"/>
    <x v="0"/>
    <x v="39"/>
  </r>
  <r>
    <d v="2026-10-01T00:00:00"/>
    <s v="Albert"/>
    <s v="Cinturón"/>
    <n v="2304"/>
    <x v="0"/>
    <x v="39"/>
  </r>
  <r>
    <d v="2026-10-01T00:00:00"/>
    <s v="Victor"/>
    <s v="Calcetín"/>
    <n v="760"/>
    <x v="0"/>
    <x v="39"/>
  </r>
  <r>
    <d v="2026-10-01T00:00:00"/>
    <s v="Victor"/>
    <s v="Cinturón"/>
    <n v="1824"/>
    <x v="0"/>
    <x v="39"/>
  </r>
  <r>
    <d v="2026-10-01T00:00:00"/>
    <s v="Melania"/>
    <s v="Bufanda"/>
    <n v="676"/>
    <x v="0"/>
    <x v="39"/>
  </r>
  <r>
    <d v="2026-10-01T00:00:00"/>
    <s v="Melania"/>
    <s v="Botas"/>
    <n v="1380"/>
    <x v="0"/>
    <x v="39"/>
  </r>
  <r>
    <d v="2026-10-01T00:00:00"/>
    <s v="Melania"/>
    <s v="Corbata"/>
    <n v="88"/>
    <x v="0"/>
    <x v="39"/>
  </r>
  <r>
    <d v="2026-10-01T00:00:00"/>
    <s v="Albert"/>
    <s v="Bikini"/>
    <n v="1034"/>
    <x v="0"/>
    <x v="39"/>
  </r>
  <r>
    <d v="2026-10-01T00:00:00"/>
    <s v="Albert"/>
    <s v="Falda"/>
    <n v="812"/>
    <x v="0"/>
    <x v="39"/>
  </r>
  <r>
    <d v="2026-10-02T00:00:00"/>
    <s v="Miguel"/>
    <s v="Delantal"/>
    <n v="1173"/>
    <x v="1"/>
    <x v="39"/>
  </r>
  <r>
    <d v="2026-10-02T00:00:00"/>
    <s v="Miguel"/>
    <s v="Cinturón"/>
    <n v="1248"/>
    <x v="1"/>
    <x v="39"/>
  </r>
  <r>
    <d v="2026-10-02T00:00:00"/>
    <s v="Miguel"/>
    <s v="Cinturón"/>
    <n v="1920"/>
    <x v="1"/>
    <x v="39"/>
  </r>
  <r>
    <d v="2026-10-02T00:00:00"/>
    <s v="Miguel"/>
    <s v="Bufanda"/>
    <n v="884"/>
    <x v="1"/>
    <x v="39"/>
  </r>
  <r>
    <d v="2026-10-02T00:00:00"/>
    <s v="Melania"/>
    <s v="Pijama"/>
    <n v="86"/>
    <x v="1"/>
    <x v="39"/>
  </r>
  <r>
    <d v="2026-10-02T00:00:00"/>
    <s v="Victor"/>
    <s v="Boina"/>
    <n v="864"/>
    <x v="1"/>
    <x v="39"/>
  </r>
  <r>
    <d v="2026-10-02T00:00:00"/>
    <s v="Miguel"/>
    <s v="Boina"/>
    <n v="576"/>
    <x v="1"/>
    <x v="39"/>
  </r>
  <r>
    <d v="2026-10-02T00:00:00"/>
    <s v="Melania"/>
    <s v="Uniforme"/>
    <n v="111"/>
    <x v="1"/>
    <x v="39"/>
  </r>
  <r>
    <d v="2026-10-02T00:00:00"/>
    <s v="Albert"/>
    <s v="Delantal"/>
    <n v="1224"/>
    <x v="1"/>
    <x v="39"/>
  </r>
  <r>
    <d v="2026-10-02T00:00:00"/>
    <s v="Miguel"/>
    <s v="Chaqueta"/>
    <n v="265"/>
    <x v="1"/>
    <x v="39"/>
  </r>
  <r>
    <d v="2026-10-02T00:00:00"/>
    <s v="Melania"/>
    <s v="Pijama"/>
    <n v="903"/>
    <x v="1"/>
    <x v="39"/>
  </r>
  <r>
    <d v="2026-10-02T00:00:00"/>
    <s v="Albert"/>
    <s v="Camisa"/>
    <n v="66"/>
    <x v="1"/>
    <x v="39"/>
  </r>
  <r>
    <d v="2026-10-03T00:00:00"/>
    <s v="Albert"/>
    <s v="Abrigo"/>
    <n v="2001"/>
    <x v="2"/>
    <x v="39"/>
  </r>
  <r>
    <d v="2026-10-03T00:00:00"/>
    <s v="Albert"/>
    <s v="Chaqueta"/>
    <n v="1113"/>
    <x v="2"/>
    <x v="39"/>
  </r>
  <r>
    <d v="2026-10-03T00:00:00"/>
    <s v="Miguel"/>
    <s v="Cinturón"/>
    <n v="2400"/>
    <x v="2"/>
    <x v="39"/>
  </r>
  <r>
    <d v="2026-10-03T00:00:00"/>
    <s v="Albert"/>
    <s v="Chaqueta"/>
    <n v="1166"/>
    <x v="2"/>
    <x v="39"/>
  </r>
  <r>
    <d v="2026-10-03T00:00:00"/>
    <s v="Melania"/>
    <s v="Boina"/>
    <n v="1368"/>
    <x v="2"/>
    <x v="39"/>
  </r>
  <r>
    <d v="2026-10-03T00:00:00"/>
    <s v="Melania"/>
    <s v="Abrigo"/>
    <n v="2175"/>
    <x v="2"/>
    <x v="39"/>
  </r>
  <r>
    <d v="2026-10-03T00:00:00"/>
    <s v="Albert"/>
    <s v="Bufanda"/>
    <n v="520"/>
    <x v="2"/>
    <x v="39"/>
  </r>
  <r>
    <d v="2026-10-03T00:00:00"/>
    <s v="Victor"/>
    <s v="Bermuda"/>
    <n v="285"/>
    <x v="2"/>
    <x v="39"/>
  </r>
  <r>
    <d v="2026-10-03T00:00:00"/>
    <s v="Albert"/>
    <s v="Impermeable"/>
    <n v="182"/>
    <x v="2"/>
    <x v="39"/>
  </r>
  <r>
    <d v="2026-10-03T00:00:00"/>
    <s v="Melania"/>
    <s v="Botas"/>
    <n v="414"/>
    <x v="2"/>
    <x v="39"/>
  </r>
  <r>
    <d v="2026-10-04T00:00:00"/>
    <s v="Melania"/>
    <s v="Blusa"/>
    <n v="945"/>
    <x v="3"/>
    <x v="40"/>
  </r>
  <r>
    <d v="2026-10-04T00:00:00"/>
    <s v="Albert"/>
    <s v="Boina"/>
    <n v="720"/>
    <x v="3"/>
    <x v="40"/>
  </r>
  <r>
    <d v="2026-10-04T00:00:00"/>
    <s v="Melania"/>
    <s v="Bikini"/>
    <n v="705"/>
    <x v="3"/>
    <x v="40"/>
  </r>
  <r>
    <d v="2026-10-04T00:00:00"/>
    <s v="Melania"/>
    <s v="Falda"/>
    <n v="1276"/>
    <x v="3"/>
    <x v="40"/>
  </r>
  <r>
    <d v="2026-10-04T00:00:00"/>
    <s v="Victor"/>
    <s v="Botas"/>
    <n v="552"/>
    <x v="3"/>
    <x v="40"/>
  </r>
  <r>
    <d v="2026-10-04T00:00:00"/>
    <s v="Albert"/>
    <s v="Bermuda"/>
    <n v="1254"/>
    <x v="3"/>
    <x v="40"/>
  </r>
  <r>
    <d v="2026-10-04T00:00:00"/>
    <s v="Albert"/>
    <s v="Chaqueta"/>
    <n v="159"/>
    <x v="3"/>
    <x v="40"/>
  </r>
  <r>
    <d v="2026-10-05T00:00:00"/>
    <s v="Miguel"/>
    <s v="Chaqueta"/>
    <n v="848"/>
    <x v="4"/>
    <x v="40"/>
  </r>
  <r>
    <d v="2026-10-05T00:00:00"/>
    <s v="Albert"/>
    <s v="Abrigo"/>
    <n v="957"/>
    <x v="4"/>
    <x v="40"/>
  </r>
  <r>
    <d v="2026-10-05T00:00:00"/>
    <s v="Victor"/>
    <s v="Calzoncillo"/>
    <n v="51"/>
    <x v="4"/>
    <x v="40"/>
  </r>
  <r>
    <d v="2026-10-05T00:00:00"/>
    <s v="Miguel"/>
    <s v="Bufanda"/>
    <n v="780"/>
    <x v="4"/>
    <x v="40"/>
  </r>
  <r>
    <d v="2026-10-05T00:00:00"/>
    <s v="Albert"/>
    <s v="Vestido"/>
    <n v="320"/>
    <x v="4"/>
    <x v="40"/>
  </r>
  <r>
    <d v="2026-10-05T00:00:00"/>
    <s v="Miguel"/>
    <s v="Boina"/>
    <n v="1800"/>
    <x v="4"/>
    <x v="40"/>
  </r>
  <r>
    <d v="2026-10-05T00:00:00"/>
    <s v="Albert"/>
    <s v="Chaqueta"/>
    <n v="265"/>
    <x v="4"/>
    <x v="40"/>
  </r>
  <r>
    <d v="2026-10-05T00:00:00"/>
    <s v="Albert"/>
    <s v="Cinturón"/>
    <n v="576"/>
    <x v="4"/>
    <x v="40"/>
  </r>
  <r>
    <d v="2026-10-05T00:00:00"/>
    <s v="Melania"/>
    <s v="Uniforme"/>
    <n v="111"/>
    <x v="4"/>
    <x v="40"/>
  </r>
  <r>
    <d v="2026-10-06T00:00:00"/>
    <s v="Melania"/>
    <s v="Pijama"/>
    <n v="688"/>
    <x v="5"/>
    <x v="40"/>
  </r>
  <r>
    <d v="2026-10-06T00:00:00"/>
    <s v="Albert"/>
    <s v="Albornoz"/>
    <n v="13"/>
    <x v="5"/>
    <x v="40"/>
  </r>
  <r>
    <d v="2026-10-06T00:00:00"/>
    <s v="Victor"/>
    <s v="Bermuda"/>
    <n v="1083"/>
    <x v="5"/>
    <x v="40"/>
  </r>
  <r>
    <d v="2026-10-06T00:00:00"/>
    <s v="Miguel"/>
    <s v="Calzoncillo"/>
    <n v="1020"/>
    <x v="5"/>
    <x v="40"/>
  </r>
  <r>
    <d v="2026-10-06T00:00:00"/>
    <s v="Melania"/>
    <s v="Calzoncillo"/>
    <n v="51"/>
    <x v="5"/>
    <x v="40"/>
  </r>
  <r>
    <d v="2026-10-06T00:00:00"/>
    <s v="Albert"/>
    <s v="Impermeable"/>
    <n v="1820"/>
    <x v="5"/>
    <x v="40"/>
  </r>
  <r>
    <d v="2026-10-06T00:00:00"/>
    <s v="Albert"/>
    <s v="Abrigo"/>
    <n v="174"/>
    <x v="5"/>
    <x v="40"/>
  </r>
  <r>
    <d v="2026-10-06T00:00:00"/>
    <s v="Victor"/>
    <s v="Calzoncillo"/>
    <n v="306"/>
    <x v="5"/>
    <x v="40"/>
  </r>
  <r>
    <d v="2026-10-06T00:00:00"/>
    <s v="Albert"/>
    <s v="Corbata"/>
    <n v="1408"/>
    <x v="5"/>
    <x v="40"/>
  </r>
  <r>
    <d v="2026-10-06T00:00:00"/>
    <s v="Miguel"/>
    <s v="Botas"/>
    <n v="207"/>
    <x v="5"/>
    <x v="40"/>
  </r>
  <r>
    <d v="2026-10-06T00:00:00"/>
    <s v="Melania"/>
    <s v="Boina"/>
    <n v="1224"/>
    <x v="5"/>
    <x v="40"/>
  </r>
  <r>
    <d v="2026-10-06T00:00:00"/>
    <s v="Victor"/>
    <s v="Bikini"/>
    <n v="188"/>
    <x v="5"/>
    <x v="40"/>
  </r>
  <r>
    <d v="2026-10-06T00:00:00"/>
    <s v="Albert"/>
    <s v="Albornoz"/>
    <n v="286"/>
    <x v="5"/>
    <x v="40"/>
  </r>
  <r>
    <d v="2026-10-07T00:00:00"/>
    <s v="Miguel"/>
    <s v="Botas"/>
    <n v="759"/>
    <x v="6"/>
    <x v="40"/>
  </r>
  <r>
    <d v="2026-10-07T00:00:00"/>
    <s v="Victor"/>
    <s v="Boina"/>
    <n v="1296"/>
    <x v="6"/>
    <x v="40"/>
  </r>
  <r>
    <d v="2026-10-07T00:00:00"/>
    <s v="Albert"/>
    <s v="Cinturón"/>
    <n v="1824"/>
    <x v="6"/>
    <x v="40"/>
  </r>
  <r>
    <d v="2026-10-07T00:00:00"/>
    <s v="Victor"/>
    <s v="Pantalón"/>
    <n v="540"/>
    <x v="6"/>
    <x v="40"/>
  </r>
  <r>
    <d v="2026-10-07T00:00:00"/>
    <s v="Albert"/>
    <s v="Calcetín"/>
    <n v="114"/>
    <x v="6"/>
    <x v="40"/>
  </r>
  <r>
    <d v="2026-10-07T00:00:00"/>
    <s v="Victor"/>
    <s v="Chaqueta"/>
    <n v="1166"/>
    <x v="6"/>
    <x v="40"/>
  </r>
  <r>
    <d v="2026-10-08T00:00:00"/>
    <s v="Melania"/>
    <s v="Delantal"/>
    <n v="663"/>
    <x v="0"/>
    <x v="40"/>
  </r>
  <r>
    <d v="2026-10-08T00:00:00"/>
    <s v="Albert"/>
    <s v="Guantes"/>
    <n v="882"/>
    <x v="0"/>
    <x v="40"/>
  </r>
  <r>
    <d v="2026-10-08T00:00:00"/>
    <s v="Albert"/>
    <s v="Uniforme"/>
    <n v="37"/>
    <x v="0"/>
    <x v="40"/>
  </r>
  <r>
    <d v="2026-10-08T00:00:00"/>
    <s v="Miguel"/>
    <s v="Camisa"/>
    <n v="352"/>
    <x v="0"/>
    <x v="40"/>
  </r>
  <r>
    <d v="2026-10-08T00:00:00"/>
    <s v="Victor"/>
    <s v="Cinturón"/>
    <n v="1824"/>
    <x v="0"/>
    <x v="40"/>
  </r>
  <r>
    <d v="2026-10-08T00:00:00"/>
    <s v="Albert"/>
    <s v="Cinturón"/>
    <n v="384"/>
    <x v="0"/>
    <x v="40"/>
  </r>
  <r>
    <d v="2026-10-08T00:00:00"/>
    <s v="Victor"/>
    <s v="Delantal"/>
    <n v="612"/>
    <x v="0"/>
    <x v="40"/>
  </r>
  <r>
    <d v="2026-10-08T00:00:00"/>
    <s v="Miguel"/>
    <s v="Gorra"/>
    <n v="176"/>
    <x v="0"/>
    <x v="40"/>
  </r>
  <r>
    <d v="2026-10-08T00:00:00"/>
    <s v="Victor"/>
    <s v="Albornoz"/>
    <n v="13"/>
    <x v="0"/>
    <x v="40"/>
  </r>
  <r>
    <d v="2026-10-08T00:00:00"/>
    <s v="Albert"/>
    <s v="Chaqueta"/>
    <n v="318"/>
    <x v="0"/>
    <x v="40"/>
  </r>
  <r>
    <d v="2026-10-08T00:00:00"/>
    <s v="Victor"/>
    <s v="Pijama"/>
    <n v="731"/>
    <x v="0"/>
    <x v="40"/>
  </r>
  <r>
    <d v="2026-10-08T00:00:00"/>
    <s v="Miguel"/>
    <s v="Vestido"/>
    <n v="64"/>
    <x v="0"/>
    <x v="40"/>
  </r>
  <r>
    <d v="2026-10-08T00:00:00"/>
    <s v="Miguel"/>
    <s v="Albornoz"/>
    <n v="26"/>
    <x v="0"/>
    <x v="40"/>
  </r>
  <r>
    <d v="2026-10-08T00:00:00"/>
    <s v="Albert"/>
    <s v="Uniforme"/>
    <n v="148"/>
    <x v="0"/>
    <x v="40"/>
  </r>
  <r>
    <d v="2026-10-09T00:00:00"/>
    <s v="Victor"/>
    <s v="Calcetín"/>
    <n v="646"/>
    <x v="1"/>
    <x v="40"/>
  </r>
  <r>
    <d v="2026-10-09T00:00:00"/>
    <s v="Victor"/>
    <s v="Blusa"/>
    <n v="855"/>
    <x v="1"/>
    <x v="40"/>
  </r>
  <r>
    <d v="2026-10-09T00:00:00"/>
    <s v="Victor"/>
    <s v="Falda"/>
    <n v="812"/>
    <x v="1"/>
    <x v="40"/>
  </r>
  <r>
    <d v="2026-10-09T00:00:00"/>
    <s v="Melania"/>
    <s v="Albornoz"/>
    <n v="234"/>
    <x v="1"/>
    <x v="40"/>
  </r>
  <r>
    <d v="2026-10-09T00:00:00"/>
    <s v="Albert"/>
    <s v="Abrigo"/>
    <n v="87"/>
    <x v="1"/>
    <x v="40"/>
  </r>
  <r>
    <d v="2026-10-09T00:00:00"/>
    <s v="Victor"/>
    <s v="Guantes"/>
    <n v="693"/>
    <x v="1"/>
    <x v="40"/>
  </r>
  <r>
    <d v="2026-10-09T00:00:00"/>
    <s v="Albert"/>
    <s v="Chaqueta"/>
    <n v="848"/>
    <x v="1"/>
    <x v="40"/>
  </r>
  <r>
    <d v="2026-10-09T00:00:00"/>
    <s v="Albert"/>
    <s v="Calcetín"/>
    <n v="76"/>
    <x v="1"/>
    <x v="40"/>
  </r>
  <r>
    <d v="2026-10-09T00:00:00"/>
    <s v="Albert"/>
    <s v="Camisa"/>
    <n v="286"/>
    <x v="1"/>
    <x v="40"/>
  </r>
  <r>
    <d v="2026-10-09T00:00:00"/>
    <s v="Melania"/>
    <s v="Delantal"/>
    <n v="153"/>
    <x v="1"/>
    <x v="40"/>
  </r>
  <r>
    <d v="2026-10-09T00:00:00"/>
    <s v="Melania"/>
    <s v="Chaqueta"/>
    <n v="1166"/>
    <x v="1"/>
    <x v="40"/>
  </r>
  <r>
    <d v="2026-10-09T00:00:00"/>
    <s v="Melania"/>
    <s v="Gorra"/>
    <n v="66"/>
    <x v="1"/>
    <x v="40"/>
  </r>
  <r>
    <d v="2026-10-09T00:00:00"/>
    <s v="Victor"/>
    <s v="Delantal"/>
    <n v="1173"/>
    <x v="1"/>
    <x v="40"/>
  </r>
  <r>
    <d v="2026-10-09T00:00:00"/>
    <s v="Albert"/>
    <s v="Calzoncillo"/>
    <n v="714"/>
    <x v="1"/>
    <x v="40"/>
  </r>
  <r>
    <d v="2026-10-10T00:00:00"/>
    <s v="Albert"/>
    <s v="Guantes"/>
    <n v="1071"/>
    <x v="2"/>
    <x v="40"/>
  </r>
  <r>
    <d v="2026-10-10T00:00:00"/>
    <s v="Victor"/>
    <s v="Cinturón"/>
    <n v="1632"/>
    <x v="2"/>
    <x v="40"/>
  </r>
  <r>
    <d v="2026-10-10T00:00:00"/>
    <s v="Victor"/>
    <s v="Gorra"/>
    <n v="220"/>
    <x v="2"/>
    <x v="40"/>
  </r>
  <r>
    <d v="2026-10-10T00:00:00"/>
    <s v="Victor"/>
    <s v="Uniforme"/>
    <n v="481"/>
    <x v="2"/>
    <x v="40"/>
  </r>
  <r>
    <d v="2026-10-10T00:00:00"/>
    <s v="Melania"/>
    <s v="Cinturón"/>
    <n v="960"/>
    <x v="2"/>
    <x v="40"/>
  </r>
  <r>
    <d v="2026-10-10T00:00:00"/>
    <s v="Miguel"/>
    <s v="Calzoncillo"/>
    <n v="1173"/>
    <x v="2"/>
    <x v="40"/>
  </r>
  <r>
    <d v="2026-10-10T00:00:00"/>
    <s v="Albert"/>
    <s v="Chaqueta"/>
    <n v="1219"/>
    <x v="2"/>
    <x v="40"/>
  </r>
  <r>
    <d v="2026-10-10T00:00:00"/>
    <s v="Miguel"/>
    <s v="Calcetín"/>
    <n v="456"/>
    <x v="2"/>
    <x v="40"/>
  </r>
  <r>
    <d v="2026-10-10T00:00:00"/>
    <s v="Albert"/>
    <s v="Corbata"/>
    <n v="1936"/>
    <x v="2"/>
    <x v="40"/>
  </r>
  <r>
    <d v="2026-10-10T00:00:00"/>
    <s v="Miguel"/>
    <s v="Vestido"/>
    <n v="832"/>
    <x v="2"/>
    <x v="40"/>
  </r>
  <r>
    <d v="2026-10-10T00:00:00"/>
    <s v="Melania"/>
    <s v="Botas"/>
    <n v="1242"/>
    <x v="2"/>
    <x v="40"/>
  </r>
  <r>
    <d v="2026-10-10T00:00:00"/>
    <s v="Albert"/>
    <s v="Bufanda"/>
    <n v="364"/>
    <x v="2"/>
    <x v="40"/>
  </r>
  <r>
    <d v="2026-10-11T00:00:00"/>
    <s v="Albert"/>
    <s v="Impermeable"/>
    <n v="2184"/>
    <x v="3"/>
    <x v="41"/>
  </r>
  <r>
    <d v="2026-10-11T00:00:00"/>
    <s v="Melania"/>
    <s v="Pijama"/>
    <n v="559"/>
    <x v="3"/>
    <x v="41"/>
  </r>
  <r>
    <d v="2026-10-11T00:00:00"/>
    <s v="Albert"/>
    <s v="Albornoz"/>
    <n v="104"/>
    <x v="3"/>
    <x v="41"/>
  </r>
  <r>
    <d v="2026-10-11T00:00:00"/>
    <s v="Victor"/>
    <s v="Falda"/>
    <n v="1334"/>
    <x v="3"/>
    <x v="41"/>
  </r>
  <r>
    <d v="2026-10-11T00:00:00"/>
    <s v="Albert"/>
    <s v="Corbata"/>
    <n v="1144"/>
    <x v="3"/>
    <x v="41"/>
  </r>
  <r>
    <d v="2026-10-11T00:00:00"/>
    <s v="Miguel"/>
    <s v="Camisa"/>
    <n v="462"/>
    <x v="3"/>
    <x v="41"/>
  </r>
  <r>
    <d v="2026-10-12T00:00:00"/>
    <s v="Albert"/>
    <s v="Bikini"/>
    <n v="235"/>
    <x v="4"/>
    <x v="41"/>
  </r>
  <r>
    <d v="2026-10-12T00:00:00"/>
    <s v="Miguel"/>
    <s v="Calcetín"/>
    <n v="228"/>
    <x v="4"/>
    <x v="41"/>
  </r>
  <r>
    <d v="2026-10-12T00:00:00"/>
    <s v="Miguel"/>
    <s v="Pijama"/>
    <n v="172"/>
    <x v="4"/>
    <x v="41"/>
  </r>
  <r>
    <d v="2026-10-12T00:00:00"/>
    <s v="Albert"/>
    <s v="Cinturón"/>
    <n v="192"/>
    <x v="4"/>
    <x v="41"/>
  </r>
  <r>
    <d v="2026-10-12T00:00:00"/>
    <s v="Melania"/>
    <s v="Bufanda"/>
    <n v="780"/>
    <x v="4"/>
    <x v="41"/>
  </r>
  <r>
    <d v="2026-10-12T00:00:00"/>
    <s v="Victor"/>
    <s v="Bikini"/>
    <n v="1128"/>
    <x v="4"/>
    <x v="41"/>
  </r>
  <r>
    <d v="2026-10-12T00:00:00"/>
    <s v="Melania"/>
    <s v="Vestido"/>
    <n v="448"/>
    <x v="4"/>
    <x v="41"/>
  </r>
  <r>
    <d v="2026-10-12T00:00:00"/>
    <s v="Victor"/>
    <s v="Delantal"/>
    <n v="408"/>
    <x v="4"/>
    <x v="41"/>
  </r>
  <r>
    <d v="2026-10-12T00:00:00"/>
    <s v="Melania"/>
    <s v="Calcetín"/>
    <n v="152"/>
    <x v="4"/>
    <x v="41"/>
  </r>
  <r>
    <d v="2026-10-12T00:00:00"/>
    <s v="Miguel"/>
    <s v="Abrigo"/>
    <n v="1566"/>
    <x v="4"/>
    <x v="41"/>
  </r>
  <r>
    <d v="2026-10-12T00:00:00"/>
    <s v="Albert"/>
    <s v="Chaqueta"/>
    <n v="318"/>
    <x v="4"/>
    <x v="41"/>
  </r>
  <r>
    <d v="2026-10-13T00:00:00"/>
    <s v="Victor"/>
    <s v="Uniforme"/>
    <n v="407"/>
    <x v="5"/>
    <x v="41"/>
  </r>
  <r>
    <d v="2026-10-13T00:00:00"/>
    <s v="Albert"/>
    <s v="Impermeable"/>
    <n v="1274"/>
    <x v="5"/>
    <x v="41"/>
  </r>
  <r>
    <d v="2026-10-13T00:00:00"/>
    <s v="Albert"/>
    <s v="Blusa"/>
    <n v="225"/>
    <x v="5"/>
    <x v="41"/>
  </r>
  <r>
    <d v="2026-10-13T00:00:00"/>
    <s v="Victor"/>
    <s v="Guantes"/>
    <n v="189"/>
    <x v="5"/>
    <x v="41"/>
  </r>
  <r>
    <d v="2026-10-13T00:00:00"/>
    <s v="Victor"/>
    <s v="Calzoncillo"/>
    <n v="51"/>
    <x v="5"/>
    <x v="41"/>
  </r>
  <r>
    <d v="2026-10-13T00:00:00"/>
    <s v="Victor"/>
    <s v="Impermeable"/>
    <n v="546"/>
    <x v="5"/>
    <x v="41"/>
  </r>
  <r>
    <d v="2026-10-13T00:00:00"/>
    <s v="Victor"/>
    <s v="Chaqueta"/>
    <n v="212"/>
    <x v="5"/>
    <x v="41"/>
  </r>
  <r>
    <d v="2026-10-13T00:00:00"/>
    <s v="Victor"/>
    <s v="Boina"/>
    <n v="1584"/>
    <x v="5"/>
    <x v="41"/>
  </r>
  <r>
    <d v="2026-10-13T00:00:00"/>
    <s v="Miguel"/>
    <s v="Camisa"/>
    <n v="506"/>
    <x v="5"/>
    <x v="41"/>
  </r>
  <r>
    <d v="2026-10-13T00:00:00"/>
    <s v="Victor"/>
    <s v="Camisa"/>
    <n v="176"/>
    <x v="5"/>
    <x v="41"/>
  </r>
  <r>
    <d v="2026-10-13T00:00:00"/>
    <s v="Miguel"/>
    <s v="Calzoncillo"/>
    <n v="153"/>
    <x v="5"/>
    <x v="41"/>
  </r>
  <r>
    <d v="2026-10-13T00:00:00"/>
    <s v="Melania"/>
    <s v="Bikini"/>
    <n v="517"/>
    <x v="5"/>
    <x v="41"/>
  </r>
  <r>
    <d v="2026-10-14T00:00:00"/>
    <s v="Miguel"/>
    <s v="Abrigo"/>
    <n v="783"/>
    <x v="6"/>
    <x v="41"/>
  </r>
  <r>
    <d v="2026-10-14T00:00:00"/>
    <s v="Albert"/>
    <s v="Abrigo"/>
    <n v="522"/>
    <x v="6"/>
    <x v="41"/>
  </r>
  <r>
    <d v="2026-10-14T00:00:00"/>
    <s v="Victor"/>
    <s v="Guantes"/>
    <n v="1197"/>
    <x v="6"/>
    <x v="41"/>
  </r>
  <r>
    <d v="2026-10-14T00:00:00"/>
    <s v="Albert"/>
    <s v="Cinturón"/>
    <n v="288"/>
    <x v="6"/>
    <x v="41"/>
  </r>
  <r>
    <d v="2026-10-14T00:00:00"/>
    <s v="Albert"/>
    <s v="Chaqueta"/>
    <n v="1060"/>
    <x v="6"/>
    <x v="41"/>
  </r>
  <r>
    <d v="2026-10-14T00:00:00"/>
    <s v="Albert"/>
    <s v="Corbata"/>
    <n v="1760"/>
    <x v="6"/>
    <x v="41"/>
  </r>
  <r>
    <d v="2026-10-14T00:00:00"/>
    <s v="Albert"/>
    <s v="Impermeable"/>
    <n v="2184"/>
    <x v="6"/>
    <x v="41"/>
  </r>
  <r>
    <d v="2026-10-14T00:00:00"/>
    <s v="Victor"/>
    <s v="Cinturón"/>
    <n v="960"/>
    <x v="6"/>
    <x v="41"/>
  </r>
  <r>
    <d v="2026-10-14T00:00:00"/>
    <s v="Melania"/>
    <s v="Abrigo"/>
    <n v="609"/>
    <x v="6"/>
    <x v="41"/>
  </r>
  <r>
    <d v="2026-10-14T00:00:00"/>
    <s v="Miguel"/>
    <s v="Pantalón"/>
    <n v="480"/>
    <x v="6"/>
    <x v="41"/>
  </r>
  <r>
    <d v="2026-10-14T00:00:00"/>
    <s v="Melania"/>
    <s v="Guantes"/>
    <n v="882"/>
    <x v="6"/>
    <x v="41"/>
  </r>
  <r>
    <d v="2026-10-14T00:00:00"/>
    <s v="Victor"/>
    <s v="Impermeable"/>
    <n v="2275"/>
    <x v="6"/>
    <x v="41"/>
  </r>
  <r>
    <d v="2026-10-15T00:00:00"/>
    <s v="Victor"/>
    <s v="Falda"/>
    <n v="58"/>
    <x v="0"/>
    <x v="41"/>
  </r>
  <r>
    <d v="2026-10-15T00:00:00"/>
    <s v="Miguel"/>
    <s v="Guantes"/>
    <n v="1386"/>
    <x v="0"/>
    <x v="41"/>
  </r>
  <r>
    <d v="2026-10-15T00:00:00"/>
    <s v="Miguel"/>
    <s v="Chaqueta"/>
    <n v="159"/>
    <x v="0"/>
    <x v="41"/>
  </r>
  <r>
    <d v="2026-10-15T00:00:00"/>
    <s v="Albert"/>
    <s v="Vestido"/>
    <n v="1088"/>
    <x v="0"/>
    <x v="41"/>
  </r>
  <r>
    <d v="2026-10-15T00:00:00"/>
    <s v="Albert"/>
    <s v="Bufanda"/>
    <n v="1092"/>
    <x v="0"/>
    <x v="41"/>
  </r>
  <r>
    <d v="2026-10-15T00:00:00"/>
    <s v="Miguel"/>
    <s v="Chaqueta"/>
    <n v="1166"/>
    <x v="0"/>
    <x v="41"/>
  </r>
  <r>
    <d v="2026-10-15T00:00:00"/>
    <s v="Victor"/>
    <s v="Uniforme"/>
    <n v="148"/>
    <x v="0"/>
    <x v="41"/>
  </r>
  <r>
    <d v="2026-10-15T00:00:00"/>
    <s v="Miguel"/>
    <s v="Uniforme"/>
    <n v="703"/>
    <x v="0"/>
    <x v="41"/>
  </r>
  <r>
    <d v="2026-10-16T00:00:00"/>
    <s v="Albert"/>
    <s v="Botas"/>
    <n v="1449"/>
    <x v="1"/>
    <x v="41"/>
  </r>
  <r>
    <d v="2026-10-16T00:00:00"/>
    <s v="Melania"/>
    <s v="Pantalón"/>
    <n v="1260"/>
    <x v="1"/>
    <x v="41"/>
  </r>
  <r>
    <d v="2026-10-16T00:00:00"/>
    <s v="Victor"/>
    <s v="Delantal"/>
    <n v="51"/>
    <x v="1"/>
    <x v="41"/>
  </r>
  <r>
    <d v="2026-10-16T00:00:00"/>
    <s v="Miguel"/>
    <s v="Vestido"/>
    <n v="256"/>
    <x v="1"/>
    <x v="41"/>
  </r>
  <r>
    <d v="2026-10-16T00:00:00"/>
    <s v="Victor"/>
    <s v="Pijama"/>
    <n v="430"/>
    <x v="1"/>
    <x v="41"/>
  </r>
  <r>
    <d v="2026-10-16T00:00:00"/>
    <s v="Victor"/>
    <s v="Chaqueta"/>
    <n v="530"/>
    <x v="1"/>
    <x v="41"/>
  </r>
  <r>
    <d v="2026-10-16T00:00:00"/>
    <s v="Victor"/>
    <s v="Pijama"/>
    <n v="344"/>
    <x v="1"/>
    <x v="41"/>
  </r>
  <r>
    <d v="2026-10-16T00:00:00"/>
    <s v="Melania"/>
    <s v="Blusa"/>
    <n v="675"/>
    <x v="1"/>
    <x v="41"/>
  </r>
  <r>
    <d v="2026-10-16T00:00:00"/>
    <s v="Melania"/>
    <s v="Gorra"/>
    <n v="209"/>
    <x v="1"/>
    <x v="41"/>
  </r>
  <r>
    <d v="2026-10-17T00:00:00"/>
    <s v="Melania"/>
    <s v="Botas"/>
    <n v="69"/>
    <x v="2"/>
    <x v="41"/>
  </r>
  <r>
    <d v="2026-10-17T00:00:00"/>
    <s v="Victor"/>
    <s v="Camisa"/>
    <n v="286"/>
    <x v="2"/>
    <x v="41"/>
  </r>
  <r>
    <d v="2026-10-17T00:00:00"/>
    <s v="Albert"/>
    <s v="Blusa"/>
    <n v="405"/>
    <x v="2"/>
    <x v="41"/>
  </r>
  <r>
    <d v="2026-10-17T00:00:00"/>
    <s v="Victor"/>
    <s v="Gorra"/>
    <n v="132"/>
    <x v="2"/>
    <x v="41"/>
  </r>
  <r>
    <d v="2026-10-17T00:00:00"/>
    <s v="Albert"/>
    <s v="Calzoncillo"/>
    <n v="1275"/>
    <x v="2"/>
    <x v="41"/>
  </r>
  <r>
    <d v="2026-10-17T00:00:00"/>
    <s v="Albert"/>
    <s v="Abrigo"/>
    <n v="1566"/>
    <x v="2"/>
    <x v="41"/>
  </r>
  <r>
    <d v="2026-10-17T00:00:00"/>
    <s v="Albert"/>
    <s v="Pantalón"/>
    <n v="780"/>
    <x v="2"/>
    <x v="41"/>
  </r>
  <r>
    <d v="2026-10-18T00:00:00"/>
    <s v="Victor"/>
    <s v="Guantes"/>
    <n v="819"/>
    <x v="3"/>
    <x v="42"/>
  </r>
  <r>
    <d v="2026-10-18T00:00:00"/>
    <s v="Miguel"/>
    <s v="Impermeable"/>
    <n v="637"/>
    <x v="3"/>
    <x v="42"/>
  </r>
  <r>
    <d v="2026-10-18T00:00:00"/>
    <s v="Victor"/>
    <s v="Guantes"/>
    <n v="378"/>
    <x v="3"/>
    <x v="42"/>
  </r>
  <r>
    <d v="2026-10-18T00:00:00"/>
    <s v="Albert"/>
    <s v="Uniforme"/>
    <n v="814"/>
    <x v="3"/>
    <x v="42"/>
  </r>
  <r>
    <d v="2026-10-18T00:00:00"/>
    <s v="Melania"/>
    <s v="Falda"/>
    <n v="116"/>
    <x v="3"/>
    <x v="42"/>
  </r>
  <r>
    <d v="2026-10-18T00:00:00"/>
    <s v="Melania"/>
    <s v="Gorra"/>
    <n v="253"/>
    <x v="3"/>
    <x v="42"/>
  </r>
  <r>
    <d v="2026-10-18T00:00:00"/>
    <s v="Miguel"/>
    <s v="Corbata"/>
    <n v="1848"/>
    <x v="3"/>
    <x v="42"/>
  </r>
  <r>
    <d v="2026-10-18T00:00:00"/>
    <s v="Miguel"/>
    <s v="Botas"/>
    <n v="621"/>
    <x v="3"/>
    <x v="42"/>
  </r>
  <r>
    <d v="2026-10-19T00:00:00"/>
    <s v="Miguel"/>
    <s v="Bikini"/>
    <n v="517"/>
    <x v="4"/>
    <x v="42"/>
  </r>
  <r>
    <d v="2026-10-19T00:00:00"/>
    <s v="Miguel"/>
    <s v="Calcetín"/>
    <n v="380"/>
    <x v="4"/>
    <x v="42"/>
  </r>
  <r>
    <d v="2026-10-19T00:00:00"/>
    <s v="Miguel"/>
    <s v="Bermuda"/>
    <n v="1026"/>
    <x v="4"/>
    <x v="42"/>
  </r>
  <r>
    <d v="2026-10-19T00:00:00"/>
    <s v="Victor"/>
    <s v="Guantes"/>
    <n v="1512"/>
    <x v="4"/>
    <x v="42"/>
  </r>
  <r>
    <d v="2026-10-19T00:00:00"/>
    <s v="Melania"/>
    <s v="Cinturón"/>
    <n v="2112"/>
    <x v="4"/>
    <x v="42"/>
  </r>
  <r>
    <d v="2026-10-19T00:00:00"/>
    <s v="Miguel"/>
    <s v="Calcetín"/>
    <n v="228"/>
    <x v="4"/>
    <x v="42"/>
  </r>
  <r>
    <d v="2026-10-19T00:00:00"/>
    <s v="Victor"/>
    <s v="Pantalón"/>
    <n v="1500"/>
    <x v="4"/>
    <x v="42"/>
  </r>
  <r>
    <d v="2026-10-19T00:00:00"/>
    <s v="Melania"/>
    <s v="Camisa"/>
    <n v="396"/>
    <x v="4"/>
    <x v="42"/>
  </r>
  <r>
    <d v="2026-10-19T00:00:00"/>
    <s v="Albert"/>
    <s v="Chaqueta"/>
    <n v="848"/>
    <x v="4"/>
    <x v="42"/>
  </r>
  <r>
    <d v="2026-10-19T00:00:00"/>
    <s v="Albert"/>
    <s v="Camisa"/>
    <n v="330"/>
    <x v="4"/>
    <x v="42"/>
  </r>
  <r>
    <d v="2026-10-20T00:00:00"/>
    <s v="Albert"/>
    <s v="Calzoncillo"/>
    <n v="204"/>
    <x v="5"/>
    <x v="42"/>
  </r>
  <r>
    <d v="2026-10-20T00:00:00"/>
    <s v="Albert"/>
    <s v="Calcetín"/>
    <n v="456"/>
    <x v="5"/>
    <x v="42"/>
  </r>
  <r>
    <d v="2026-10-20T00:00:00"/>
    <s v="Albert"/>
    <s v="Bikini"/>
    <n v="235"/>
    <x v="5"/>
    <x v="42"/>
  </r>
  <r>
    <d v="2026-10-20T00:00:00"/>
    <s v="Melania"/>
    <s v="Abrigo"/>
    <n v="1479"/>
    <x v="5"/>
    <x v="42"/>
  </r>
  <r>
    <d v="2026-10-20T00:00:00"/>
    <s v="Victor"/>
    <s v="Uniforme"/>
    <n v="481"/>
    <x v="5"/>
    <x v="42"/>
  </r>
  <r>
    <d v="2026-10-20T00:00:00"/>
    <s v="Melania"/>
    <s v="Cinturón"/>
    <n v="960"/>
    <x v="5"/>
    <x v="42"/>
  </r>
  <r>
    <d v="2026-10-20T00:00:00"/>
    <s v="Melania"/>
    <s v="Bermuda"/>
    <n v="342"/>
    <x v="5"/>
    <x v="42"/>
  </r>
  <r>
    <d v="2026-10-20T00:00:00"/>
    <s v="Victor"/>
    <s v="Delantal"/>
    <n v="1020"/>
    <x v="5"/>
    <x v="42"/>
  </r>
  <r>
    <d v="2026-10-20T00:00:00"/>
    <s v="Albert"/>
    <s v="Calzoncillo"/>
    <n v="204"/>
    <x v="5"/>
    <x v="42"/>
  </r>
  <r>
    <d v="2026-10-20T00:00:00"/>
    <s v="Victor"/>
    <s v="Boina"/>
    <n v="1368"/>
    <x v="5"/>
    <x v="42"/>
  </r>
  <r>
    <d v="2026-10-21T00:00:00"/>
    <s v="Miguel"/>
    <s v="Albornoz"/>
    <n v="260"/>
    <x v="6"/>
    <x v="42"/>
  </r>
  <r>
    <d v="2026-10-21T00:00:00"/>
    <s v="Victor"/>
    <s v="Pijama"/>
    <n v="258"/>
    <x v="6"/>
    <x v="42"/>
  </r>
  <r>
    <d v="2026-10-21T00:00:00"/>
    <s v="Victor"/>
    <s v="Calcetín"/>
    <n v="190"/>
    <x v="6"/>
    <x v="42"/>
  </r>
  <r>
    <d v="2026-10-21T00:00:00"/>
    <s v="Victor"/>
    <s v="Cinturón"/>
    <n v="1536"/>
    <x v="6"/>
    <x v="42"/>
  </r>
  <r>
    <d v="2026-10-21T00:00:00"/>
    <s v="Miguel"/>
    <s v="Abrigo"/>
    <n v="1392"/>
    <x v="6"/>
    <x v="42"/>
  </r>
  <r>
    <d v="2026-10-21T00:00:00"/>
    <s v="Melania"/>
    <s v="Corbata"/>
    <n v="1496"/>
    <x v="6"/>
    <x v="42"/>
  </r>
  <r>
    <d v="2026-10-21T00:00:00"/>
    <s v="Miguel"/>
    <s v="Botas"/>
    <n v="69"/>
    <x v="6"/>
    <x v="42"/>
  </r>
  <r>
    <d v="2026-10-21T00:00:00"/>
    <s v="Miguel"/>
    <s v="Pijama"/>
    <n v="989"/>
    <x v="6"/>
    <x v="42"/>
  </r>
  <r>
    <d v="2026-10-21T00:00:00"/>
    <s v="Victor"/>
    <s v="Albornoz"/>
    <n v="13"/>
    <x v="6"/>
    <x v="42"/>
  </r>
  <r>
    <d v="2026-10-21T00:00:00"/>
    <s v="Melania"/>
    <s v="Cinturón"/>
    <n v="1344"/>
    <x v="6"/>
    <x v="42"/>
  </r>
  <r>
    <d v="2026-10-21T00:00:00"/>
    <s v="Miguel"/>
    <s v="Impermeable"/>
    <n v="2184"/>
    <x v="6"/>
    <x v="42"/>
  </r>
  <r>
    <d v="2026-10-22T00:00:00"/>
    <s v="Albert"/>
    <s v="Bufanda"/>
    <n v="832"/>
    <x v="0"/>
    <x v="42"/>
  </r>
  <r>
    <d v="2026-10-22T00:00:00"/>
    <s v="Miguel"/>
    <s v="Bermuda"/>
    <n v="1425"/>
    <x v="0"/>
    <x v="42"/>
  </r>
  <r>
    <d v="2026-10-22T00:00:00"/>
    <s v="Victor"/>
    <s v="Cinturón"/>
    <n v="960"/>
    <x v="0"/>
    <x v="42"/>
  </r>
  <r>
    <d v="2026-10-22T00:00:00"/>
    <s v="Albert"/>
    <s v="Bufanda"/>
    <n v="260"/>
    <x v="0"/>
    <x v="42"/>
  </r>
  <r>
    <d v="2026-10-22T00:00:00"/>
    <s v="Albert"/>
    <s v="Pantalón"/>
    <n v="1200"/>
    <x v="0"/>
    <x v="42"/>
  </r>
  <r>
    <d v="2026-10-22T00:00:00"/>
    <s v="Melania"/>
    <s v="Albornoz"/>
    <n v="13"/>
    <x v="0"/>
    <x v="42"/>
  </r>
  <r>
    <d v="2026-10-22T00:00:00"/>
    <s v="Melania"/>
    <s v="Camisa"/>
    <n v="66"/>
    <x v="0"/>
    <x v="42"/>
  </r>
  <r>
    <d v="2026-10-22T00:00:00"/>
    <s v="Albert"/>
    <s v="Delantal"/>
    <n v="51"/>
    <x v="0"/>
    <x v="42"/>
  </r>
  <r>
    <d v="2026-10-22T00:00:00"/>
    <s v="Albert"/>
    <s v="Falda"/>
    <n v="638"/>
    <x v="0"/>
    <x v="42"/>
  </r>
  <r>
    <d v="2026-10-23T00:00:00"/>
    <s v="Melania"/>
    <s v="Vestido"/>
    <n v="512"/>
    <x v="1"/>
    <x v="42"/>
  </r>
  <r>
    <d v="2026-10-23T00:00:00"/>
    <s v="Miguel"/>
    <s v="Pantalón"/>
    <n v="180"/>
    <x v="1"/>
    <x v="42"/>
  </r>
  <r>
    <d v="2026-10-23T00:00:00"/>
    <s v="Miguel"/>
    <s v="Pijama"/>
    <n v="129"/>
    <x v="1"/>
    <x v="42"/>
  </r>
  <r>
    <d v="2026-10-23T00:00:00"/>
    <s v="Victor"/>
    <s v="Pantalón"/>
    <n v="960"/>
    <x v="1"/>
    <x v="42"/>
  </r>
  <r>
    <d v="2026-10-23T00:00:00"/>
    <s v="Albert"/>
    <s v="Falda"/>
    <n v="464"/>
    <x v="1"/>
    <x v="42"/>
  </r>
  <r>
    <d v="2026-10-23T00:00:00"/>
    <s v="Melania"/>
    <s v="Bufanda"/>
    <n v="468"/>
    <x v="1"/>
    <x v="42"/>
  </r>
  <r>
    <d v="2026-10-23T00:00:00"/>
    <s v="Melania"/>
    <s v="Albornoz"/>
    <n v="143"/>
    <x v="1"/>
    <x v="42"/>
  </r>
  <r>
    <d v="2026-10-23T00:00:00"/>
    <s v="Melania"/>
    <s v="Boina"/>
    <n v="288"/>
    <x v="1"/>
    <x v="42"/>
  </r>
  <r>
    <d v="2026-10-24T00:00:00"/>
    <s v="Albert"/>
    <s v="Bikini"/>
    <n v="564"/>
    <x v="2"/>
    <x v="42"/>
  </r>
  <r>
    <d v="2026-10-24T00:00:00"/>
    <s v="Albert"/>
    <s v="Vestido"/>
    <n v="128"/>
    <x v="2"/>
    <x v="42"/>
  </r>
  <r>
    <d v="2026-10-24T00:00:00"/>
    <s v="Victor"/>
    <s v="Impermeable"/>
    <n v="2002"/>
    <x v="2"/>
    <x v="42"/>
  </r>
  <r>
    <d v="2026-10-24T00:00:00"/>
    <s v="Melania"/>
    <s v="Pijama"/>
    <n v="817"/>
    <x v="2"/>
    <x v="42"/>
  </r>
  <r>
    <d v="2026-10-24T00:00:00"/>
    <s v="Albert"/>
    <s v="Uniforme"/>
    <n v="407"/>
    <x v="2"/>
    <x v="42"/>
  </r>
  <r>
    <d v="2026-10-24T00:00:00"/>
    <s v="Melania"/>
    <s v="Uniforme"/>
    <n v="185"/>
    <x v="2"/>
    <x v="42"/>
  </r>
  <r>
    <d v="2026-10-24T00:00:00"/>
    <s v="Miguel"/>
    <s v="Bufanda"/>
    <n v="988"/>
    <x v="2"/>
    <x v="42"/>
  </r>
  <r>
    <d v="2026-10-24T00:00:00"/>
    <s v="Albert"/>
    <s v="Impermeable"/>
    <n v="819"/>
    <x v="2"/>
    <x v="42"/>
  </r>
  <r>
    <d v="2026-10-24T00:00:00"/>
    <s v="Miguel"/>
    <s v="Delantal"/>
    <n v="561"/>
    <x v="2"/>
    <x v="42"/>
  </r>
  <r>
    <d v="2026-10-24T00:00:00"/>
    <s v="Miguel"/>
    <s v="Boina"/>
    <n v="1224"/>
    <x v="2"/>
    <x v="42"/>
  </r>
  <r>
    <d v="2026-10-24T00:00:00"/>
    <s v="Miguel"/>
    <s v="Boina"/>
    <n v="864"/>
    <x v="2"/>
    <x v="42"/>
  </r>
  <r>
    <d v="2026-10-24T00:00:00"/>
    <s v="Miguel"/>
    <s v="Chaqueta"/>
    <n v="53"/>
    <x v="2"/>
    <x v="42"/>
  </r>
  <r>
    <d v="2026-10-24T00:00:00"/>
    <s v="Albert"/>
    <s v="Bufanda"/>
    <n v="988"/>
    <x v="2"/>
    <x v="42"/>
  </r>
  <r>
    <d v="2026-10-24T00:00:00"/>
    <s v="Albert"/>
    <s v="Bufanda"/>
    <n v="1196"/>
    <x v="2"/>
    <x v="42"/>
  </r>
  <r>
    <d v="2026-10-24T00:00:00"/>
    <s v="Melania"/>
    <s v="Impermeable"/>
    <n v="1092"/>
    <x v="2"/>
    <x v="42"/>
  </r>
  <r>
    <d v="2026-10-24T00:00:00"/>
    <s v="Victor"/>
    <s v="Bufanda"/>
    <n v="416"/>
    <x v="2"/>
    <x v="42"/>
  </r>
  <r>
    <d v="2026-10-24T00:00:00"/>
    <s v="Albert"/>
    <s v="Botas"/>
    <n v="690"/>
    <x v="2"/>
    <x v="42"/>
  </r>
  <r>
    <d v="2026-10-24T00:00:00"/>
    <s v="Melania"/>
    <s v="Albornoz"/>
    <n v="117"/>
    <x v="2"/>
    <x v="42"/>
  </r>
  <r>
    <d v="2026-10-25T00:00:00"/>
    <s v="Miguel"/>
    <s v="Cinturón"/>
    <n v="2208"/>
    <x v="3"/>
    <x v="43"/>
  </r>
  <r>
    <d v="2026-10-25T00:00:00"/>
    <s v="Melania"/>
    <s v="Gorra"/>
    <n v="143"/>
    <x v="3"/>
    <x v="43"/>
  </r>
  <r>
    <d v="2026-10-25T00:00:00"/>
    <s v="Albert"/>
    <s v="Uniforme"/>
    <n v="37"/>
    <x v="3"/>
    <x v="43"/>
  </r>
  <r>
    <d v="2026-10-25T00:00:00"/>
    <s v="Miguel"/>
    <s v="Boina"/>
    <n v="576"/>
    <x v="3"/>
    <x v="43"/>
  </r>
  <r>
    <d v="2026-10-25T00:00:00"/>
    <s v="Miguel"/>
    <s v="Pijama"/>
    <n v="215"/>
    <x v="3"/>
    <x v="43"/>
  </r>
  <r>
    <d v="2026-10-25T00:00:00"/>
    <s v="Victor"/>
    <s v="Guantes"/>
    <n v="1260"/>
    <x v="3"/>
    <x v="43"/>
  </r>
  <r>
    <d v="2026-10-26T00:00:00"/>
    <s v="Albert"/>
    <s v="Calcetín"/>
    <n v="304"/>
    <x v="4"/>
    <x v="43"/>
  </r>
  <r>
    <d v="2026-10-26T00:00:00"/>
    <s v="Albert"/>
    <s v="Guantes"/>
    <n v="1008"/>
    <x v="4"/>
    <x v="43"/>
  </r>
  <r>
    <d v="2026-10-26T00:00:00"/>
    <s v="Albert"/>
    <s v="Bikini"/>
    <n v="846"/>
    <x v="4"/>
    <x v="43"/>
  </r>
  <r>
    <d v="2026-10-26T00:00:00"/>
    <s v="Albert"/>
    <s v="Cinturón"/>
    <n v="96"/>
    <x v="4"/>
    <x v="43"/>
  </r>
  <r>
    <d v="2026-10-26T00:00:00"/>
    <s v="Albert"/>
    <s v="Chaqueta"/>
    <n v="795"/>
    <x v="4"/>
    <x v="43"/>
  </r>
  <r>
    <d v="2026-10-26T00:00:00"/>
    <s v="Albert"/>
    <s v="Cinturón"/>
    <n v="288"/>
    <x v="4"/>
    <x v="43"/>
  </r>
  <r>
    <d v="2026-10-26T00:00:00"/>
    <s v="Victor"/>
    <s v="Calzoncillo"/>
    <n v="408"/>
    <x v="4"/>
    <x v="43"/>
  </r>
  <r>
    <d v="2026-10-26T00:00:00"/>
    <s v="Melania"/>
    <s v="Abrigo"/>
    <n v="696"/>
    <x v="4"/>
    <x v="43"/>
  </r>
  <r>
    <d v="2026-10-26T00:00:00"/>
    <s v="Melania"/>
    <s v="Delantal"/>
    <n v="714"/>
    <x v="4"/>
    <x v="43"/>
  </r>
  <r>
    <d v="2026-10-26T00:00:00"/>
    <s v="Miguel"/>
    <s v="Delantal"/>
    <n v="918"/>
    <x v="4"/>
    <x v="43"/>
  </r>
  <r>
    <d v="2026-10-26T00:00:00"/>
    <s v="Miguel"/>
    <s v="Botas"/>
    <n v="1725"/>
    <x v="4"/>
    <x v="43"/>
  </r>
  <r>
    <d v="2026-10-26T00:00:00"/>
    <s v="Miguel"/>
    <s v="Abrigo"/>
    <n v="1740"/>
    <x v="4"/>
    <x v="43"/>
  </r>
  <r>
    <d v="2026-10-26T00:00:00"/>
    <s v="Melania"/>
    <s v="Vestido"/>
    <n v="1600"/>
    <x v="4"/>
    <x v="43"/>
  </r>
  <r>
    <d v="2026-10-26T00:00:00"/>
    <s v="Albert"/>
    <s v="Vestido"/>
    <n v="64"/>
    <x v="4"/>
    <x v="43"/>
  </r>
  <r>
    <d v="2026-10-26T00:00:00"/>
    <s v="Miguel"/>
    <s v="Gorra"/>
    <n v="165"/>
    <x v="4"/>
    <x v="43"/>
  </r>
  <r>
    <d v="2026-10-26T00:00:00"/>
    <s v="Melania"/>
    <s v="Cinturón"/>
    <n v="1824"/>
    <x v="4"/>
    <x v="43"/>
  </r>
  <r>
    <d v="2026-10-27T00:00:00"/>
    <s v="Albert"/>
    <s v="Uniforme"/>
    <n v="111"/>
    <x v="5"/>
    <x v="43"/>
  </r>
  <r>
    <d v="2026-10-27T00:00:00"/>
    <s v="Albert"/>
    <s v="Delantal"/>
    <n v="867"/>
    <x v="5"/>
    <x v="43"/>
  </r>
  <r>
    <d v="2026-10-27T00:00:00"/>
    <s v="Miguel"/>
    <s v="Pijama"/>
    <n v="473"/>
    <x v="5"/>
    <x v="43"/>
  </r>
  <r>
    <d v="2026-10-27T00:00:00"/>
    <s v="Miguel"/>
    <s v="Chaqueta"/>
    <n v="689"/>
    <x v="5"/>
    <x v="43"/>
  </r>
  <r>
    <d v="2026-10-27T00:00:00"/>
    <s v="Melania"/>
    <s v="Impermeable"/>
    <n v="1911"/>
    <x v="5"/>
    <x v="43"/>
  </r>
  <r>
    <d v="2026-10-27T00:00:00"/>
    <s v="Victor"/>
    <s v="Gorra"/>
    <n v="44"/>
    <x v="5"/>
    <x v="43"/>
  </r>
  <r>
    <d v="2026-10-27T00:00:00"/>
    <s v="Miguel"/>
    <s v="Gorra"/>
    <n v="198"/>
    <x v="5"/>
    <x v="43"/>
  </r>
  <r>
    <d v="2026-10-27T00:00:00"/>
    <s v="Miguel"/>
    <s v="Guantes"/>
    <n v="567"/>
    <x v="5"/>
    <x v="43"/>
  </r>
  <r>
    <d v="2026-10-27T00:00:00"/>
    <s v="Victor"/>
    <s v="Calcetín"/>
    <n v="494"/>
    <x v="5"/>
    <x v="43"/>
  </r>
  <r>
    <d v="2026-10-27T00:00:00"/>
    <s v="Melania"/>
    <s v="Uniforme"/>
    <n v="925"/>
    <x v="5"/>
    <x v="43"/>
  </r>
  <r>
    <d v="2026-10-27T00:00:00"/>
    <s v="Albert"/>
    <s v="Guantes"/>
    <n v="189"/>
    <x v="5"/>
    <x v="43"/>
  </r>
  <r>
    <d v="2026-10-27T00:00:00"/>
    <s v="Melania"/>
    <s v="Gorra"/>
    <n v="33"/>
    <x v="5"/>
    <x v="43"/>
  </r>
  <r>
    <d v="2026-10-27T00:00:00"/>
    <s v="Melania"/>
    <s v="Chaqueta"/>
    <n v="1113"/>
    <x v="5"/>
    <x v="43"/>
  </r>
  <r>
    <d v="2026-10-27T00:00:00"/>
    <s v="Miguel"/>
    <s v="Gorra"/>
    <n v="88"/>
    <x v="5"/>
    <x v="43"/>
  </r>
  <r>
    <d v="2026-10-27T00:00:00"/>
    <s v="Albert"/>
    <s v="Guantes"/>
    <n v="882"/>
    <x v="5"/>
    <x v="43"/>
  </r>
  <r>
    <d v="2026-10-27T00:00:00"/>
    <s v="Albert"/>
    <s v="Calzoncillo"/>
    <n v="1173"/>
    <x v="5"/>
    <x v="43"/>
  </r>
  <r>
    <d v="2026-10-28T00:00:00"/>
    <s v="Miguel"/>
    <s v="Corbata"/>
    <n v="1408"/>
    <x v="6"/>
    <x v="43"/>
  </r>
  <r>
    <d v="2026-10-28T00:00:00"/>
    <s v="Victor"/>
    <s v="Corbata"/>
    <n v="1760"/>
    <x v="6"/>
    <x v="43"/>
  </r>
  <r>
    <d v="2026-10-28T00:00:00"/>
    <s v="Victor"/>
    <s v="Camisa"/>
    <n v="176"/>
    <x v="6"/>
    <x v="43"/>
  </r>
  <r>
    <d v="2026-10-28T00:00:00"/>
    <s v="Victor"/>
    <s v="Botas"/>
    <n v="1656"/>
    <x v="6"/>
    <x v="43"/>
  </r>
  <r>
    <d v="2026-10-28T00:00:00"/>
    <s v="Victor"/>
    <s v="Falda"/>
    <n v="986"/>
    <x v="6"/>
    <x v="43"/>
  </r>
  <r>
    <d v="2026-10-28T00:00:00"/>
    <s v="Victor"/>
    <s v="Pijama"/>
    <n v="387"/>
    <x v="6"/>
    <x v="43"/>
  </r>
  <r>
    <d v="2026-10-28T00:00:00"/>
    <s v="Melania"/>
    <s v="Chaqueta"/>
    <n v="583"/>
    <x v="6"/>
    <x v="43"/>
  </r>
  <r>
    <d v="2026-10-28T00:00:00"/>
    <s v="Melania"/>
    <s v="Vestido"/>
    <n v="640"/>
    <x v="6"/>
    <x v="43"/>
  </r>
  <r>
    <d v="2026-10-28T00:00:00"/>
    <s v="Miguel"/>
    <s v="Uniforme"/>
    <n v="703"/>
    <x v="6"/>
    <x v="43"/>
  </r>
  <r>
    <d v="2026-10-28T00:00:00"/>
    <s v="Victor"/>
    <s v="Bikini"/>
    <n v="705"/>
    <x v="6"/>
    <x v="43"/>
  </r>
  <r>
    <d v="2026-10-29T00:00:00"/>
    <s v="Miguel"/>
    <s v="Impermeable"/>
    <n v="2093"/>
    <x v="0"/>
    <x v="43"/>
  </r>
  <r>
    <d v="2026-10-29T00:00:00"/>
    <s v="Victor"/>
    <s v="Pijama"/>
    <n v="1075"/>
    <x v="0"/>
    <x v="43"/>
  </r>
  <r>
    <d v="2026-10-29T00:00:00"/>
    <s v="Melania"/>
    <s v="Pijama"/>
    <n v="903"/>
    <x v="0"/>
    <x v="43"/>
  </r>
  <r>
    <d v="2026-10-29T00:00:00"/>
    <s v="Victor"/>
    <s v="Boina"/>
    <n v="504"/>
    <x v="0"/>
    <x v="43"/>
  </r>
  <r>
    <d v="2026-10-29T00:00:00"/>
    <s v="Miguel"/>
    <s v="Vestido"/>
    <n v="128"/>
    <x v="0"/>
    <x v="43"/>
  </r>
  <r>
    <d v="2026-10-29T00:00:00"/>
    <s v="Melania"/>
    <s v="Botas"/>
    <n v="345"/>
    <x v="0"/>
    <x v="43"/>
  </r>
  <r>
    <d v="2026-10-29T00:00:00"/>
    <s v="Miguel"/>
    <s v="Bikini"/>
    <n v="987"/>
    <x v="0"/>
    <x v="43"/>
  </r>
  <r>
    <d v="2026-10-29T00:00:00"/>
    <s v="Miguel"/>
    <s v="Vestido"/>
    <n v="448"/>
    <x v="0"/>
    <x v="43"/>
  </r>
  <r>
    <d v="2026-10-29T00:00:00"/>
    <s v="Albert"/>
    <s v="Cinturón"/>
    <n v="1152"/>
    <x v="0"/>
    <x v="43"/>
  </r>
  <r>
    <d v="2026-10-29T00:00:00"/>
    <s v="Miguel"/>
    <s v="Cinturón"/>
    <n v="672"/>
    <x v="0"/>
    <x v="43"/>
  </r>
  <r>
    <d v="2026-10-29T00:00:00"/>
    <s v="Melania"/>
    <s v="Corbata"/>
    <n v="1056"/>
    <x v="0"/>
    <x v="43"/>
  </r>
  <r>
    <d v="2026-10-30T00:00:00"/>
    <s v="Albert"/>
    <s v="Falda"/>
    <n v="1334"/>
    <x v="1"/>
    <x v="43"/>
  </r>
  <r>
    <d v="2026-10-30T00:00:00"/>
    <s v="Victor"/>
    <s v="Camisa"/>
    <n v="44"/>
    <x v="1"/>
    <x v="43"/>
  </r>
  <r>
    <d v="2026-10-30T00:00:00"/>
    <s v="Melania"/>
    <s v="Impermeable"/>
    <n v="1274"/>
    <x v="1"/>
    <x v="43"/>
  </r>
  <r>
    <d v="2026-10-30T00:00:00"/>
    <s v="Miguel"/>
    <s v="Abrigo"/>
    <n v="1218"/>
    <x v="1"/>
    <x v="43"/>
  </r>
  <r>
    <d v="2026-10-30T00:00:00"/>
    <s v="Albert"/>
    <s v="Pijama"/>
    <n v="946"/>
    <x v="1"/>
    <x v="43"/>
  </r>
  <r>
    <d v="2026-10-30T00:00:00"/>
    <s v="Victor"/>
    <s v="Abrigo"/>
    <n v="1392"/>
    <x v="1"/>
    <x v="43"/>
  </r>
  <r>
    <d v="2026-10-30T00:00:00"/>
    <s v="Miguel"/>
    <s v="Chaqueta"/>
    <n v="1166"/>
    <x v="1"/>
    <x v="43"/>
  </r>
  <r>
    <d v="2026-10-30T00:00:00"/>
    <s v="Melania"/>
    <s v="Albornoz"/>
    <n v="117"/>
    <x v="1"/>
    <x v="43"/>
  </r>
  <r>
    <d v="2026-10-31T00:00:00"/>
    <s v="Albert"/>
    <s v="Impermeable"/>
    <n v="637"/>
    <x v="2"/>
    <x v="43"/>
  </r>
  <r>
    <d v="2026-10-31T00:00:00"/>
    <s v="Miguel"/>
    <s v="Delantal"/>
    <n v="1122"/>
    <x v="2"/>
    <x v="43"/>
  </r>
  <r>
    <d v="2026-10-31T00:00:00"/>
    <s v="Miguel"/>
    <s v="Pantalón"/>
    <n v="180"/>
    <x v="2"/>
    <x v="43"/>
  </r>
  <r>
    <d v="2026-10-31T00:00:00"/>
    <s v="Melania"/>
    <s v="Bikini"/>
    <n v="94"/>
    <x v="2"/>
    <x v="43"/>
  </r>
  <r>
    <d v="2026-10-31T00:00:00"/>
    <s v="Miguel"/>
    <s v="Boina"/>
    <n v="936"/>
    <x v="2"/>
    <x v="43"/>
  </r>
  <r>
    <d v="2026-10-31T00:00:00"/>
    <s v="Miguel"/>
    <s v="Abrigo"/>
    <n v="435"/>
    <x v="2"/>
    <x v="43"/>
  </r>
  <r>
    <d v="2026-10-31T00:00:00"/>
    <s v="Miguel"/>
    <s v="Chaqueta"/>
    <n v="1325"/>
    <x v="2"/>
    <x v="43"/>
  </r>
  <r>
    <d v="2026-10-31T00:00:00"/>
    <s v="Miguel"/>
    <s v="Boina"/>
    <n v="792"/>
    <x v="2"/>
    <x v="43"/>
  </r>
  <r>
    <d v="2026-10-31T00:00:00"/>
    <s v="Victor"/>
    <s v="Vestido"/>
    <n v="832"/>
    <x v="2"/>
    <x v="43"/>
  </r>
  <r>
    <d v="2026-10-31T00:00:00"/>
    <s v="Miguel"/>
    <s v="Guantes"/>
    <n v="1071"/>
    <x v="2"/>
    <x v="43"/>
  </r>
  <r>
    <d v="2026-11-01T00:00:00"/>
    <s v="Miguel"/>
    <s v="Bufanda"/>
    <n v="988"/>
    <x v="3"/>
    <x v="44"/>
  </r>
  <r>
    <d v="2026-11-01T00:00:00"/>
    <s v="Miguel"/>
    <s v="Calzoncillo"/>
    <n v="1071"/>
    <x v="3"/>
    <x v="44"/>
  </r>
  <r>
    <d v="2026-11-01T00:00:00"/>
    <s v="Miguel"/>
    <s v="Blusa"/>
    <n v="495"/>
    <x v="3"/>
    <x v="44"/>
  </r>
  <r>
    <d v="2026-11-01T00:00:00"/>
    <s v="Miguel"/>
    <s v="Camisa"/>
    <n v="374"/>
    <x v="3"/>
    <x v="44"/>
  </r>
  <r>
    <d v="2026-11-01T00:00:00"/>
    <s v="Melania"/>
    <s v="Albornoz"/>
    <n v="130"/>
    <x v="3"/>
    <x v="44"/>
  </r>
  <r>
    <d v="2026-11-01T00:00:00"/>
    <s v="Victor"/>
    <s v="Vestido"/>
    <n v="1344"/>
    <x v="3"/>
    <x v="44"/>
  </r>
  <r>
    <d v="2026-11-01T00:00:00"/>
    <s v="Melania"/>
    <s v="Pijama"/>
    <n v="817"/>
    <x v="3"/>
    <x v="44"/>
  </r>
  <r>
    <d v="2026-11-01T00:00:00"/>
    <s v="Victor"/>
    <s v="Botas"/>
    <n v="207"/>
    <x v="3"/>
    <x v="44"/>
  </r>
  <r>
    <d v="2026-11-01T00:00:00"/>
    <s v="Melania"/>
    <s v="Cinturón"/>
    <n v="1344"/>
    <x v="3"/>
    <x v="44"/>
  </r>
  <r>
    <d v="2026-11-02T00:00:00"/>
    <s v="Miguel"/>
    <s v="Uniforme"/>
    <n v="703"/>
    <x v="4"/>
    <x v="44"/>
  </r>
  <r>
    <d v="2026-11-02T00:00:00"/>
    <s v="Melania"/>
    <s v="Cinturón"/>
    <n v="768"/>
    <x v="4"/>
    <x v="44"/>
  </r>
  <r>
    <d v="2026-11-02T00:00:00"/>
    <s v="Victor"/>
    <s v="Cinturón"/>
    <n v="96"/>
    <x v="4"/>
    <x v="44"/>
  </r>
  <r>
    <d v="2026-11-02T00:00:00"/>
    <s v="Victor"/>
    <s v="Gorra"/>
    <n v="88"/>
    <x v="4"/>
    <x v="44"/>
  </r>
  <r>
    <d v="2026-11-02T00:00:00"/>
    <s v="Miguel"/>
    <s v="Calzoncillo"/>
    <n v="765"/>
    <x v="4"/>
    <x v="44"/>
  </r>
  <r>
    <d v="2026-11-02T00:00:00"/>
    <s v="Albert"/>
    <s v="Botas"/>
    <n v="138"/>
    <x v="4"/>
    <x v="44"/>
  </r>
  <r>
    <d v="2026-11-02T00:00:00"/>
    <s v="Melania"/>
    <s v="Calcetín"/>
    <n v="114"/>
    <x v="4"/>
    <x v="44"/>
  </r>
  <r>
    <d v="2026-11-02T00:00:00"/>
    <s v="Victor"/>
    <s v="Guantes"/>
    <n v="1512"/>
    <x v="4"/>
    <x v="44"/>
  </r>
  <r>
    <d v="2026-11-02T00:00:00"/>
    <s v="Victor"/>
    <s v="Abrigo"/>
    <n v="1653"/>
    <x v="4"/>
    <x v="44"/>
  </r>
  <r>
    <d v="2026-11-02T00:00:00"/>
    <s v="Albert"/>
    <s v="Delantal"/>
    <n v="816"/>
    <x v="4"/>
    <x v="44"/>
  </r>
  <r>
    <d v="2026-11-02T00:00:00"/>
    <s v="Melania"/>
    <s v="Bikini"/>
    <n v="235"/>
    <x v="4"/>
    <x v="44"/>
  </r>
  <r>
    <d v="2026-11-03T00:00:00"/>
    <s v="Melania"/>
    <s v="Corbata"/>
    <n v="1408"/>
    <x v="5"/>
    <x v="44"/>
  </r>
  <r>
    <d v="2026-11-03T00:00:00"/>
    <s v="Melania"/>
    <s v="Pijama"/>
    <n v="1032"/>
    <x v="5"/>
    <x v="44"/>
  </r>
  <r>
    <d v="2026-11-03T00:00:00"/>
    <s v="Albert"/>
    <s v="Blusa"/>
    <n v="1035"/>
    <x v="5"/>
    <x v="44"/>
  </r>
  <r>
    <d v="2026-11-03T00:00:00"/>
    <s v="Victor"/>
    <s v="Guantes"/>
    <n v="1260"/>
    <x v="5"/>
    <x v="44"/>
  </r>
  <r>
    <d v="2026-11-03T00:00:00"/>
    <s v="Albert"/>
    <s v="Bufanda"/>
    <n v="1040"/>
    <x v="5"/>
    <x v="44"/>
  </r>
  <r>
    <d v="2026-11-03T00:00:00"/>
    <s v="Victor"/>
    <s v="Bermuda"/>
    <n v="969"/>
    <x v="5"/>
    <x v="44"/>
  </r>
  <r>
    <d v="2026-11-03T00:00:00"/>
    <s v="Miguel"/>
    <s v="Calzoncillo"/>
    <n v="765"/>
    <x v="5"/>
    <x v="44"/>
  </r>
  <r>
    <d v="2026-11-04T00:00:00"/>
    <s v="Miguel"/>
    <s v="Corbata"/>
    <n v="176"/>
    <x v="6"/>
    <x v="44"/>
  </r>
  <r>
    <d v="2026-11-04T00:00:00"/>
    <s v="Miguel"/>
    <s v="Gorra"/>
    <n v="209"/>
    <x v="6"/>
    <x v="44"/>
  </r>
  <r>
    <d v="2026-11-04T00:00:00"/>
    <s v="Victor"/>
    <s v="Guantes"/>
    <n v="693"/>
    <x v="6"/>
    <x v="44"/>
  </r>
  <r>
    <d v="2026-11-04T00:00:00"/>
    <s v="Albert"/>
    <s v="Chaqueta"/>
    <n v="954"/>
    <x v="6"/>
    <x v="44"/>
  </r>
  <r>
    <d v="2026-11-04T00:00:00"/>
    <s v="Miguel"/>
    <s v="Delantal"/>
    <n v="204"/>
    <x v="6"/>
    <x v="44"/>
  </r>
  <r>
    <d v="2026-11-04T00:00:00"/>
    <s v="Melania"/>
    <s v="Bermuda"/>
    <n v="114"/>
    <x v="6"/>
    <x v="44"/>
  </r>
  <r>
    <d v="2026-11-04T00:00:00"/>
    <s v="Melania"/>
    <s v="Pijama"/>
    <n v="43"/>
    <x v="6"/>
    <x v="44"/>
  </r>
  <r>
    <d v="2026-11-04T00:00:00"/>
    <s v="Miguel"/>
    <s v="Cinturón"/>
    <n v="2208"/>
    <x v="6"/>
    <x v="44"/>
  </r>
  <r>
    <d v="2026-11-04T00:00:00"/>
    <s v="Victor"/>
    <s v="Vestido"/>
    <n v="1536"/>
    <x v="6"/>
    <x v="44"/>
  </r>
  <r>
    <d v="2026-11-04T00:00:00"/>
    <s v="Albert"/>
    <s v="Pantalón"/>
    <n v="1200"/>
    <x v="6"/>
    <x v="44"/>
  </r>
  <r>
    <d v="2026-11-04T00:00:00"/>
    <s v="Victor"/>
    <s v="Blusa"/>
    <n v="855"/>
    <x v="6"/>
    <x v="44"/>
  </r>
  <r>
    <d v="2026-11-04T00:00:00"/>
    <s v="Victor"/>
    <s v="Delantal"/>
    <n v="1020"/>
    <x v="6"/>
    <x v="44"/>
  </r>
  <r>
    <d v="2026-11-04T00:00:00"/>
    <s v="Victor"/>
    <s v="Camisa"/>
    <n v="22"/>
    <x v="6"/>
    <x v="44"/>
  </r>
  <r>
    <d v="2026-11-04T00:00:00"/>
    <s v="Albert"/>
    <s v="Bufanda"/>
    <n v="416"/>
    <x v="6"/>
    <x v="44"/>
  </r>
  <r>
    <d v="2026-11-04T00:00:00"/>
    <s v="Melania"/>
    <s v="Delantal"/>
    <n v="459"/>
    <x v="6"/>
    <x v="44"/>
  </r>
  <r>
    <d v="2026-11-04T00:00:00"/>
    <s v="Victor"/>
    <s v="Boina"/>
    <n v="1152"/>
    <x v="6"/>
    <x v="44"/>
  </r>
  <r>
    <d v="2026-11-04T00:00:00"/>
    <s v="Victor"/>
    <s v="Falda"/>
    <n v="754"/>
    <x v="6"/>
    <x v="44"/>
  </r>
  <r>
    <d v="2026-11-04T00:00:00"/>
    <s v="Melania"/>
    <s v="Impermeable"/>
    <n v="1911"/>
    <x v="6"/>
    <x v="44"/>
  </r>
  <r>
    <d v="2026-11-05T00:00:00"/>
    <s v="Victor"/>
    <s v="Camisa"/>
    <n v="132"/>
    <x v="0"/>
    <x v="44"/>
  </r>
  <r>
    <d v="2026-11-05T00:00:00"/>
    <s v="Albert"/>
    <s v="Botas"/>
    <n v="1656"/>
    <x v="0"/>
    <x v="44"/>
  </r>
  <r>
    <d v="2026-11-05T00:00:00"/>
    <s v="Miguel"/>
    <s v="Bermuda"/>
    <n v="1311"/>
    <x v="0"/>
    <x v="44"/>
  </r>
  <r>
    <d v="2026-11-05T00:00:00"/>
    <s v="Albert"/>
    <s v="Chaqueta"/>
    <n v="954"/>
    <x v="0"/>
    <x v="44"/>
  </r>
  <r>
    <d v="2026-11-05T00:00:00"/>
    <s v="Miguel"/>
    <s v="Gorra"/>
    <n v="110"/>
    <x v="0"/>
    <x v="44"/>
  </r>
  <r>
    <d v="2026-11-05T00:00:00"/>
    <s v="Albert"/>
    <s v="Botas"/>
    <n v="138"/>
    <x v="0"/>
    <x v="44"/>
  </r>
  <r>
    <d v="2026-11-05T00:00:00"/>
    <s v="Victor"/>
    <s v="Bufanda"/>
    <n v="936"/>
    <x v="0"/>
    <x v="44"/>
  </r>
  <r>
    <d v="2026-11-05T00:00:00"/>
    <s v="Victor"/>
    <s v="Blusa"/>
    <n v="855"/>
    <x v="0"/>
    <x v="44"/>
  </r>
  <r>
    <d v="2026-11-05T00:00:00"/>
    <s v="Miguel"/>
    <s v="Bufanda"/>
    <n v="364"/>
    <x v="0"/>
    <x v="44"/>
  </r>
  <r>
    <d v="2026-11-06T00:00:00"/>
    <s v="Albert"/>
    <s v="Pijama"/>
    <n v="903"/>
    <x v="1"/>
    <x v="44"/>
  </r>
  <r>
    <d v="2026-11-06T00:00:00"/>
    <s v="Victor"/>
    <s v="Pijama"/>
    <n v="1032"/>
    <x v="1"/>
    <x v="44"/>
  </r>
  <r>
    <d v="2026-11-06T00:00:00"/>
    <s v="Miguel"/>
    <s v="Chaqueta"/>
    <n v="1272"/>
    <x v="1"/>
    <x v="44"/>
  </r>
  <r>
    <d v="2026-11-06T00:00:00"/>
    <s v="Melania"/>
    <s v="Uniforme"/>
    <n v="851"/>
    <x v="1"/>
    <x v="44"/>
  </r>
  <r>
    <d v="2026-11-06T00:00:00"/>
    <s v="Melania"/>
    <s v="Blusa"/>
    <n v="765"/>
    <x v="1"/>
    <x v="44"/>
  </r>
  <r>
    <d v="2026-11-06T00:00:00"/>
    <s v="Miguel"/>
    <s v="Bermuda"/>
    <n v="1311"/>
    <x v="1"/>
    <x v="44"/>
  </r>
  <r>
    <d v="2026-11-06T00:00:00"/>
    <s v="Melania"/>
    <s v="Guantes"/>
    <n v="945"/>
    <x v="1"/>
    <x v="44"/>
  </r>
  <r>
    <d v="2026-11-06T00:00:00"/>
    <s v="Victor"/>
    <s v="Delantal"/>
    <n v="714"/>
    <x v="1"/>
    <x v="44"/>
  </r>
  <r>
    <d v="2026-11-07T00:00:00"/>
    <s v="Melania"/>
    <s v="Chaqueta"/>
    <n v="689"/>
    <x v="2"/>
    <x v="44"/>
  </r>
  <r>
    <d v="2026-11-07T00:00:00"/>
    <s v="Miguel"/>
    <s v="Cinturón"/>
    <n v="1056"/>
    <x v="2"/>
    <x v="44"/>
  </r>
  <r>
    <d v="2026-11-07T00:00:00"/>
    <s v="Melania"/>
    <s v="Calcetín"/>
    <n v="190"/>
    <x v="2"/>
    <x v="44"/>
  </r>
  <r>
    <d v="2026-11-07T00:00:00"/>
    <s v="Miguel"/>
    <s v="Corbata"/>
    <n v="880"/>
    <x v="2"/>
    <x v="44"/>
  </r>
  <r>
    <d v="2026-11-07T00:00:00"/>
    <s v="Victor"/>
    <s v="Abrigo"/>
    <n v="2001"/>
    <x v="2"/>
    <x v="44"/>
  </r>
  <r>
    <d v="2026-11-07T00:00:00"/>
    <s v="Albert"/>
    <s v="Albornoz"/>
    <n v="117"/>
    <x v="2"/>
    <x v="44"/>
  </r>
  <r>
    <d v="2026-11-07T00:00:00"/>
    <s v="Albert"/>
    <s v="Guantes"/>
    <n v="882"/>
    <x v="2"/>
    <x v="44"/>
  </r>
  <r>
    <d v="2026-11-07T00:00:00"/>
    <s v="Miguel"/>
    <s v="Impermeable"/>
    <n v="1820"/>
    <x v="2"/>
    <x v="44"/>
  </r>
  <r>
    <d v="2026-11-07T00:00:00"/>
    <s v="Albert"/>
    <s v="Calzoncillo"/>
    <n v="153"/>
    <x v="2"/>
    <x v="44"/>
  </r>
  <r>
    <d v="2026-11-07T00:00:00"/>
    <s v="Victor"/>
    <s v="Chaqueta"/>
    <n v="901"/>
    <x v="2"/>
    <x v="44"/>
  </r>
  <r>
    <d v="2026-11-07T00:00:00"/>
    <s v="Melania"/>
    <s v="Chaqueta"/>
    <n v="477"/>
    <x v="2"/>
    <x v="44"/>
  </r>
  <r>
    <d v="2026-11-08T00:00:00"/>
    <s v="Albert"/>
    <s v="Bufanda"/>
    <n v="676"/>
    <x v="3"/>
    <x v="45"/>
  </r>
  <r>
    <d v="2026-11-08T00:00:00"/>
    <s v="Albert"/>
    <s v="Pijama"/>
    <n v="430"/>
    <x v="3"/>
    <x v="45"/>
  </r>
  <r>
    <d v="2026-11-08T00:00:00"/>
    <s v="Miguel"/>
    <s v="Delantal"/>
    <n v="102"/>
    <x v="3"/>
    <x v="45"/>
  </r>
  <r>
    <d v="2026-11-08T00:00:00"/>
    <s v="Victor"/>
    <s v="Bufanda"/>
    <n v="312"/>
    <x v="3"/>
    <x v="45"/>
  </r>
  <r>
    <d v="2026-11-08T00:00:00"/>
    <s v="Albert"/>
    <s v="Guantes"/>
    <n v="1575"/>
    <x v="3"/>
    <x v="45"/>
  </r>
  <r>
    <d v="2026-11-08T00:00:00"/>
    <s v="Melania"/>
    <s v="Cinturón"/>
    <n v="480"/>
    <x v="3"/>
    <x v="45"/>
  </r>
  <r>
    <d v="2026-11-08T00:00:00"/>
    <s v="Melania"/>
    <s v="Calcetín"/>
    <n v="418"/>
    <x v="3"/>
    <x v="45"/>
  </r>
  <r>
    <d v="2026-11-08T00:00:00"/>
    <s v="Miguel"/>
    <s v="Vestido"/>
    <n v="1152"/>
    <x v="3"/>
    <x v="45"/>
  </r>
  <r>
    <d v="2026-11-08T00:00:00"/>
    <s v="Victor"/>
    <s v="Calzoncillo"/>
    <n v="204"/>
    <x v="3"/>
    <x v="45"/>
  </r>
  <r>
    <d v="2026-11-08T00:00:00"/>
    <s v="Albert"/>
    <s v="Pijama"/>
    <n v="387"/>
    <x v="3"/>
    <x v="45"/>
  </r>
  <r>
    <d v="2026-11-08T00:00:00"/>
    <s v="Miguel"/>
    <s v="Gorra"/>
    <n v="132"/>
    <x v="3"/>
    <x v="45"/>
  </r>
  <r>
    <d v="2026-11-08T00:00:00"/>
    <s v="Albert"/>
    <s v="Cinturón"/>
    <n v="1728"/>
    <x v="3"/>
    <x v="45"/>
  </r>
  <r>
    <d v="2026-11-08T00:00:00"/>
    <s v="Miguel"/>
    <s v="Boina"/>
    <n v="1800"/>
    <x v="3"/>
    <x v="45"/>
  </r>
  <r>
    <d v="2026-11-08T00:00:00"/>
    <s v="Victor"/>
    <s v="Abrigo"/>
    <n v="957"/>
    <x v="3"/>
    <x v="45"/>
  </r>
  <r>
    <d v="2026-11-09T00:00:00"/>
    <s v="Melania"/>
    <s v="Cinturón"/>
    <n v="1344"/>
    <x v="4"/>
    <x v="45"/>
  </r>
  <r>
    <d v="2026-11-09T00:00:00"/>
    <s v="Albert"/>
    <s v="Bikini"/>
    <n v="47"/>
    <x v="4"/>
    <x v="45"/>
  </r>
  <r>
    <d v="2026-11-09T00:00:00"/>
    <s v="Melania"/>
    <s v="Albornoz"/>
    <n v="312"/>
    <x v="4"/>
    <x v="45"/>
  </r>
  <r>
    <d v="2026-11-09T00:00:00"/>
    <s v="Miguel"/>
    <s v="Blusa"/>
    <n v="855"/>
    <x v="4"/>
    <x v="45"/>
  </r>
  <r>
    <d v="2026-11-09T00:00:00"/>
    <s v="Albert"/>
    <s v="Vestido"/>
    <n v="704"/>
    <x v="4"/>
    <x v="45"/>
  </r>
  <r>
    <d v="2026-11-09T00:00:00"/>
    <s v="Melania"/>
    <s v="Guantes"/>
    <n v="945"/>
    <x v="4"/>
    <x v="45"/>
  </r>
  <r>
    <d v="2026-11-09T00:00:00"/>
    <s v="Miguel"/>
    <s v="Botas"/>
    <n v="1449"/>
    <x v="4"/>
    <x v="45"/>
  </r>
  <r>
    <d v="2026-11-09T00:00:00"/>
    <s v="Melania"/>
    <s v="Chaqueta"/>
    <n v="1007"/>
    <x v="4"/>
    <x v="45"/>
  </r>
  <r>
    <d v="2026-11-09T00:00:00"/>
    <s v="Miguel"/>
    <s v="Blusa"/>
    <n v="990"/>
    <x v="4"/>
    <x v="45"/>
  </r>
  <r>
    <d v="2026-11-09T00:00:00"/>
    <s v="Albert"/>
    <s v="Blusa"/>
    <n v="360"/>
    <x v="4"/>
    <x v="45"/>
  </r>
  <r>
    <d v="2026-11-09T00:00:00"/>
    <s v="Albert"/>
    <s v="Impermeable"/>
    <n v="364"/>
    <x v="4"/>
    <x v="45"/>
  </r>
  <r>
    <d v="2026-11-09T00:00:00"/>
    <s v="Miguel"/>
    <s v="Falda"/>
    <n v="1334"/>
    <x v="4"/>
    <x v="45"/>
  </r>
  <r>
    <d v="2026-11-09T00:00:00"/>
    <s v="Victor"/>
    <s v="Gorra"/>
    <n v="77"/>
    <x v="4"/>
    <x v="45"/>
  </r>
  <r>
    <d v="2026-11-09T00:00:00"/>
    <s v="Albert"/>
    <s v="Uniforme"/>
    <n v="444"/>
    <x v="4"/>
    <x v="45"/>
  </r>
  <r>
    <d v="2026-11-10T00:00:00"/>
    <s v="Miguel"/>
    <s v="Corbata"/>
    <n v="792"/>
    <x v="5"/>
    <x v="45"/>
  </r>
  <r>
    <d v="2026-11-10T00:00:00"/>
    <s v="Albert"/>
    <s v="Camisa"/>
    <n v="198"/>
    <x v="5"/>
    <x v="45"/>
  </r>
  <r>
    <d v="2026-11-10T00:00:00"/>
    <s v="Victor"/>
    <s v="Calcetín"/>
    <n v="950"/>
    <x v="5"/>
    <x v="45"/>
  </r>
  <r>
    <d v="2026-11-10T00:00:00"/>
    <s v="Melania"/>
    <s v="Guantes"/>
    <n v="693"/>
    <x v="5"/>
    <x v="45"/>
  </r>
  <r>
    <d v="2026-11-10T00:00:00"/>
    <s v="Miguel"/>
    <s v="Abrigo"/>
    <n v="1218"/>
    <x v="5"/>
    <x v="45"/>
  </r>
  <r>
    <d v="2026-11-10T00:00:00"/>
    <s v="Melania"/>
    <s v="Abrigo"/>
    <n v="696"/>
    <x v="5"/>
    <x v="45"/>
  </r>
  <r>
    <d v="2026-11-10T00:00:00"/>
    <s v="Miguel"/>
    <s v="Falda"/>
    <n v="1450"/>
    <x v="5"/>
    <x v="45"/>
  </r>
  <r>
    <d v="2026-11-10T00:00:00"/>
    <s v="Melania"/>
    <s v="Corbata"/>
    <n v="880"/>
    <x v="5"/>
    <x v="45"/>
  </r>
  <r>
    <d v="2026-11-10T00:00:00"/>
    <s v="Victor"/>
    <s v="Pijama"/>
    <n v="86"/>
    <x v="5"/>
    <x v="45"/>
  </r>
  <r>
    <d v="2026-11-10T00:00:00"/>
    <s v="Victor"/>
    <s v="Delantal"/>
    <n v="1122"/>
    <x v="5"/>
    <x v="45"/>
  </r>
  <r>
    <d v="2026-11-11T00:00:00"/>
    <s v="Albert"/>
    <s v="Cinturón"/>
    <n v="1056"/>
    <x v="6"/>
    <x v="45"/>
  </r>
  <r>
    <d v="2026-11-11T00:00:00"/>
    <s v="Victor"/>
    <s v="Vestido"/>
    <n v="384"/>
    <x v="6"/>
    <x v="45"/>
  </r>
  <r>
    <d v="2026-11-11T00:00:00"/>
    <s v="Albert"/>
    <s v="Cinturón"/>
    <n v="2112"/>
    <x v="6"/>
    <x v="45"/>
  </r>
  <r>
    <d v="2026-11-11T00:00:00"/>
    <s v="Victor"/>
    <s v="Albornoz"/>
    <n v="273"/>
    <x v="6"/>
    <x v="45"/>
  </r>
  <r>
    <d v="2026-11-11T00:00:00"/>
    <s v="Miguel"/>
    <s v="Bermuda"/>
    <n v="855"/>
    <x v="6"/>
    <x v="45"/>
  </r>
  <r>
    <d v="2026-11-11T00:00:00"/>
    <s v="Victor"/>
    <s v="Camisa"/>
    <n v="308"/>
    <x v="6"/>
    <x v="45"/>
  </r>
  <r>
    <d v="2026-11-11T00:00:00"/>
    <s v="Melania"/>
    <s v="Albornoz"/>
    <n v="91"/>
    <x v="6"/>
    <x v="45"/>
  </r>
  <r>
    <d v="2026-11-11T00:00:00"/>
    <s v="Albert"/>
    <s v="Botas"/>
    <n v="1380"/>
    <x v="6"/>
    <x v="45"/>
  </r>
  <r>
    <d v="2026-11-11T00:00:00"/>
    <s v="Miguel"/>
    <s v="Vestido"/>
    <n v="960"/>
    <x v="6"/>
    <x v="45"/>
  </r>
  <r>
    <d v="2026-11-12T00:00:00"/>
    <s v="Miguel"/>
    <s v="Camisa"/>
    <n v="286"/>
    <x v="0"/>
    <x v="45"/>
  </r>
  <r>
    <d v="2026-11-12T00:00:00"/>
    <s v="Victor"/>
    <s v="Bufanda"/>
    <n v="156"/>
    <x v="0"/>
    <x v="45"/>
  </r>
  <r>
    <d v="2026-11-12T00:00:00"/>
    <s v="Melania"/>
    <s v="Blusa"/>
    <n v="45"/>
    <x v="0"/>
    <x v="45"/>
  </r>
  <r>
    <d v="2026-11-12T00:00:00"/>
    <s v="Miguel"/>
    <s v="Blusa"/>
    <n v="540"/>
    <x v="0"/>
    <x v="45"/>
  </r>
  <r>
    <d v="2026-11-12T00:00:00"/>
    <s v="Miguel"/>
    <s v="Chaqueta"/>
    <n v="954"/>
    <x v="0"/>
    <x v="45"/>
  </r>
  <r>
    <d v="2026-11-12T00:00:00"/>
    <s v="Albert"/>
    <s v="Calzoncillo"/>
    <n v="357"/>
    <x v="0"/>
    <x v="45"/>
  </r>
  <r>
    <d v="2026-11-12T00:00:00"/>
    <s v="Melania"/>
    <s v="Corbata"/>
    <n v="616"/>
    <x v="0"/>
    <x v="45"/>
  </r>
  <r>
    <d v="2026-11-12T00:00:00"/>
    <s v="Melania"/>
    <s v="Abrigo"/>
    <n v="609"/>
    <x v="0"/>
    <x v="45"/>
  </r>
  <r>
    <d v="2026-11-12T00:00:00"/>
    <s v="Miguel"/>
    <s v="Calcetín"/>
    <n v="722"/>
    <x v="0"/>
    <x v="45"/>
  </r>
  <r>
    <d v="2026-11-12T00:00:00"/>
    <s v="Victor"/>
    <s v="Chaqueta"/>
    <n v="53"/>
    <x v="0"/>
    <x v="45"/>
  </r>
  <r>
    <d v="2026-11-12T00:00:00"/>
    <s v="Miguel"/>
    <s v="Delantal"/>
    <n v="255"/>
    <x v="0"/>
    <x v="45"/>
  </r>
  <r>
    <d v="2026-11-13T00:00:00"/>
    <s v="Melania"/>
    <s v="Albornoz"/>
    <n v="234"/>
    <x v="1"/>
    <x v="45"/>
  </r>
  <r>
    <d v="2026-11-13T00:00:00"/>
    <s v="Miguel"/>
    <s v="Cinturón"/>
    <n v="480"/>
    <x v="1"/>
    <x v="45"/>
  </r>
  <r>
    <d v="2026-11-13T00:00:00"/>
    <s v="Miguel"/>
    <s v="Calcetín"/>
    <n v="874"/>
    <x v="1"/>
    <x v="45"/>
  </r>
  <r>
    <d v="2026-11-14T00:00:00"/>
    <s v="Victor"/>
    <s v="Bikini"/>
    <n v="47"/>
    <x v="2"/>
    <x v="45"/>
  </r>
  <r>
    <d v="2026-11-14T00:00:00"/>
    <s v="Miguel"/>
    <s v="Pantalón"/>
    <n v="1500"/>
    <x v="2"/>
    <x v="45"/>
  </r>
  <r>
    <d v="2026-11-14T00:00:00"/>
    <s v="Melania"/>
    <s v="Corbata"/>
    <n v="352"/>
    <x v="2"/>
    <x v="45"/>
  </r>
  <r>
    <d v="2026-11-14T00:00:00"/>
    <s v="Miguel"/>
    <s v="Abrigo"/>
    <n v="696"/>
    <x v="2"/>
    <x v="45"/>
  </r>
  <r>
    <d v="2026-11-14T00:00:00"/>
    <s v="Miguel"/>
    <s v="Pijama"/>
    <n v="989"/>
    <x v="2"/>
    <x v="45"/>
  </r>
  <r>
    <d v="2026-11-14T00:00:00"/>
    <s v="Miguel"/>
    <s v="Cinturón"/>
    <n v="1536"/>
    <x v="2"/>
    <x v="45"/>
  </r>
  <r>
    <d v="2026-11-14T00:00:00"/>
    <s v="Albert"/>
    <s v="Pijama"/>
    <n v="43"/>
    <x v="2"/>
    <x v="45"/>
  </r>
  <r>
    <d v="2026-11-14T00:00:00"/>
    <s v="Miguel"/>
    <s v="Calcetín"/>
    <n v="342"/>
    <x v="2"/>
    <x v="45"/>
  </r>
  <r>
    <d v="2026-11-14T00:00:00"/>
    <s v="Melania"/>
    <s v="Botas"/>
    <n v="1518"/>
    <x v="2"/>
    <x v="45"/>
  </r>
  <r>
    <d v="2026-11-15T00:00:00"/>
    <s v="Victor"/>
    <s v="Gorra"/>
    <n v="121"/>
    <x v="3"/>
    <x v="46"/>
  </r>
  <r>
    <d v="2026-11-15T00:00:00"/>
    <s v="Victor"/>
    <s v="Pijama"/>
    <n v="645"/>
    <x v="3"/>
    <x v="46"/>
  </r>
  <r>
    <d v="2026-11-15T00:00:00"/>
    <s v="Miguel"/>
    <s v="Chaqueta"/>
    <n v="318"/>
    <x v="3"/>
    <x v="46"/>
  </r>
  <r>
    <d v="2026-11-15T00:00:00"/>
    <s v="Victor"/>
    <s v="Chaqueta"/>
    <n v="689"/>
    <x v="3"/>
    <x v="46"/>
  </r>
  <r>
    <d v="2026-11-15T00:00:00"/>
    <s v="Miguel"/>
    <s v="Falda"/>
    <n v="1044"/>
    <x v="3"/>
    <x v="46"/>
  </r>
  <r>
    <d v="2026-11-15T00:00:00"/>
    <s v="Melania"/>
    <s v="Calcetín"/>
    <n v="494"/>
    <x v="3"/>
    <x v="46"/>
  </r>
  <r>
    <d v="2026-11-15T00:00:00"/>
    <s v="Miguel"/>
    <s v="Bufanda"/>
    <n v="208"/>
    <x v="3"/>
    <x v="46"/>
  </r>
  <r>
    <d v="2026-11-15T00:00:00"/>
    <s v="Melania"/>
    <s v="Gorra"/>
    <n v="264"/>
    <x v="3"/>
    <x v="46"/>
  </r>
  <r>
    <d v="2026-11-15T00:00:00"/>
    <s v="Miguel"/>
    <s v="Corbata"/>
    <n v="440"/>
    <x v="3"/>
    <x v="46"/>
  </r>
  <r>
    <d v="2026-11-15T00:00:00"/>
    <s v="Albert"/>
    <s v="Cinturón"/>
    <n v="2208"/>
    <x v="3"/>
    <x v="46"/>
  </r>
  <r>
    <d v="2026-11-15T00:00:00"/>
    <s v="Melania"/>
    <s v="Bufanda"/>
    <n v="1092"/>
    <x v="3"/>
    <x v="46"/>
  </r>
  <r>
    <d v="2026-11-15T00:00:00"/>
    <s v="Albert"/>
    <s v="Botas"/>
    <n v="138"/>
    <x v="3"/>
    <x v="46"/>
  </r>
  <r>
    <d v="2026-11-15T00:00:00"/>
    <s v="Melania"/>
    <s v="Boina"/>
    <n v="144"/>
    <x v="3"/>
    <x v="46"/>
  </r>
  <r>
    <d v="2026-11-16T00:00:00"/>
    <s v="Victor"/>
    <s v="Falda"/>
    <n v="928"/>
    <x v="4"/>
    <x v="46"/>
  </r>
  <r>
    <d v="2026-11-16T00:00:00"/>
    <s v="Melania"/>
    <s v="Bermuda"/>
    <n v="684"/>
    <x v="4"/>
    <x v="46"/>
  </r>
  <r>
    <d v="2026-11-16T00:00:00"/>
    <s v="Albert"/>
    <s v="Blusa"/>
    <n v="585"/>
    <x v="4"/>
    <x v="46"/>
  </r>
  <r>
    <d v="2026-11-16T00:00:00"/>
    <s v="Melania"/>
    <s v="Impermeable"/>
    <n v="1911"/>
    <x v="4"/>
    <x v="46"/>
  </r>
  <r>
    <d v="2026-11-16T00:00:00"/>
    <s v="Albert"/>
    <s v="Bufanda"/>
    <n v="832"/>
    <x v="4"/>
    <x v="46"/>
  </r>
  <r>
    <d v="2026-11-16T00:00:00"/>
    <s v="Albert"/>
    <s v="Calzoncillo"/>
    <n v="561"/>
    <x v="4"/>
    <x v="46"/>
  </r>
  <r>
    <d v="2026-11-16T00:00:00"/>
    <s v="Melania"/>
    <s v="Botas"/>
    <n v="1173"/>
    <x v="4"/>
    <x v="46"/>
  </r>
  <r>
    <d v="2026-11-16T00:00:00"/>
    <s v="Miguel"/>
    <s v="Bikini"/>
    <n v="705"/>
    <x v="4"/>
    <x v="46"/>
  </r>
  <r>
    <d v="2026-11-16T00:00:00"/>
    <s v="Miguel"/>
    <s v="Chaqueta"/>
    <n v="106"/>
    <x v="4"/>
    <x v="46"/>
  </r>
  <r>
    <d v="2026-11-16T00:00:00"/>
    <s v="Albert"/>
    <s v="Cinturón"/>
    <n v="288"/>
    <x v="4"/>
    <x v="46"/>
  </r>
  <r>
    <d v="2026-11-16T00:00:00"/>
    <s v="Melania"/>
    <s v="Impermeable"/>
    <n v="182"/>
    <x v="4"/>
    <x v="46"/>
  </r>
  <r>
    <d v="2026-11-17T00:00:00"/>
    <s v="Victor"/>
    <s v="Delantal"/>
    <n v="408"/>
    <x v="5"/>
    <x v="46"/>
  </r>
  <r>
    <d v="2026-11-17T00:00:00"/>
    <s v="Albert"/>
    <s v="Pijama"/>
    <n v="1075"/>
    <x v="5"/>
    <x v="46"/>
  </r>
  <r>
    <d v="2026-11-17T00:00:00"/>
    <s v="Albert"/>
    <s v="Chaqueta"/>
    <n v="583"/>
    <x v="5"/>
    <x v="46"/>
  </r>
  <r>
    <d v="2026-11-17T00:00:00"/>
    <s v="Miguel"/>
    <s v="Calcetín"/>
    <n v="684"/>
    <x v="5"/>
    <x v="46"/>
  </r>
  <r>
    <d v="2026-11-17T00:00:00"/>
    <s v="Miguel"/>
    <s v="Boina"/>
    <n v="1584"/>
    <x v="5"/>
    <x v="46"/>
  </r>
  <r>
    <d v="2026-11-17T00:00:00"/>
    <s v="Albert"/>
    <s v="Guantes"/>
    <n v="1071"/>
    <x v="5"/>
    <x v="46"/>
  </r>
  <r>
    <d v="2026-11-18T00:00:00"/>
    <s v="Albert"/>
    <s v="Calzoncillo"/>
    <n v="510"/>
    <x v="6"/>
    <x v="46"/>
  </r>
  <r>
    <d v="2026-11-18T00:00:00"/>
    <s v="Victor"/>
    <s v="Camisa"/>
    <n v="418"/>
    <x v="6"/>
    <x v="46"/>
  </r>
  <r>
    <d v="2026-11-18T00:00:00"/>
    <s v="Miguel"/>
    <s v="Botas"/>
    <n v="1173"/>
    <x v="6"/>
    <x v="46"/>
  </r>
  <r>
    <d v="2026-11-18T00:00:00"/>
    <s v="Victor"/>
    <s v="Pijama"/>
    <n v="430"/>
    <x v="6"/>
    <x v="46"/>
  </r>
  <r>
    <d v="2026-11-18T00:00:00"/>
    <s v="Melania"/>
    <s v="Vestido"/>
    <n v="832"/>
    <x v="6"/>
    <x v="46"/>
  </r>
  <r>
    <d v="2026-11-18T00:00:00"/>
    <s v="Melania"/>
    <s v="Cinturón"/>
    <n v="2304"/>
    <x v="6"/>
    <x v="46"/>
  </r>
  <r>
    <d v="2026-11-18T00:00:00"/>
    <s v="Victor"/>
    <s v="Calcetín"/>
    <n v="836"/>
    <x v="6"/>
    <x v="46"/>
  </r>
  <r>
    <d v="2026-11-18T00:00:00"/>
    <s v="Miguel"/>
    <s v="Albornoz"/>
    <n v="260"/>
    <x v="6"/>
    <x v="46"/>
  </r>
  <r>
    <d v="2026-11-18T00:00:00"/>
    <s v="Albert"/>
    <s v="Bikini"/>
    <n v="517"/>
    <x v="6"/>
    <x v="46"/>
  </r>
  <r>
    <d v="2026-11-18T00:00:00"/>
    <s v="Melania"/>
    <s v="Uniforme"/>
    <n v="222"/>
    <x v="6"/>
    <x v="46"/>
  </r>
  <r>
    <d v="2026-11-18T00:00:00"/>
    <s v="Miguel"/>
    <s v="Bufanda"/>
    <n v="1092"/>
    <x v="6"/>
    <x v="46"/>
  </r>
  <r>
    <d v="2026-11-18T00:00:00"/>
    <s v="Victor"/>
    <s v="Guantes"/>
    <n v="1512"/>
    <x v="6"/>
    <x v="46"/>
  </r>
  <r>
    <d v="2026-11-18T00:00:00"/>
    <s v="Melania"/>
    <s v="Uniforme"/>
    <n v="555"/>
    <x v="6"/>
    <x v="46"/>
  </r>
  <r>
    <d v="2026-11-19T00:00:00"/>
    <s v="Miguel"/>
    <s v="Albornoz"/>
    <n v="143"/>
    <x v="0"/>
    <x v="46"/>
  </r>
  <r>
    <d v="2026-11-19T00:00:00"/>
    <s v="Melania"/>
    <s v="Botas"/>
    <n v="621"/>
    <x v="0"/>
    <x v="46"/>
  </r>
  <r>
    <d v="2026-11-19T00:00:00"/>
    <s v="Albert"/>
    <s v="Chaqueta"/>
    <n v="424"/>
    <x v="0"/>
    <x v="46"/>
  </r>
  <r>
    <d v="2026-11-19T00:00:00"/>
    <s v="Albert"/>
    <s v="Vestido"/>
    <n v="448"/>
    <x v="0"/>
    <x v="46"/>
  </r>
  <r>
    <d v="2026-11-19T00:00:00"/>
    <s v="Melania"/>
    <s v="Delantal"/>
    <n v="816"/>
    <x v="0"/>
    <x v="46"/>
  </r>
  <r>
    <d v="2026-11-19T00:00:00"/>
    <s v="Miguel"/>
    <s v="Vestido"/>
    <n v="1088"/>
    <x v="0"/>
    <x v="46"/>
  </r>
  <r>
    <d v="2026-11-19T00:00:00"/>
    <s v="Melania"/>
    <s v="Bufanda"/>
    <n v="1196"/>
    <x v="0"/>
    <x v="46"/>
  </r>
  <r>
    <d v="2026-11-19T00:00:00"/>
    <s v="Victor"/>
    <s v="Pantalón"/>
    <n v="600"/>
    <x v="0"/>
    <x v="46"/>
  </r>
  <r>
    <d v="2026-11-19T00:00:00"/>
    <s v="Albert"/>
    <s v="Gorra"/>
    <n v="253"/>
    <x v="0"/>
    <x v="46"/>
  </r>
  <r>
    <d v="2026-11-20T00:00:00"/>
    <s v="Victor"/>
    <s v="Calcetín"/>
    <n v="152"/>
    <x v="1"/>
    <x v="46"/>
  </r>
  <r>
    <d v="2026-11-20T00:00:00"/>
    <s v="Melania"/>
    <s v="Chaqueta"/>
    <n v="1219"/>
    <x v="1"/>
    <x v="46"/>
  </r>
  <r>
    <d v="2026-11-20T00:00:00"/>
    <s v="Albert"/>
    <s v="Cinturón"/>
    <n v="672"/>
    <x v="1"/>
    <x v="46"/>
  </r>
  <r>
    <d v="2026-11-20T00:00:00"/>
    <s v="Melania"/>
    <s v="Pantalón"/>
    <n v="60"/>
    <x v="1"/>
    <x v="46"/>
  </r>
  <r>
    <d v="2026-11-20T00:00:00"/>
    <s v="Melania"/>
    <s v="Bermuda"/>
    <n v="1140"/>
    <x v="1"/>
    <x v="46"/>
  </r>
  <r>
    <d v="2026-11-20T00:00:00"/>
    <s v="Melania"/>
    <s v="Vestido"/>
    <n v="512"/>
    <x v="1"/>
    <x v="46"/>
  </r>
  <r>
    <d v="2026-11-20T00:00:00"/>
    <s v="Miguel"/>
    <s v="Bermuda"/>
    <n v="741"/>
    <x v="1"/>
    <x v="46"/>
  </r>
  <r>
    <d v="2026-11-20T00:00:00"/>
    <s v="Melania"/>
    <s v="Calcetín"/>
    <n v="912"/>
    <x v="1"/>
    <x v="46"/>
  </r>
  <r>
    <d v="2026-11-20T00:00:00"/>
    <s v="Albert"/>
    <s v="Corbata"/>
    <n v="1848"/>
    <x v="1"/>
    <x v="46"/>
  </r>
  <r>
    <d v="2026-11-20T00:00:00"/>
    <s v="Albert"/>
    <s v="Guantes"/>
    <n v="189"/>
    <x v="1"/>
    <x v="46"/>
  </r>
  <r>
    <d v="2026-11-20T00:00:00"/>
    <s v="Miguel"/>
    <s v="Bufanda"/>
    <n v="208"/>
    <x v="1"/>
    <x v="46"/>
  </r>
  <r>
    <d v="2026-11-20T00:00:00"/>
    <s v="Melania"/>
    <s v="Vestido"/>
    <n v="512"/>
    <x v="1"/>
    <x v="46"/>
  </r>
  <r>
    <d v="2026-11-20T00:00:00"/>
    <s v="Victor"/>
    <s v="Corbata"/>
    <n v="2112"/>
    <x v="1"/>
    <x v="46"/>
  </r>
  <r>
    <d v="2026-11-20T00:00:00"/>
    <s v="Miguel"/>
    <s v="Botas"/>
    <n v="759"/>
    <x v="1"/>
    <x v="46"/>
  </r>
  <r>
    <d v="2026-11-20T00:00:00"/>
    <s v="Albert"/>
    <s v="Falda"/>
    <n v="522"/>
    <x v="1"/>
    <x v="46"/>
  </r>
  <r>
    <d v="2026-11-20T00:00:00"/>
    <s v="Albert"/>
    <s v="Pantalón"/>
    <n v="1080"/>
    <x v="1"/>
    <x v="46"/>
  </r>
  <r>
    <d v="2026-11-20T00:00:00"/>
    <s v="Albert"/>
    <s v="Blusa"/>
    <n v="585"/>
    <x v="1"/>
    <x v="46"/>
  </r>
  <r>
    <d v="2026-11-21T00:00:00"/>
    <s v="Melania"/>
    <s v="Cinturón"/>
    <n v="1056"/>
    <x v="2"/>
    <x v="46"/>
  </r>
  <r>
    <d v="2026-11-21T00:00:00"/>
    <s v="Victor"/>
    <s v="Bufanda"/>
    <n v="676"/>
    <x v="2"/>
    <x v="46"/>
  </r>
  <r>
    <d v="2026-11-21T00:00:00"/>
    <s v="Victor"/>
    <s v="Guantes"/>
    <n v="882"/>
    <x v="2"/>
    <x v="46"/>
  </r>
  <r>
    <d v="2026-11-21T00:00:00"/>
    <s v="Albert"/>
    <s v="Falda"/>
    <n v="696"/>
    <x v="2"/>
    <x v="46"/>
  </r>
  <r>
    <d v="2026-11-21T00:00:00"/>
    <s v="Victor"/>
    <s v="Pijama"/>
    <n v="473"/>
    <x v="2"/>
    <x v="46"/>
  </r>
  <r>
    <d v="2026-11-21T00:00:00"/>
    <s v="Albert"/>
    <s v="Blusa"/>
    <n v="810"/>
    <x v="2"/>
    <x v="46"/>
  </r>
  <r>
    <d v="2026-11-21T00:00:00"/>
    <s v="Victor"/>
    <s v="Delantal"/>
    <n v="1071"/>
    <x v="2"/>
    <x v="46"/>
  </r>
  <r>
    <d v="2026-11-21T00:00:00"/>
    <s v="Victor"/>
    <s v="Pantalón"/>
    <n v="660"/>
    <x v="2"/>
    <x v="46"/>
  </r>
  <r>
    <d v="2026-11-21T00:00:00"/>
    <s v="Melania"/>
    <s v="Abrigo"/>
    <n v="1740"/>
    <x v="2"/>
    <x v="46"/>
  </r>
  <r>
    <d v="2026-11-21T00:00:00"/>
    <s v="Victor"/>
    <s v="Uniforme"/>
    <n v="629"/>
    <x v="2"/>
    <x v="46"/>
  </r>
  <r>
    <d v="2026-11-22T00:00:00"/>
    <s v="Miguel"/>
    <s v="Cinturón"/>
    <n v="2016"/>
    <x v="3"/>
    <x v="47"/>
  </r>
  <r>
    <d v="2026-11-22T00:00:00"/>
    <s v="Victor"/>
    <s v="Boina"/>
    <n v="1656"/>
    <x v="3"/>
    <x v="47"/>
  </r>
  <r>
    <d v="2026-11-22T00:00:00"/>
    <s v="Victor"/>
    <s v="Bermuda"/>
    <n v="1140"/>
    <x v="3"/>
    <x v="47"/>
  </r>
  <r>
    <d v="2026-11-22T00:00:00"/>
    <s v="Miguel"/>
    <s v="Vestido"/>
    <n v="704"/>
    <x v="3"/>
    <x v="47"/>
  </r>
  <r>
    <d v="2026-11-22T00:00:00"/>
    <s v="Melania"/>
    <s v="Bermuda"/>
    <n v="1311"/>
    <x v="3"/>
    <x v="47"/>
  </r>
  <r>
    <d v="2026-11-22T00:00:00"/>
    <s v="Miguel"/>
    <s v="Calzoncillo"/>
    <n v="255"/>
    <x v="3"/>
    <x v="47"/>
  </r>
  <r>
    <d v="2026-11-23T00:00:00"/>
    <s v="Melania"/>
    <s v="Bufanda"/>
    <n v="1144"/>
    <x v="4"/>
    <x v="47"/>
  </r>
  <r>
    <d v="2026-11-23T00:00:00"/>
    <s v="Melania"/>
    <s v="Albornoz"/>
    <n v="169"/>
    <x v="4"/>
    <x v="47"/>
  </r>
  <r>
    <d v="2026-11-23T00:00:00"/>
    <s v="Miguel"/>
    <s v="Blusa"/>
    <n v="765"/>
    <x v="4"/>
    <x v="47"/>
  </r>
  <r>
    <d v="2026-11-23T00:00:00"/>
    <s v="Albert"/>
    <s v="Cinturón"/>
    <n v="2400"/>
    <x v="4"/>
    <x v="47"/>
  </r>
  <r>
    <d v="2026-11-23T00:00:00"/>
    <s v="Miguel"/>
    <s v="Bikini"/>
    <n v="517"/>
    <x v="4"/>
    <x v="47"/>
  </r>
  <r>
    <d v="2026-11-23T00:00:00"/>
    <s v="Melania"/>
    <s v="Pijama"/>
    <n v="602"/>
    <x v="4"/>
    <x v="47"/>
  </r>
  <r>
    <d v="2026-11-23T00:00:00"/>
    <s v="Miguel"/>
    <s v="Botas"/>
    <n v="1725"/>
    <x v="4"/>
    <x v="47"/>
  </r>
  <r>
    <d v="2026-11-24T00:00:00"/>
    <s v="Albert"/>
    <s v="Albornoz"/>
    <n v="39"/>
    <x v="5"/>
    <x v="47"/>
  </r>
  <r>
    <d v="2026-11-24T00:00:00"/>
    <s v="Albert"/>
    <s v="Bufanda"/>
    <n v="884"/>
    <x v="5"/>
    <x v="47"/>
  </r>
  <r>
    <d v="2026-11-24T00:00:00"/>
    <s v="Victor"/>
    <s v="Boina"/>
    <n v="1296"/>
    <x v="5"/>
    <x v="47"/>
  </r>
  <r>
    <d v="2026-11-24T00:00:00"/>
    <s v="Melania"/>
    <s v="Falda"/>
    <n v="580"/>
    <x v="5"/>
    <x v="47"/>
  </r>
  <r>
    <d v="2026-11-24T00:00:00"/>
    <s v="Miguel"/>
    <s v="Vestido"/>
    <n v="384"/>
    <x v="5"/>
    <x v="47"/>
  </r>
  <r>
    <d v="2026-11-24T00:00:00"/>
    <s v="Miguel"/>
    <s v="Falda"/>
    <n v="522"/>
    <x v="5"/>
    <x v="47"/>
  </r>
  <r>
    <d v="2026-11-24T00:00:00"/>
    <s v="Melania"/>
    <s v="Cinturón"/>
    <n v="960"/>
    <x v="5"/>
    <x v="47"/>
  </r>
  <r>
    <d v="2026-11-24T00:00:00"/>
    <s v="Miguel"/>
    <s v="Bermuda"/>
    <n v="285"/>
    <x v="5"/>
    <x v="47"/>
  </r>
  <r>
    <d v="2026-11-24T00:00:00"/>
    <s v="Melania"/>
    <s v="Gorra"/>
    <n v="88"/>
    <x v="5"/>
    <x v="47"/>
  </r>
  <r>
    <d v="2026-11-24T00:00:00"/>
    <s v="Victor"/>
    <s v="Vestido"/>
    <n v="320"/>
    <x v="5"/>
    <x v="47"/>
  </r>
  <r>
    <d v="2026-11-24T00:00:00"/>
    <s v="Victor"/>
    <s v="Albornoz"/>
    <n v="325"/>
    <x v="5"/>
    <x v="47"/>
  </r>
  <r>
    <d v="2026-11-24T00:00:00"/>
    <s v="Melania"/>
    <s v="Vestido"/>
    <n v="384"/>
    <x v="5"/>
    <x v="47"/>
  </r>
  <r>
    <d v="2026-11-24T00:00:00"/>
    <s v="Victor"/>
    <s v="Impermeable"/>
    <n v="455"/>
    <x v="5"/>
    <x v="47"/>
  </r>
  <r>
    <d v="2026-11-24T00:00:00"/>
    <s v="Victor"/>
    <s v="Abrigo"/>
    <n v="1740"/>
    <x v="5"/>
    <x v="47"/>
  </r>
  <r>
    <d v="2026-11-24T00:00:00"/>
    <s v="Victor"/>
    <s v="Uniforme"/>
    <n v="666"/>
    <x v="5"/>
    <x v="47"/>
  </r>
  <r>
    <d v="2026-11-25T00:00:00"/>
    <s v="Miguel"/>
    <s v="Botas"/>
    <n v="690"/>
    <x v="6"/>
    <x v="47"/>
  </r>
  <r>
    <d v="2026-11-25T00:00:00"/>
    <s v="Melania"/>
    <s v="Bermuda"/>
    <n v="57"/>
    <x v="6"/>
    <x v="47"/>
  </r>
  <r>
    <d v="2026-11-25T00:00:00"/>
    <s v="Miguel"/>
    <s v="Albornoz"/>
    <n v="182"/>
    <x v="6"/>
    <x v="47"/>
  </r>
  <r>
    <d v="2026-11-25T00:00:00"/>
    <s v="Albert"/>
    <s v="Camisa"/>
    <n v="506"/>
    <x v="6"/>
    <x v="47"/>
  </r>
  <r>
    <d v="2026-11-25T00:00:00"/>
    <s v="Albert"/>
    <s v="Uniforme"/>
    <n v="222"/>
    <x v="6"/>
    <x v="47"/>
  </r>
  <r>
    <d v="2026-11-25T00:00:00"/>
    <s v="Albert"/>
    <s v="Abrigo"/>
    <n v="2001"/>
    <x v="6"/>
    <x v="47"/>
  </r>
  <r>
    <d v="2026-11-25T00:00:00"/>
    <s v="Victor"/>
    <s v="Botas"/>
    <n v="828"/>
    <x v="6"/>
    <x v="47"/>
  </r>
  <r>
    <d v="2026-11-25T00:00:00"/>
    <s v="Victor"/>
    <s v="Albornoz"/>
    <n v="65"/>
    <x v="6"/>
    <x v="47"/>
  </r>
  <r>
    <d v="2026-11-25T00:00:00"/>
    <s v="Albert"/>
    <s v="Pantalón"/>
    <n v="480"/>
    <x v="6"/>
    <x v="47"/>
  </r>
  <r>
    <d v="2026-11-25T00:00:00"/>
    <s v="Melania"/>
    <s v="Calzoncillo"/>
    <n v="408"/>
    <x v="6"/>
    <x v="47"/>
  </r>
  <r>
    <d v="2026-11-25T00:00:00"/>
    <s v="Miguel"/>
    <s v="Pantalón"/>
    <n v="360"/>
    <x v="6"/>
    <x v="47"/>
  </r>
  <r>
    <d v="2026-11-25T00:00:00"/>
    <s v="Miguel"/>
    <s v="Uniforme"/>
    <n v="74"/>
    <x v="6"/>
    <x v="47"/>
  </r>
  <r>
    <d v="2026-11-25T00:00:00"/>
    <s v="Albert"/>
    <s v="Blusa"/>
    <n v="630"/>
    <x v="6"/>
    <x v="47"/>
  </r>
  <r>
    <d v="2026-11-25T00:00:00"/>
    <s v="Melania"/>
    <s v="Chaqueta"/>
    <n v="742"/>
    <x v="6"/>
    <x v="47"/>
  </r>
  <r>
    <d v="2026-11-25T00:00:00"/>
    <s v="Albert"/>
    <s v="Bufanda"/>
    <n v="1040"/>
    <x v="6"/>
    <x v="47"/>
  </r>
  <r>
    <d v="2026-11-26T00:00:00"/>
    <s v="Melania"/>
    <s v="Pantalón"/>
    <n v="660"/>
    <x v="0"/>
    <x v="47"/>
  </r>
  <r>
    <d v="2026-11-26T00:00:00"/>
    <s v="Victor"/>
    <s v="Gorra"/>
    <n v="66"/>
    <x v="0"/>
    <x v="47"/>
  </r>
  <r>
    <d v="2026-11-26T00:00:00"/>
    <s v="Albert"/>
    <s v="Blusa"/>
    <n v="1035"/>
    <x v="0"/>
    <x v="47"/>
  </r>
  <r>
    <d v="2026-11-26T00:00:00"/>
    <s v="Albert"/>
    <s v="Bikini"/>
    <n v="188"/>
    <x v="0"/>
    <x v="47"/>
  </r>
  <r>
    <d v="2026-11-26T00:00:00"/>
    <s v="Miguel"/>
    <s v="Chaqueta"/>
    <n v="53"/>
    <x v="0"/>
    <x v="47"/>
  </r>
  <r>
    <d v="2026-11-26T00:00:00"/>
    <s v="Miguel"/>
    <s v="Vestido"/>
    <n v="704"/>
    <x v="0"/>
    <x v="47"/>
  </r>
  <r>
    <d v="2026-11-26T00:00:00"/>
    <s v="Melania"/>
    <s v="Blusa"/>
    <n v="315"/>
    <x v="0"/>
    <x v="47"/>
  </r>
  <r>
    <d v="2026-11-26T00:00:00"/>
    <s v="Melania"/>
    <s v="Abrigo"/>
    <n v="1566"/>
    <x v="0"/>
    <x v="47"/>
  </r>
  <r>
    <d v="2026-11-26T00:00:00"/>
    <s v="Miguel"/>
    <s v="Falda"/>
    <n v="348"/>
    <x v="0"/>
    <x v="47"/>
  </r>
  <r>
    <d v="2026-11-26T00:00:00"/>
    <s v="Miguel"/>
    <s v="Boina"/>
    <n v="1584"/>
    <x v="0"/>
    <x v="47"/>
  </r>
  <r>
    <d v="2026-11-26T00:00:00"/>
    <s v="Miguel"/>
    <s v="Delantal"/>
    <n v="969"/>
    <x v="0"/>
    <x v="47"/>
  </r>
  <r>
    <d v="2026-11-26T00:00:00"/>
    <s v="Victor"/>
    <s v="Botas"/>
    <n v="1311"/>
    <x v="0"/>
    <x v="47"/>
  </r>
  <r>
    <d v="2026-11-26T00:00:00"/>
    <s v="Miguel"/>
    <s v="Blusa"/>
    <n v="180"/>
    <x v="0"/>
    <x v="47"/>
  </r>
  <r>
    <d v="2026-11-27T00:00:00"/>
    <s v="Melania"/>
    <s v="Gorra"/>
    <n v="264"/>
    <x v="1"/>
    <x v="47"/>
  </r>
  <r>
    <d v="2026-11-27T00:00:00"/>
    <s v="Albert"/>
    <s v="Gorra"/>
    <n v="143"/>
    <x v="1"/>
    <x v="47"/>
  </r>
  <r>
    <d v="2026-11-27T00:00:00"/>
    <s v="Melania"/>
    <s v="Falda"/>
    <n v="986"/>
    <x v="1"/>
    <x v="47"/>
  </r>
  <r>
    <d v="2026-11-27T00:00:00"/>
    <s v="Miguel"/>
    <s v="Gorra"/>
    <n v="275"/>
    <x v="1"/>
    <x v="47"/>
  </r>
  <r>
    <d v="2026-11-27T00:00:00"/>
    <s v="Victor"/>
    <s v="Pijama"/>
    <n v="559"/>
    <x v="1"/>
    <x v="47"/>
  </r>
  <r>
    <d v="2026-11-27T00:00:00"/>
    <s v="Victor"/>
    <s v="Camisa"/>
    <n v="154"/>
    <x v="1"/>
    <x v="47"/>
  </r>
  <r>
    <d v="2026-11-27T00:00:00"/>
    <s v="Melania"/>
    <s v="Pijama"/>
    <n v="645"/>
    <x v="1"/>
    <x v="47"/>
  </r>
  <r>
    <d v="2026-11-27T00:00:00"/>
    <s v="Miguel"/>
    <s v="Falda"/>
    <n v="1392"/>
    <x v="1"/>
    <x v="47"/>
  </r>
  <r>
    <d v="2026-11-27T00:00:00"/>
    <s v="Victor"/>
    <s v="Guantes"/>
    <n v="630"/>
    <x v="1"/>
    <x v="47"/>
  </r>
  <r>
    <d v="2026-11-27T00:00:00"/>
    <s v="Victor"/>
    <s v="Gorra"/>
    <n v="121"/>
    <x v="1"/>
    <x v="47"/>
  </r>
  <r>
    <d v="2026-11-28T00:00:00"/>
    <s v="Victor"/>
    <s v="Chaqueta"/>
    <n v="1272"/>
    <x v="2"/>
    <x v="47"/>
  </r>
  <r>
    <d v="2026-11-28T00:00:00"/>
    <s v="Victor"/>
    <s v="Cinturón"/>
    <n v="576"/>
    <x v="2"/>
    <x v="47"/>
  </r>
  <r>
    <d v="2026-11-28T00:00:00"/>
    <s v="Victor"/>
    <s v="Uniforme"/>
    <n v="407"/>
    <x v="2"/>
    <x v="47"/>
  </r>
  <r>
    <d v="2026-11-28T00:00:00"/>
    <s v="Miguel"/>
    <s v="Albornoz"/>
    <n v="65"/>
    <x v="2"/>
    <x v="47"/>
  </r>
  <r>
    <d v="2026-11-28T00:00:00"/>
    <s v="Victor"/>
    <s v="Pantalón"/>
    <n v="660"/>
    <x v="2"/>
    <x v="47"/>
  </r>
  <r>
    <d v="2026-11-28T00:00:00"/>
    <s v="Miguel"/>
    <s v="Chaqueta"/>
    <n v="1060"/>
    <x v="2"/>
    <x v="47"/>
  </r>
  <r>
    <d v="2026-11-28T00:00:00"/>
    <s v="Albert"/>
    <s v="Cinturón"/>
    <n v="1248"/>
    <x v="2"/>
    <x v="47"/>
  </r>
  <r>
    <d v="2026-11-28T00:00:00"/>
    <s v="Melania"/>
    <s v="Pijama"/>
    <n v="946"/>
    <x v="2"/>
    <x v="47"/>
  </r>
  <r>
    <d v="2026-11-28T00:00:00"/>
    <s v="Melania"/>
    <s v="Boina"/>
    <n v="216"/>
    <x v="2"/>
    <x v="47"/>
  </r>
  <r>
    <d v="2026-11-28T00:00:00"/>
    <s v="Victor"/>
    <s v="Cinturón"/>
    <n v="1824"/>
    <x v="2"/>
    <x v="47"/>
  </r>
  <r>
    <d v="2026-11-28T00:00:00"/>
    <s v="Miguel"/>
    <s v="Chaqueta"/>
    <n v="901"/>
    <x v="2"/>
    <x v="47"/>
  </r>
  <r>
    <d v="2026-11-28T00:00:00"/>
    <s v="Victor"/>
    <s v="Gorra"/>
    <n v="242"/>
    <x v="2"/>
    <x v="47"/>
  </r>
  <r>
    <d v="2026-11-28T00:00:00"/>
    <s v="Victor"/>
    <s v="Falda"/>
    <n v="116"/>
    <x v="2"/>
    <x v="47"/>
  </r>
  <r>
    <d v="2026-11-28T00:00:00"/>
    <s v="Albert"/>
    <s v="Bikini"/>
    <n v="470"/>
    <x v="2"/>
    <x v="47"/>
  </r>
  <r>
    <d v="2026-11-28T00:00:00"/>
    <s v="Victor"/>
    <s v="Impermeable"/>
    <n v="1729"/>
    <x v="2"/>
    <x v="47"/>
  </r>
  <r>
    <d v="2026-11-29T00:00:00"/>
    <s v="Victor"/>
    <s v="Abrigo"/>
    <n v="1740"/>
    <x v="3"/>
    <x v="48"/>
  </r>
  <r>
    <d v="2026-11-29T00:00:00"/>
    <s v="Albert"/>
    <s v="Impermeable"/>
    <n v="364"/>
    <x v="3"/>
    <x v="48"/>
  </r>
  <r>
    <d v="2026-11-29T00:00:00"/>
    <s v="Miguel"/>
    <s v="Guantes"/>
    <n v="1449"/>
    <x v="3"/>
    <x v="48"/>
  </r>
  <r>
    <d v="2026-11-29T00:00:00"/>
    <s v="Victor"/>
    <s v="Vestido"/>
    <n v="64"/>
    <x v="3"/>
    <x v="48"/>
  </r>
  <r>
    <d v="2026-11-29T00:00:00"/>
    <s v="Victor"/>
    <s v="Botas"/>
    <n v="1173"/>
    <x v="3"/>
    <x v="48"/>
  </r>
  <r>
    <d v="2026-11-29T00:00:00"/>
    <s v="Melania"/>
    <s v="Corbata"/>
    <n v="1848"/>
    <x v="3"/>
    <x v="48"/>
  </r>
  <r>
    <d v="2026-11-29T00:00:00"/>
    <s v="Victor"/>
    <s v="Bikini"/>
    <n v="235"/>
    <x v="3"/>
    <x v="48"/>
  </r>
  <r>
    <d v="2026-11-29T00:00:00"/>
    <s v="Melania"/>
    <s v="Bermuda"/>
    <n v="456"/>
    <x v="3"/>
    <x v="48"/>
  </r>
  <r>
    <d v="2026-11-29T00:00:00"/>
    <s v="Victor"/>
    <s v="Camisa"/>
    <n v="242"/>
    <x v="3"/>
    <x v="48"/>
  </r>
  <r>
    <d v="2026-11-29T00:00:00"/>
    <s v="Albert"/>
    <s v="Abrigo"/>
    <n v="174"/>
    <x v="3"/>
    <x v="48"/>
  </r>
  <r>
    <d v="2026-11-29T00:00:00"/>
    <s v="Victor"/>
    <s v="Corbata"/>
    <n v="880"/>
    <x v="3"/>
    <x v="48"/>
  </r>
  <r>
    <d v="2026-11-29T00:00:00"/>
    <s v="Victor"/>
    <s v="Camisa"/>
    <n v="374"/>
    <x v="3"/>
    <x v="48"/>
  </r>
  <r>
    <d v="2026-11-29T00:00:00"/>
    <s v="Albert"/>
    <s v="Guantes"/>
    <n v="630"/>
    <x v="3"/>
    <x v="48"/>
  </r>
  <r>
    <d v="2026-11-29T00:00:00"/>
    <s v="Albert"/>
    <s v="Cinturón"/>
    <n v="1728"/>
    <x v="3"/>
    <x v="48"/>
  </r>
  <r>
    <d v="2026-11-29T00:00:00"/>
    <s v="Victor"/>
    <s v="Delantal"/>
    <n v="1275"/>
    <x v="3"/>
    <x v="48"/>
  </r>
  <r>
    <d v="2026-11-29T00:00:00"/>
    <s v="Melania"/>
    <s v="Bermuda"/>
    <n v="1368"/>
    <x v="3"/>
    <x v="48"/>
  </r>
  <r>
    <d v="2026-11-29T00:00:00"/>
    <s v="Miguel"/>
    <s v="Falda"/>
    <n v="58"/>
    <x v="3"/>
    <x v="48"/>
  </r>
  <r>
    <d v="2026-11-30T00:00:00"/>
    <s v="Miguel"/>
    <s v="Bermuda"/>
    <n v="1140"/>
    <x v="4"/>
    <x v="48"/>
  </r>
  <r>
    <d v="2026-11-30T00:00:00"/>
    <s v="Victor"/>
    <s v="Chaqueta"/>
    <n v="1007"/>
    <x v="4"/>
    <x v="48"/>
  </r>
  <r>
    <d v="2026-11-30T00:00:00"/>
    <s v="Miguel"/>
    <s v="Bikini"/>
    <n v="235"/>
    <x v="4"/>
    <x v="48"/>
  </r>
  <r>
    <d v="2026-11-30T00:00:00"/>
    <s v="Albert"/>
    <s v="Corbata"/>
    <n v="1760"/>
    <x v="4"/>
    <x v="48"/>
  </r>
  <r>
    <d v="2026-11-30T00:00:00"/>
    <s v="Melania"/>
    <s v="Calzoncillo"/>
    <n v="969"/>
    <x v="4"/>
    <x v="48"/>
  </r>
  <r>
    <d v="2026-11-30T00:00:00"/>
    <s v="Victor"/>
    <s v="Bikini"/>
    <n v="282"/>
    <x v="4"/>
    <x v="48"/>
  </r>
  <r>
    <d v="2026-11-30T00:00:00"/>
    <s v="Melania"/>
    <s v="Guantes"/>
    <n v="693"/>
    <x v="4"/>
    <x v="48"/>
  </r>
  <r>
    <d v="2026-11-30T00:00:00"/>
    <s v="Miguel"/>
    <s v="Gorra"/>
    <n v="231"/>
    <x v="4"/>
    <x v="48"/>
  </r>
  <r>
    <d v="2026-11-30T00:00:00"/>
    <s v="Victor"/>
    <s v="Bermuda"/>
    <n v="570"/>
    <x v="4"/>
    <x v="48"/>
  </r>
  <r>
    <d v="2026-11-30T00:00:00"/>
    <s v="Albert"/>
    <s v="Chaqueta"/>
    <n v="689"/>
    <x v="4"/>
    <x v="48"/>
  </r>
  <r>
    <d v="2026-11-30T00:00:00"/>
    <s v="Victor"/>
    <s v="Gorra"/>
    <n v="121"/>
    <x v="4"/>
    <x v="48"/>
  </r>
  <r>
    <d v="2026-11-30T00:00:00"/>
    <s v="Miguel"/>
    <s v="Vestido"/>
    <n v="512"/>
    <x v="4"/>
    <x v="48"/>
  </r>
  <r>
    <d v="2026-11-30T00:00:00"/>
    <s v="Miguel"/>
    <s v="Falda"/>
    <n v="1334"/>
    <x v="4"/>
    <x v="48"/>
  </r>
  <r>
    <d v="2026-11-30T00:00:00"/>
    <s v="Albert"/>
    <s v="Bermuda"/>
    <n v="855"/>
    <x v="4"/>
    <x v="48"/>
  </r>
  <r>
    <d v="2026-11-30T00:00:00"/>
    <s v="Albert"/>
    <s v="Calzoncillo"/>
    <n v="612"/>
    <x v="4"/>
    <x v="48"/>
  </r>
  <r>
    <d v="2026-12-01T00:00:00"/>
    <s v="Miguel"/>
    <s v="Chaqueta"/>
    <n v="1007"/>
    <x v="5"/>
    <x v="48"/>
  </r>
  <r>
    <d v="2026-12-01T00:00:00"/>
    <s v="Albert"/>
    <s v="Pantalón"/>
    <n v="1140"/>
    <x v="5"/>
    <x v="48"/>
  </r>
  <r>
    <d v="2026-12-01T00:00:00"/>
    <s v="Melania"/>
    <s v="Chaqueta"/>
    <n v="1325"/>
    <x v="5"/>
    <x v="48"/>
  </r>
  <r>
    <d v="2026-12-01T00:00:00"/>
    <s v="Victor"/>
    <s v="Chaqueta"/>
    <n v="106"/>
    <x v="5"/>
    <x v="48"/>
  </r>
  <r>
    <d v="2026-12-01T00:00:00"/>
    <s v="Victor"/>
    <s v="Boina"/>
    <n v="504"/>
    <x v="5"/>
    <x v="48"/>
  </r>
  <r>
    <d v="2026-12-01T00:00:00"/>
    <s v="Miguel"/>
    <s v="Botas"/>
    <n v="1035"/>
    <x v="5"/>
    <x v="48"/>
  </r>
  <r>
    <d v="2026-12-01T00:00:00"/>
    <s v="Albert"/>
    <s v="Gorra"/>
    <n v="165"/>
    <x v="5"/>
    <x v="48"/>
  </r>
  <r>
    <d v="2026-12-01T00:00:00"/>
    <s v="Miguel"/>
    <s v="Boina"/>
    <n v="288"/>
    <x v="5"/>
    <x v="48"/>
  </r>
  <r>
    <d v="2026-12-01T00:00:00"/>
    <s v="Albert"/>
    <s v="Calzoncillo"/>
    <n v="459"/>
    <x v="5"/>
    <x v="48"/>
  </r>
  <r>
    <d v="2026-12-01T00:00:00"/>
    <s v="Miguel"/>
    <s v="Bufanda"/>
    <n v="364"/>
    <x v="5"/>
    <x v="48"/>
  </r>
  <r>
    <d v="2026-12-01T00:00:00"/>
    <s v="Albert"/>
    <s v="Cinturón"/>
    <n v="384"/>
    <x v="5"/>
    <x v="48"/>
  </r>
  <r>
    <d v="2026-12-01T00:00:00"/>
    <s v="Melania"/>
    <s v="Delantal"/>
    <n v="102"/>
    <x v="5"/>
    <x v="48"/>
  </r>
  <r>
    <d v="2026-12-01T00:00:00"/>
    <s v="Melania"/>
    <s v="Pijama"/>
    <n v="344"/>
    <x v="5"/>
    <x v="48"/>
  </r>
  <r>
    <d v="2026-12-02T00:00:00"/>
    <s v="Melania"/>
    <s v="Abrigo"/>
    <n v="696"/>
    <x v="6"/>
    <x v="48"/>
  </r>
  <r>
    <d v="2026-12-02T00:00:00"/>
    <s v="Albert"/>
    <s v="Bufanda"/>
    <n v="52"/>
    <x v="6"/>
    <x v="48"/>
  </r>
  <r>
    <d v="2026-12-02T00:00:00"/>
    <s v="Melania"/>
    <s v="Delantal"/>
    <n v="510"/>
    <x v="6"/>
    <x v="48"/>
  </r>
  <r>
    <d v="2026-12-02T00:00:00"/>
    <s v="Melania"/>
    <s v="Pantalón"/>
    <n v="480"/>
    <x v="6"/>
    <x v="48"/>
  </r>
  <r>
    <d v="2026-12-02T00:00:00"/>
    <s v="Melania"/>
    <s v="Albornoz"/>
    <n v="52"/>
    <x v="6"/>
    <x v="48"/>
  </r>
  <r>
    <d v="2026-12-02T00:00:00"/>
    <s v="Melania"/>
    <s v="Pantalón"/>
    <n v="840"/>
    <x v="6"/>
    <x v="48"/>
  </r>
  <r>
    <d v="2026-12-02T00:00:00"/>
    <s v="Miguel"/>
    <s v="Cinturón"/>
    <n v="2016"/>
    <x v="6"/>
    <x v="48"/>
  </r>
  <r>
    <d v="2026-12-02T00:00:00"/>
    <s v="Albert"/>
    <s v="Pijama"/>
    <n v="989"/>
    <x v="6"/>
    <x v="48"/>
  </r>
  <r>
    <d v="2026-12-02T00:00:00"/>
    <s v="Victor"/>
    <s v="Cinturón"/>
    <n v="1632"/>
    <x v="6"/>
    <x v="48"/>
  </r>
  <r>
    <d v="2026-12-02T00:00:00"/>
    <s v="Melania"/>
    <s v="Pantalón"/>
    <n v="420"/>
    <x v="6"/>
    <x v="48"/>
  </r>
  <r>
    <d v="2026-12-02T00:00:00"/>
    <s v="Melania"/>
    <s v="Guantes"/>
    <n v="1323"/>
    <x v="6"/>
    <x v="48"/>
  </r>
  <r>
    <d v="2026-12-02T00:00:00"/>
    <s v="Victor"/>
    <s v="Calzoncillo"/>
    <n v="357"/>
    <x v="6"/>
    <x v="48"/>
  </r>
  <r>
    <d v="2026-12-02T00:00:00"/>
    <s v="Melania"/>
    <s v="Vestido"/>
    <n v="1600"/>
    <x v="6"/>
    <x v="48"/>
  </r>
  <r>
    <d v="2026-12-03T00:00:00"/>
    <s v="Albert"/>
    <s v="Chaqueta"/>
    <n v="954"/>
    <x v="0"/>
    <x v="48"/>
  </r>
  <r>
    <d v="2026-12-03T00:00:00"/>
    <s v="Melania"/>
    <s v="Camisa"/>
    <n v="66"/>
    <x v="0"/>
    <x v="48"/>
  </r>
  <r>
    <d v="2026-12-03T00:00:00"/>
    <s v="Albert"/>
    <s v="Botas"/>
    <n v="552"/>
    <x v="0"/>
    <x v="48"/>
  </r>
  <r>
    <d v="2026-12-03T00:00:00"/>
    <s v="Melania"/>
    <s v="Calcetín"/>
    <n v="608"/>
    <x v="0"/>
    <x v="48"/>
  </r>
  <r>
    <d v="2026-12-03T00:00:00"/>
    <s v="Melania"/>
    <s v="Impermeable"/>
    <n v="546"/>
    <x v="0"/>
    <x v="48"/>
  </r>
  <r>
    <d v="2026-12-03T00:00:00"/>
    <s v="Albert"/>
    <s v="Bermuda"/>
    <n v="855"/>
    <x v="0"/>
    <x v="48"/>
  </r>
  <r>
    <d v="2026-12-03T00:00:00"/>
    <s v="Victor"/>
    <s v="Calcetín"/>
    <n v="798"/>
    <x v="0"/>
    <x v="48"/>
  </r>
  <r>
    <d v="2026-12-03T00:00:00"/>
    <s v="Albert"/>
    <s v="Albornoz"/>
    <n v="247"/>
    <x v="0"/>
    <x v="48"/>
  </r>
  <r>
    <d v="2026-12-03T00:00:00"/>
    <s v="Albert"/>
    <s v="Blusa"/>
    <n v="135"/>
    <x v="0"/>
    <x v="48"/>
  </r>
  <r>
    <d v="2026-12-03T00:00:00"/>
    <s v="Albert"/>
    <s v="Abrigo"/>
    <n v="348"/>
    <x v="0"/>
    <x v="48"/>
  </r>
  <r>
    <d v="2026-12-04T00:00:00"/>
    <s v="Albert"/>
    <s v="Pijama"/>
    <n v="473"/>
    <x v="1"/>
    <x v="48"/>
  </r>
  <r>
    <d v="2026-12-04T00:00:00"/>
    <s v="Melania"/>
    <s v="Bermuda"/>
    <n v="684"/>
    <x v="1"/>
    <x v="48"/>
  </r>
  <r>
    <d v="2026-12-04T00:00:00"/>
    <s v="Melania"/>
    <s v="Botas"/>
    <n v="690"/>
    <x v="1"/>
    <x v="48"/>
  </r>
  <r>
    <d v="2026-12-04T00:00:00"/>
    <s v="Miguel"/>
    <s v="Albornoz"/>
    <n v="130"/>
    <x v="1"/>
    <x v="48"/>
  </r>
  <r>
    <d v="2026-12-04T00:00:00"/>
    <s v="Albert"/>
    <s v="Pantalón"/>
    <n v="1440"/>
    <x v="1"/>
    <x v="48"/>
  </r>
  <r>
    <d v="2026-12-04T00:00:00"/>
    <s v="Albert"/>
    <s v="Cinturón"/>
    <n v="864"/>
    <x v="1"/>
    <x v="48"/>
  </r>
  <r>
    <d v="2026-12-04T00:00:00"/>
    <s v="Melania"/>
    <s v="Cinturón"/>
    <n v="2208"/>
    <x v="1"/>
    <x v="48"/>
  </r>
  <r>
    <d v="2026-12-05T00:00:00"/>
    <s v="Miguel"/>
    <s v="Calcetín"/>
    <n v="912"/>
    <x v="2"/>
    <x v="48"/>
  </r>
  <r>
    <d v="2026-12-05T00:00:00"/>
    <s v="Victor"/>
    <s v="Abrigo"/>
    <n v="1392"/>
    <x v="2"/>
    <x v="48"/>
  </r>
  <r>
    <d v="2026-12-05T00:00:00"/>
    <s v="Miguel"/>
    <s v="Chaqueta"/>
    <n v="689"/>
    <x v="2"/>
    <x v="48"/>
  </r>
  <r>
    <d v="2026-12-05T00:00:00"/>
    <s v="Melania"/>
    <s v="Botas"/>
    <n v="483"/>
    <x v="2"/>
    <x v="48"/>
  </r>
  <r>
    <d v="2026-12-05T00:00:00"/>
    <s v="Miguel"/>
    <s v="Uniforme"/>
    <n v="333"/>
    <x v="2"/>
    <x v="48"/>
  </r>
  <r>
    <d v="2026-12-05T00:00:00"/>
    <s v="Melania"/>
    <s v="Vestido"/>
    <n v="512"/>
    <x v="2"/>
    <x v="48"/>
  </r>
  <r>
    <d v="2026-12-05T00:00:00"/>
    <s v="Victor"/>
    <s v="Falda"/>
    <n v="1218"/>
    <x v="2"/>
    <x v="48"/>
  </r>
  <r>
    <d v="2026-12-05T00:00:00"/>
    <s v="Melania"/>
    <s v="Pijama"/>
    <n v="387"/>
    <x v="2"/>
    <x v="48"/>
  </r>
  <r>
    <d v="2026-12-05T00:00:00"/>
    <s v="Albert"/>
    <s v="Albornoz"/>
    <n v="286"/>
    <x v="2"/>
    <x v="48"/>
  </r>
  <r>
    <d v="2026-12-05T00:00:00"/>
    <s v="Miguel"/>
    <s v="Uniforme"/>
    <n v="37"/>
    <x v="2"/>
    <x v="48"/>
  </r>
  <r>
    <d v="2026-12-05T00:00:00"/>
    <s v="Albert"/>
    <s v="Bikini"/>
    <n v="940"/>
    <x v="2"/>
    <x v="48"/>
  </r>
  <r>
    <d v="2026-12-05T00:00:00"/>
    <s v="Victor"/>
    <s v="Cinturón"/>
    <n v="1248"/>
    <x v="2"/>
    <x v="48"/>
  </r>
  <r>
    <d v="2026-12-05T00:00:00"/>
    <s v="Melania"/>
    <s v="Gorra"/>
    <n v="154"/>
    <x v="2"/>
    <x v="48"/>
  </r>
  <r>
    <d v="2026-12-05T00:00:00"/>
    <s v="Albert"/>
    <s v="Boina"/>
    <n v="1008"/>
    <x v="2"/>
    <x v="48"/>
  </r>
  <r>
    <d v="2026-12-05T00:00:00"/>
    <s v="Melania"/>
    <s v="Bermuda"/>
    <n v="741"/>
    <x v="2"/>
    <x v="48"/>
  </r>
  <r>
    <d v="2026-12-06T00:00:00"/>
    <s v="Albert"/>
    <s v="Abrigo"/>
    <n v="261"/>
    <x v="3"/>
    <x v="49"/>
  </r>
  <r>
    <d v="2026-12-06T00:00:00"/>
    <s v="Victor"/>
    <s v="Botas"/>
    <n v="966"/>
    <x v="3"/>
    <x v="49"/>
  </r>
  <r>
    <d v="2026-12-06T00:00:00"/>
    <s v="Albert"/>
    <s v="Delantal"/>
    <n v="1224"/>
    <x v="3"/>
    <x v="49"/>
  </r>
  <r>
    <d v="2026-12-06T00:00:00"/>
    <s v="Melania"/>
    <s v="Corbata"/>
    <n v="1144"/>
    <x v="3"/>
    <x v="49"/>
  </r>
  <r>
    <d v="2026-12-06T00:00:00"/>
    <s v="Albert"/>
    <s v="Albornoz"/>
    <n v="52"/>
    <x v="3"/>
    <x v="49"/>
  </r>
  <r>
    <d v="2026-12-06T00:00:00"/>
    <s v="Melania"/>
    <s v="Delantal"/>
    <n v="867"/>
    <x v="3"/>
    <x v="49"/>
  </r>
  <r>
    <d v="2026-12-06T00:00:00"/>
    <s v="Victor"/>
    <s v="Impermeable"/>
    <n v="1547"/>
    <x v="3"/>
    <x v="49"/>
  </r>
  <r>
    <d v="2026-12-06T00:00:00"/>
    <s v="Albert"/>
    <s v="Uniforme"/>
    <n v="592"/>
    <x v="3"/>
    <x v="49"/>
  </r>
  <r>
    <d v="2026-12-06T00:00:00"/>
    <s v="Miguel"/>
    <s v="Botas"/>
    <n v="276"/>
    <x v="3"/>
    <x v="49"/>
  </r>
  <r>
    <d v="2026-12-06T00:00:00"/>
    <s v="Victor"/>
    <s v="Chaqueta"/>
    <n v="265"/>
    <x v="3"/>
    <x v="49"/>
  </r>
  <r>
    <d v="2026-12-06T00:00:00"/>
    <s v="Miguel"/>
    <s v="Delantal"/>
    <n v="102"/>
    <x v="3"/>
    <x v="49"/>
  </r>
  <r>
    <d v="2026-12-06T00:00:00"/>
    <s v="Melania"/>
    <s v="Chaqueta"/>
    <n v="106"/>
    <x v="3"/>
    <x v="49"/>
  </r>
  <r>
    <d v="2026-12-06T00:00:00"/>
    <s v="Melania"/>
    <s v="Cinturón"/>
    <n v="2016"/>
    <x v="3"/>
    <x v="49"/>
  </r>
  <r>
    <d v="2026-12-06T00:00:00"/>
    <s v="Melania"/>
    <s v="Botas"/>
    <n v="1587"/>
    <x v="3"/>
    <x v="49"/>
  </r>
  <r>
    <d v="2026-12-06T00:00:00"/>
    <s v="Victor"/>
    <s v="Uniforme"/>
    <n v="555"/>
    <x v="3"/>
    <x v="49"/>
  </r>
  <r>
    <d v="2026-12-07T00:00:00"/>
    <s v="Albert"/>
    <s v="Impermeable"/>
    <n v="1001"/>
    <x v="4"/>
    <x v="49"/>
  </r>
  <r>
    <d v="2026-12-07T00:00:00"/>
    <s v="Albert"/>
    <s v="Bermuda"/>
    <n v="1026"/>
    <x v="4"/>
    <x v="49"/>
  </r>
  <r>
    <d v="2026-12-07T00:00:00"/>
    <s v="Melania"/>
    <s v="Cinturón"/>
    <n v="672"/>
    <x v="4"/>
    <x v="49"/>
  </r>
  <r>
    <d v="2026-12-07T00:00:00"/>
    <s v="Melania"/>
    <s v="Delantal"/>
    <n v="816"/>
    <x v="4"/>
    <x v="49"/>
  </r>
  <r>
    <d v="2026-12-07T00:00:00"/>
    <s v="Miguel"/>
    <s v="Albornoz"/>
    <n v="221"/>
    <x v="4"/>
    <x v="49"/>
  </r>
  <r>
    <d v="2026-12-07T00:00:00"/>
    <s v="Melania"/>
    <s v="Bermuda"/>
    <n v="1311"/>
    <x v="4"/>
    <x v="49"/>
  </r>
  <r>
    <d v="2026-12-07T00:00:00"/>
    <s v="Melania"/>
    <s v="Gorra"/>
    <n v="66"/>
    <x v="4"/>
    <x v="49"/>
  </r>
  <r>
    <d v="2026-12-07T00:00:00"/>
    <s v="Albert"/>
    <s v="Calzoncillo"/>
    <n v="612"/>
    <x v="4"/>
    <x v="49"/>
  </r>
  <r>
    <d v="2026-12-07T00:00:00"/>
    <s v="Albert"/>
    <s v="Albornoz"/>
    <n v="182"/>
    <x v="4"/>
    <x v="49"/>
  </r>
  <r>
    <d v="2026-12-07T00:00:00"/>
    <s v="Melania"/>
    <s v="Botas"/>
    <n v="345"/>
    <x v="4"/>
    <x v="49"/>
  </r>
  <r>
    <d v="2026-12-07T00:00:00"/>
    <s v="Miguel"/>
    <s v="Pantalón"/>
    <n v="1500"/>
    <x v="4"/>
    <x v="49"/>
  </r>
  <r>
    <d v="2026-12-07T00:00:00"/>
    <s v="Miguel"/>
    <s v="Impermeable"/>
    <n v="819"/>
    <x v="4"/>
    <x v="49"/>
  </r>
  <r>
    <d v="2026-12-07T00:00:00"/>
    <s v="Albert"/>
    <s v="Chaqueta"/>
    <n v="1325"/>
    <x v="4"/>
    <x v="49"/>
  </r>
  <r>
    <d v="2026-12-08T00:00:00"/>
    <s v="Miguel"/>
    <s v="Delantal"/>
    <n v="408"/>
    <x v="5"/>
    <x v="49"/>
  </r>
  <r>
    <d v="2026-12-08T00:00:00"/>
    <s v="Miguel"/>
    <s v="Bermuda"/>
    <n v="285"/>
    <x v="5"/>
    <x v="49"/>
  </r>
  <r>
    <d v="2026-12-08T00:00:00"/>
    <s v="Victor"/>
    <s v="Botas"/>
    <n v="897"/>
    <x v="5"/>
    <x v="49"/>
  </r>
  <r>
    <d v="2026-12-08T00:00:00"/>
    <s v="Melania"/>
    <s v="Falda"/>
    <n v="870"/>
    <x v="5"/>
    <x v="49"/>
  </r>
  <r>
    <d v="2026-12-08T00:00:00"/>
    <s v="Albert"/>
    <s v="Vestido"/>
    <n v="64"/>
    <x v="5"/>
    <x v="49"/>
  </r>
  <r>
    <d v="2026-12-08T00:00:00"/>
    <s v="Albert"/>
    <s v="Boina"/>
    <n v="936"/>
    <x v="5"/>
    <x v="49"/>
  </r>
  <r>
    <d v="2026-12-08T00:00:00"/>
    <s v="Melania"/>
    <s v="Chaqueta"/>
    <n v="212"/>
    <x v="5"/>
    <x v="49"/>
  </r>
  <r>
    <d v="2026-12-08T00:00:00"/>
    <s v="Melania"/>
    <s v="Falda"/>
    <n v="638"/>
    <x v="5"/>
    <x v="49"/>
  </r>
  <r>
    <d v="2026-12-08T00:00:00"/>
    <s v="Miguel"/>
    <s v="Corbata"/>
    <n v="1320"/>
    <x v="5"/>
    <x v="49"/>
  </r>
  <r>
    <d v="2026-12-09T00:00:00"/>
    <s v="Melania"/>
    <s v="Botas"/>
    <n v="207"/>
    <x v="6"/>
    <x v="49"/>
  </r>
  <r>
    <d v="2026-12-09T00:00:00"/>
    <s v="Miguel"/>
    <s v="Cinturón"/>
    <n v="1632"/>
    <x v="6"/>
    <x v="49"/>
  </r>
  <r>
    <d v="2026-12-09T00:00:00"/>
    <s v="Miguel"/>
    <s v="Impermeable"/>
    <n v="364"/>
    <x v="6"/>
    <x v="49"/>
  </r>
  <r>
    <d v="2026-12-09T00:00:00"/>
    <s v="Melania"/>
    <s v="Vestido"/>
    <n v="640"/>
    <x v="6"/>
    <x v="49"/>
  </r>
  <r>
    <d v="2026-12-09T00:00:00"/>
    <s v="Melania"/>
    <s v="Pantalón"/>
    <n v="780"/>
    <x v="6"/>
    <x v="49"/>
  </r>
  <r>
    <d v="2026-12-09T00:00:00"/>
    <s v="Miguel"/>
    <s v="Bermuda"/>
    <n v="342"/>
    <x v="6"/>
    <x v="49"/>
  </r>
  <r>
    <d v="2026-12-10T00:00:00"/>
    <s v="Miguel"/>
    <s v="Guantes"/>
    <n v="1575"/>
    <x v="0"/>
    <x v="49"/>
  </r>
  <r>
    <d v="2026-12-10T00:00:00"/>
    <s v="Melania"/>
    <s v="Pantalón"/>
    <n v="720"/>
    <x v="0"/>
    <x v="49"/>
  </r>
  <r>
    <d v="2026-12-10T00:00:00"/>
    <s v="Miguel"/>
    <s v="Calcetín"/>
    <n v="190"/>
    <x v="0"/>
    <x v="49"/>
  </r>
  <r>
    <d v="2026-12-10T00:00:00"/>
    <s v="Miguel"/>
    <s v="Calzoncillo"/>
    <n v="765"/>
    <x v="0"/>
    <x v="49"/>
  </r>
  <r>
    <d v="2026-12-10T00:00:00"/>
    <s v="Miguel"/>
    <s v="Calcetín"/>
    <n v="380"/>
    <x v="0"/>
    <x v="49"/>
  </r>
  <r>
    <d v="2026-12-10T00:00:00"/>
    <s v="Albert"/>
    <s v="Falda"/>
    <n v="986"/>
    <x v="0"/>
    <x v="49"/>
  </r>
  <r>
    <d v="2026-12-10T00:00:00"/>
    <s v="Melania"/>
    <s v="Botas"/>
    <n v="1725"/>
    <x v="0"/>
    <x v="49"/>
  </r>
  <r>
    <d v="2026-12-10T00:00:00"/>
    <s v="Miguel"/>
    <s v="Calcetín"/>
    <n v="152"/>
    <x v="0"/>
    <x v="49"/>
  </r>
  <r>
    <d v="2026-12-10T00:00:00"/>
    <s v="Melania"/>
    <s v="Blusa"/>
    <n v="270"/>
    <x v="0"/>
    <x v="49"/>
  </r>
  <r>
    <d v="2026-12-10T00:00:00"/>
    <s v="Melania"/>
    <s v="Guantes"/>
    <n v="315"/>
    <x v="0"/>
    <x v="49"/>
  </r>
  <r>
    <d v="2026-12-10T00:00:00"/>
    <s v="Miguel"/>
    <s v="Cinturón"/>
    <n v="2112"/>
    <x v="0"/>
    <x v="49"/>
  </r>
  <r>
    <d v="2026-12-10T00:00:00"/>
    <s v="Victor"/>
    <s v="Calcetín"/>
    <n v="266"/>
    <x v="0"/>
    <x v="49"/>
  </r>
  <r>
    <d v="2026-12-10T00:00:00"/>
    <s v="Miguel"/>
    <s v="Blusa"/>
    <n v="855"/>
    <x v="0"/>
    <x v="49"/>
  </r>
  <r>
    <d v="2026-12-11T00:00:00"/>
    <s v="Miguel"/>
    <s v="Bufanda"/>
    <n v="780"/>
    <x v="1"/>
    <x v="49"/>
  </r>
  <r>
    <d v="2026-12-11T00:00:00"/>
    <s v="Melania"/>
    <s v="Cinturón"/>
    <n v="1536"/>
    <x v="1"/>
    <x v="49"/>
  </r>
  <r>
    <d v="2026-12-11T00:00:00"/>
    <s v="Victor"/>
    <s v="Calzoncillo"/>
    <n v="816"/>
    <x v="1"/>
    <x v="49"/>
  </r>
  <r>
    <d v="2026-12-11T00:00:00"/>
    <s v="Melania"/>
    <s v="Blusa"/>
    <n v="990"/>
    <x v="1"/>
    <x v="49"/>
  </r>
  <r>
    <d v="2026-12-11T00:00:00"/>
    <s v="Melania"/>
    <s v="Impermeable"/>
    <n v="1729"/>
    <x v="1"/>
    <x v="49"/>
  </r>
  <r>
    <d v="2026-12-11T00:00:00"/>
    <s v="Victor"/>
    <s v="Bufanda"/>
    <n v="884"/>
    <x v="1"/>
    <x v="49"/>
  </r>
  <r>
    <d v="2026-12-11T00:00:00"/>
    <s v="Victor"/>
    <s v="Pantalón"/>
    <n v="1440"/>
    <x v="1"/>
    <x v="49"/>
  </r>
  <r>
    <d v="2026-12-11T00:00:00"/>
    <s v="Albert"/>
    <s v="Delantal"/>
    <n v="867"/>
    <x v="1"/>
    <x v="49"/>
  </r>
  <r>
    <d v="2026-12-11T00:00:00"/>
    <s v="Albert"/>
    <s v="Calcetín"/>
    <n v="798"/>
    <x v="1"/>
    <x v="49"/>
  </r>
  <r>
    <d v="2026-12-12T00:00:00"/>
    <s v="Melania"/>
    <s v="Bufanda"/>
    <n v="52"/>
    <x v="2"/>
    <x v="49"/>
  </r>
  <r>
    <d v="2026-12-12T00:00:00"/>
    <s v="Albert"/>
    <s v="Cinturón"/>
    <n v="1824"/>
    <x v="2"/>
    <x v="49"/>
  </r>
  <r>
    <d v="2026-12-12T00:00:00"/>
    <s v="Victor"/>
    <s v="Calzoncillo"/>
    <n v="510"/>
    <x v="2"/>
    <x v="49"/>
  </r>
  <r>
    <d v="2026-12-12T00:00:00"/>
    <s v="Miguel"/>
    <s v="Falda"/>
    <n v="1218"/>
    <x v="2"/>
    <x v="49"/>
  </r>
  <r>
    <d v="2026-12-13T00:00:00"/>
    <s v="Albert"/>
    <s v="Chaqueta"/>
    <n v="583"/>
    <x v="3"/>
    <x v="50"/>
  </r>
  <r>
    <d v="2026-12-13T00:00:00"/>
    <s v="Melania"/>
    <s v="Vestido"/>
    <n v="1600"/>
    <x v="3"/>
    <x v="50"/>
  </r>
  <r>
    <d v="2026-12-13T00:00:00"/>
    <s v="Albert"/>
    <s v="Bikini"/>
    <n v="564"/>
    <x v="3"/>
    <x v="50"/>
  </r>
  <r>
    <d v="2026-12-13T00:00:00"/>
    <s v="Victor"/>
    <s v="Impermeable"/>
    <n v="1092"/>
    <x v="3"/>
    <x v="50"/>
  </r>
  <r>
    <d v="2026-12-13T00:00:00"/>
    <s v="Melania"/>
    <s v="Bufanda"/>
    <n v="1144"/>
    <x v="3"/>
    <x v="50"/>
  </r>
  <r>
    <d v="2026-12-13T00:00:00"/>
    <s v="Melania"/>
    <s v="Bermuda"/>
    <n v="969"/>
    <x v="3"/>
    <x v="50"/>
  </r>
  <r>
    <d v="2026-12-13T00:00:00"/>
    <s v="Miguel"/>
    <s v="Corbata"/>
    <n v="1496"/>
    <x v="3"/>
    <x v="50"/>
  </r>
  <r>
    <d v="2026-12-13T00:00:00"/>
    <s v="Albert"/>
    <s v="Boina"/>
    <n v="1224"/>
    <x v="3"/>
    <x v="50"/>
  </r>
  <r>
    <d v="2026-12-13T00:00:00"/>
    <s v="Melania"/>
    <s v="Pijama"/>
    <n v="559"/>
    <x v="3"/>
    <x v="50"/>
  </r>
  <r>
    <d v="2026-12-13T00:00:00"/>
    <s v="Miguel"/>
    <s v="Falda"/>
    <n v="58"/>
    <x v="3"/>
    <x v="50"/>
  </r>
  <r>
    <d v="2026-12-13T00:00:00"/>
    <s v="Albert"/>
    <s v="Pijama"/>
    <n v="86"/>
    <x v="3"/>
    <x v="50"/>
  </r>
  <r>
    <d v="2026-12-13T00:00:00"/>
    <s v="Miguel"/>
    <s v="Impermeable"/>
    <n v="546"/>
    <x v="3"/>
    <x v="50"/>
  </r>
  <r>
    <d v="2026-12-13T00:00:00"/>
    <s v="Melania"/>
    <s v="Falda"/>
    <n v="290"/>
    <x v="3"/>
    <x v="50"/>
  </r>
  <r>
    <d v="2026-12-14T00:00:00"/>
    <s v="Miguel"/>
    <s v="Cinturón"/>
    <n v="672"/>
    <x v="4"/>
    <x v="50"/>
  </r>
  <r>
    <d v="2026-12-14T00:00:00"/>
    <s v="Miguel"/>
    <s v="Boina"/>
    <n v="216"/>
    <x v="4"/>
    <x v="50"/>
  </r>
  <r>
    <d v="2026-12-14T00:00:00"/>
    <s v="Victor"/>
    <s v="Falda"/>
    <n v="464"/>
    <x v="4"/>
    <x v="50"/>
  </r>
  <r>
    <d v="2026-12-14T00:00:00"/>
    <s v="Albert"/>
    <s v="Calzoncillo"/>
    <n v="1224"/>
    <x v="4"/>
    <x v="50"/>
  </r>
  <r>
    <d v="2026-12-14T00:00:00"/>
    <s v="Albert"/>
    <s v="Albornoz"/>
    <n v="273"/>
    <x v="4"/>
    <x v="50"/>
  </r>
  <r>
    <d v="2026-12-14T00:00:00"/>
    <s v="Melania"/>
    <s v="Calcetín"/>
    <n v="836"/>
    <x v="4"/>
    <x v="50"/>
  </r>
  <r>
    <d v="2026-12-14T00:00:00"/>
    <s v="Victor"/>
    <s v="Albornoz"/>
    <n v="234"/>
    <x v="4"/>
    <x v="50"/>
  </r>
  <r>
    <d v="2026-12-14T00:00:00"/>
    <s v="Victor"/>
    <s v="Pantalón"/>
    <n v="720"/>
    <x v="4"/>
    <x v="50"/>
  </r>
  <r>
    <d v="2026-12-14T00:00:00"/>
    <s v="Victor"/>
    <s v="Camisa"/>
    <n v="330"/>
    <x v="4"/>
    <x v="50"/>
  </r>
  <r>
    <d v="2026-12-14T00:00:00"/>
    <s v="Albert"/>
    <s v="Blusa"/>
    <n v="1080"/>
    <x v="4"/>
    <x v="50"/>
  </r>
  <r>
    <d v="2026-12-14T00:00:00"/>
    <s v="Melania"/>
    <s v="Botas"/>
    <n v="69"/>
    <x v="4"/>
    <x v="50"/>
  </r>
  <r>
    <d v="2026-12-14T00:00:00"/>
    <s v="Melania"/>
    <s v="Boina"/>
    <n v="936"/>
    <x v="4"/>
    <x v="50"/>
  </r>
  <r>
    <d v="2026-12-14T00:00:00"/>
    <s v="Victor"/>
    <s v="Blusa"/>
    <n v="315"/>
    <x v="4"/>
    <x v="50"/>
  </r>
  <r>
    <d v="2026-12-15T00:00:00"/>
    <s v="Victor"/>
    <s v="Pantalón"/>
    <n v="840"/>
    <x v="5"/>
    <x v="50"/>
  </r>
  <r>
    <d v="2026-12-15T00:00:00"/>
    <s v="Melania"/>
    <s v="Boina"/>
    <n v="144"/>
    <x v="5"/>
    <x v="50"/>
  </r>
  <r>
    <d v="2026-12-15T00:00:00"/>
    <s v="Albert"/>
    <s v="Abrigo"/>
    <n v="261"/>
    <x v="5"/>
    <x v="50"/>
  </r>
  <r>
    <d v="2026-12-15T00:00:00"/>
    <s v="Albert"/>
    <s v="Blusa"/>
    <n v="405"/>
    <x v="5"/>
    <x v="50"/>
  </r>
  <r>
    <d v="2026-12-15T00:00:00"/>
    <s v="Albert"/>
    <s v="Bermuda"/>
    <n v="627"/>
    <x v="5"/>
    <x v="50"/>
  </r>
  <r>
    <d v="2026-12-15T00:00:00"/>
    <s v="Miguel"/>
    <s v="Pantalón"/>
    <n v="660"/>
    <x v="5"/>
    <x v="50"/>
  </r>
  <r>
    <d v="2026-12-15T00:00:00"/>
    <s v="Victor"/>
    <s v="Bufanda"/>
    <n v="520"/>
    <x v="5"/>
    <x v="50"/>
  </r>
  <r>
    <d v="2026-12-15T00:00:00"/>
    <s v="Miguel"/>
    <s v="Calzoncillo"/>
    <n v="1275"/>
    <x v="5"/>
    <x v="50"/>
  </r>
  <r>
    <d v="2026-12-15T00:00:00"/>
    <s v="Albert"/>
    <s v="Chaqueta"/>
    <n v="901"/>
    <x v="5"/>
    <x v="50"/>
  </r>
  <r>
    <d v="2026-12-15T00:00:00"/>
    <s v="Victor"/>
    <s v="Blusa"/>
    <n v="1125"/>
    <x v="5"/>
    <x v="50"/>
  </r>
  <r>
    <d v="2026-12-15T00:00:00"/>
    <s v="Miguel"/>
    <s v="Guantes"/>
    <n v="252"/>
    <x v="5"/>
    <x v="50"/>
  </r>
  <r>
    <d v="2026-12-15T00:00:00"/>
    <s v="Victor"/>
    <s v="Botas"/>
    <n v="828"/>
    <x v="5"/>
    <x v="50"/>
  </r>
  <r>
    <d v="2026-12-16T00:00:00"/>
    <s v="Miguel"/>
    <s v="Cinturón"/>
    <n v="1728"/>
    <x v="6"/>
    <x v="50"/>
  </r>
  <r>
    <d v="2026-12-16T00:00:00"/>
    <s v="Miguel"/>
    <s v="Botas"/>
    <n v="966"/>
    <x v="6"/>
    <x v="50"/>
  </r>
  <r>
    <d v="2026-12-16T00:00:00"/>
    <s v="Albert"/>
    <s v="Guantes"/>
    <n v="378"/>
    <x v="6"/>
    <x v="50"/>
  </r>
  <r>
    <d v="2026-12-16T00:00:00"/>
    <s v="Albert"/>
    <s v="Vestido"/>
    <n v="640"/>
    <x v="6"/>
    <x v="50"/>
  </r>
  <r>
    <d v="2026-12-16T00:00:00"/>
    <s v="Victor"/>
    <s v="Corbata"/>
    <n v="2024"/>
    <x v="6"/>
    <x v="50"/>
  </r>
  <r>
    <d v="2026-12-16T00:00:00"/>
    <s v="Albert"/>
    <s v="Pijama"/>
    <n v="860"/>
    <x v="6"/>
    <x v="50"/>
  </r>
  <r>
    <d v="2026-12-16T00:00:00"/>
    <s v="Melania"/>
    <s v="Calzoncillo"/>
    <n v="663"/>
    <x v="6"/>
    <x v="50"/>
  </r>
  <r>
    <d v="2026-12-16T00:00:00"/>
    <s v="Miguel"/>
    <s v="Blusa"/>
    <n v="270"/>
    <x v="6"/>
    <x v="50"/>
  </r>
  <r>
    <d v="2026-12-16T00:00:00"/>
    <s v="Miguel"/>
    <s v="Calcetín"/>
    <n v="342"/>
    <x v="6"/>
    <x v="50"/>
  </r>
  <r>
    <d v="2026-12-16T00:00:00"/>
    <s v="Melania"/>
    <s v="Falda"/>
    <n v="348"/>
    <x v="6"/>
    <x v="50"/>
  </r>
  <r>
    <d v="2026-12-16T00:00:00"/>
    <s v="Albert"/>
    <s v="Cinturón"/>
    <n v="96"/>
    <x v="6"/>
    <x v="50"/>
  </r>
  <r>
    <d v="2026-12-16T00:00:00"/>
    <s v="Albert"/>
    <s v="Abrigo"/>
    <n v="870"/>
    <x v="6"/>
    <x v="50"/>
  </r>
  <r>
    <d v="2026-12-16T00:00:00"/>
    <s v="Albert"/>
    <s v="Cinturón"/>
    <n v="288"/>
    <x v="6"/>
    <x v="50"/>
  </r>
  <r>
    <d v="2026-12-17T00:00:00"/>
    <s v="Miguel"/>
    <s v="Bufanda"/>
    <n v="260"/>
    <x v="0"/>
    <x v="50"/>
  </r>
  <r>
    <d v="2026-12-17T00:00:00"/>
    <s v="Miguel"/>
    <s v="Boina"/>
    <n v="1800"/>
    <x v="0"/>
    <x v="50"/>
  </r>
  <r>
    <d v="2026-12-17T00:00:00"/>
    <s v="Miguel"/>
    <s v="Bufanda"/>
    <n v="52"/>
    <x v="0"/>
    <x v="50"/>
  </r>
  <r>
    <d v="2026-12-17T00:00:00"/>
    <s v="Miguel"/>
    <s v="Blusa"/>
    <n v="585"/>
    <x v="0"/>
    <x v="50"/>
  </r>
  <r>
    <d v="2026-12-17T00:00:00"/>
    <s v="Miguel"/>
    <s v="Cinturón"/>
    <n v="288"/>
    <x v="0"/>
    <x v="50"/>
  </r>
  <r>
    <d v="2026-12-17T00:00:00"/>
    <s v="Victor"/>
    <s v="Bermuda"/>
    <n v="912"/>
    <x v="0"/>
    <x v="50"/>
  </r>
  <r>
    <d v="2026-12-17T00:00:00"/>
    <s v="Albert"/>
    <s v="Blusa"/>
    <n v="675"/>
    <x v="0"/>
    <x v="50"/>
  </r>
  <r>
    <d v="2026-12-17T00:00:00"/>
    <s v="Miguel"/>
    <s v="Boina"/>
    <n v="1656"/>
    <x v="0"/>
    <x v="50"/>
  </r>
  <r>
    <d v="2026-12-17T00:00:00"/>
    <s v="Victor"/>
    <s v="Cinturón"/>
    <n v="192"/>
    <x v="0"/>
    <x v="50"/>
  </r>
  <r>
    <d v="2026-12-17T00:00:00"/>
    <s v="Albert"/>
    <s v="Cinturón"/>
    <n v="96"/>
    <x v="0"/>
    <x v="50"/>
  </r>
  <r>
    <d v="2026-12-17T00:00:00"/>
    <s v="Miguel"/>
    <s v="Camisa"/>
    <n v="440"/>
    <x v="0"/>
    <x v="50"/>
  </r>
  <r>
    <d v="2026-12-18T00:00:00"/>
    <s v="Albert"/>
    <s v="Boina"/>
    <n v="1728"/>
    <x v="1"/>
    <x v="50"/>
  </r>
  <r>
    <d v="2026-12-18T00:00:00"/>
    <s v="Albert"/>
    <s v="Pijama"/>
    <n v="817"/>
    <x v="1"/>
    <x v="50"/>
  </r>
  <r>
    <d v="2026-12-18T00:00:00"/>
    <s v="Victor"/>
    <s v="Guantes"/>
    <n v="441"/>
    <x v="1"/>
    <x v="50"/>
  </r>
  <r>
    <d v="2026-12-18T00:00:00"/>
    <s v="Melania"/>
    <s v="Calzoncillo"/>
    <n v="714"/>
    <x v="1"/>
    <x v="50"/>
  </r>
  <r>
    <d v="2026-12-18T00:00:00"/>
    <s v="Albert"/>
    <s v="Calcetín"/>
    <n v="342"/>
    <x v="1"/>
    <x v="50"/>
  </r>
  <r>
    <d v="2026-12-18T00:00:00"/>
    <s v="Miguel"/>
    <s v="Bermuda"/>
    <n v="1140"/>
    <x v="1"/>
    <x v="50"/>
  </r>
  <r>
    <d v="2026-12-18T00:00:00"/>
    <s v="Melania"/>
    <s v="Impermeable"/>
    <n v="1001"/>
    <x v="1"/>
    <x v="50"/>
  </r>
  <r>
    <d v="2026-12-18T00:00:00"/>
    <s v="Miguel"/>
    <s v="Corbata"/>
    <n v="2112"/>
    <x v="1"/>
    <x v="50"/>
  </r>
  <r>
    <d v="2026-12-19T00:00:00"/>
    <s v="Melania"/>
    <s v="Cinturón"/>
    <n v="960"/>
    <x v="2"/>
    <x v="50"/>
  </r>
  <r>
    <d v="2026-12-19T00:00:00"/>
    <s v="Albert"/>
    <s v="Camisa"/>
    <n v="132"/>
    <x v="2"/>
    <x v="50"/>
  </r>
  <r>
    <d v="2026-12-19T00:00:00"/>
    <s v="Miguel"/>
    <s v="Chaqueta"/>
    <n v="1007"/>
    <x v="2"/>
    <x v="50"/>
  </r>
  <r>
    <d v="2026-12-19T00:00:00"/>
    <s v="Albert"/>
    <s v="Bufanda"/>
    <n v="104"/>
    <x v="2"/>
    <x v="50"/>
  </r>
  <r>
    <d v="2026-12-19T00:00:00"/>
    <s v="Miguel"/>
    <s v="Blusa"/>
    <n v="270"/>
    <x v="2"/>
    <x v="50"/>
  </r>
  <r>
    <d v="2026-12-19T00:00:00"/>
    <s v="Melania"/>
    <s v="Delantal"/>
    <n v="1020"/>
    <x v="2"/>
    <x v="50"/>
  </r>
  <r>
    <d v="2026-12-19T00:00:00"/>
    <s v="Melania"/>
    <s v="Guantes"/>
    <n v="756"/>
    <x v="2"/>
    <x v="50"/>
  </r>
  <r>
    <d v="2026-12-19T00:00:00"/>
    <s v="Victor"/>
    <s v="Chaqueta"/>
    <n v="795"/>
    <x v="2"/>
    <x v="50"/>
  </r>
  <r>
    <d v="2026-12-19T00:00:00"/>
    <s v="Victor"/>
    <s v="Abrigo"/>
    <n v="1479"/>
    <x v="2"/>
    <x v="50"/>
  </r>
  <r>
    <d v="2026-12-19T00:00:00"/>
    <s v="Miguel"/>
    <s v="Corbata"/>
    <n v="176"/>
    <x v="2"/>
    <x v="50"/>
  </r>
  <r>
    <d v="2026-12-19T00:00:00"/>
    <s v="Melania"/>
    <s v="Gorra"/>
    <n v="220"/>
    <x v="2"/>
    <x v="50"/>
  </r>
  <r>
    <d v="2026-12-19T00:00:00"/>
    <s v="Miguel"/>
    <s v="Bikini"/>
    <n v="893"/>
    <x v="2"/>
    <x v="50"/>
  </r>
  <r>
    <d v="2026-12-19T00:00:00"/>
    <s v="Melania"/>
    <s v="Impermeable"/>
    <n v="1638"/>
    <x v="2"/>
    <x v="50"/>
  </r>
  <r>
    <d v="2026-12-19T00:00:00"/>
    <s v="Victor"/>
    <s v="Guantes"/>
    <n v="189"/>
    <x v="2"/>
    <x v="50"/>
  </r>
  <r>
    <d v="2026-12-19T00:00:00"/>
    <s v="Melania"/>
    <s v="Pijama"/>
    <n v="86"/>
    <x v="2"/>
    <x v="50"/>
  </r>
  <r>
    <d v="2026-12-20T00:00:00"/>
    <s v="Miguel"/>
    <s v="Bermuda"/>
    <n v="114"/>
    <x v="3"/>
    <x v="51"/>
  </r>
  <r>
    <d v="2026-12-20T00:00:00"/>
    <s v="Miguel"/>
    <s v="Corbata"/>
    <n v="616"/>
    <x v="3"/>
    <x v="51"/>
  </r>
  <r>
    <d v="2026-12-20T00:00:00"/>
    <s v="Albert"/>
    <s v="Corbata"/>
    <n v="1320"/>
    <x v="3"/>
    <x v="51"/>
  </r>
  <r>
    <d v="2026-12-20T00:00:00"/>
    <s v="Victor"/>
    <s v="Boina"/>
    <n v="1296"/>
    <x v="3"/>
    <x v="51"/>
  </r>
  <r>
    <d v="2026-12-20T00:00:00"/>
    <s v="Melania"/>
    <s v="Abrigo"/>
    <n v="348"/>
    <x v="3"/>
    <x v="51"/>
  </r>
  <r>
    <d v="2026-12-21T00:00:00"/>
    <s v="Miguel"/>
    <s v="Botas"/>
    <n v="138"/>
    <x v="4"/>
    <x v="51"/>
  </r>
  <r>
    <d v="2026-12-21T00:00:00"/>
    <s v="Miguel"/>
    <s v="Gorra"/>
    <n v="55"/>
    <x v="4"/>
    <x v="51"/>
  </r>
  <r>
    <d v="2026-12-21T00:00:00"/>
    <s v="Albert"/>
    <s v="Botas"/>
    <n v="1587"/>
    <x v="4"/>
    <x v="51"/>
  </r>
  <r>
    <d v="2026-12-21T00:00:00"/>
    <s v="Melania"/>
    <s v="Botas"/>
    <n v="1242"/>
    <x v="4"/>
    <x v="51"/>
  </r>
  <r>
    <d v="2026-12-21T00:00:00"/>
    <s v="Melania"/>
    <s v="Guantes"/>
    <n v="882"/>
    <x v="4"/>
    <x v="51"/>
  </r>
  <r>
    <d v="2026-12-21T00:00:00"/>
    <s v="Miguel"/>
    <s v="Calcetín"/>
    <n v="874"/>
    <x v="4"/>
    <x v="51"/>
  </r>
  <r>
    <d v="2026-12-21T00:00:00"/>
    <s v="Miguel"/>
    <s v="Vestido"/>
    <n v="512"/>
    <x v="4"/>
    <x v="51"/>
  </r>
  <r>
    <d v="2026-12-21T00:00:00"/>
    <s v="Miguel"/>
    <s v="Bikini"/>
    <n v="1034"/>
    <x v="4"/>
    <x v="51"/>
  </r>
  <r>
    <d v="2026-12-22T00:00:00"/>
    <s v="Albert"/>
    <s v="Bermuda"/>
    <n v="285"/>
    <x v="5"/>
    <x v="51"/>
  </r>
  <r>
    <d v="2026-12-22T00:00:00"/>
    <s v="Albert"/>
    <s v="Impermeable"/>
    <n v="1001"/>
    <x v="5"/>
    <x v="51"/>
  </r>
  <r>
    <d v="2026-12-22T00:00:00"/>
    <s v="Miguel"/>
    <s v="Impermeable"/>
    <n v="910"/>
    <x v="5"/>
    <x v="51"/>
  </r>
  <r>
    <d v="2026-12-22T00:00:00"/>
    <s v="Albert"/>
    <s v="Vestido"/>
    <n v="896"/>
    <x v="5"/>
    <x v="51"/>
  </r>
  <r>
    <d v="2026-12-22T00:00:00"/>
    <s v="Albert"/>
    <s v="Cinturón"/>
    <n v="192"/>
    <x v="5"/>
    <x v="51"/>
  </r>
  <r>
    <d v="2026-12-22T00:00:00"/>
    <s v="Miguel"/>
    <s v="Vestido"/>
    <n v="640"/>
    <x v="5"/>
    <x v="51"/>
  </r>
  <r>
    <d v="2026-12-22T00:00:00"/>
    <s v="Victor"/>
    <s v="Guantes"/>
    <n v="882"/>
    <x v="5"/>
    <x v="51"/>
  </r>
  <r>
    <d v="2026-12-22T00:00:00"/>
    <s v="Victor"/>
    <s v="Calzoncillo"/>
    <n v="306"/>
    <x v="5"/>
    <x v="51"/>
  </r>
  <r>
    <d v="2026-12-22T00:00:00"/>
    <s v="Miguel"/>
    <s v="Abrigo"/>
    <n v="1305"/>
    <x v="5"/>
    <x v="51"/>
  </r>
  <r>
    <d v="2026-12-22T00:00:00"/>
    <s v="Victor"/>
    <s v="Chaqueta"/>
    <n v="212"/>
    <x v="5"/>
    <x v="51"/>
  </r>
  <r>
    <d v="2026-12-22T00:00:00"/>
    <s v="Albert"/>
    <s v="Camisa"/>
    <n v="506"/>
    <x v="5"/>
    <x v="51"/>
  </r>
  <r>
    <d v="2026-12-22T00:00:00"/>
    <s v="Albert"/>
    <s v="Abrigo"/>
    <n v="1044"/>
    <x v="5"/>
    <x v="51"/>
  </r>
  <r>
    <d v="2026-12-23T00:00:00"/>
    <s v="Victor"/>
    <s v="Calcetín"/>
    <n v="912"/>
    <x v="6"/>
    <x v="51"/>
  </r>
  <r>
    <d v="2026-12-23T00:00:00"/>
    <s v="Albert"/>
    <s v="Blusa"/>
    <n v="630"/>
    <x v="6"/>
    <x v="51"/>
  </r>
  <r>
    <d v="2026-12-23T00:00:00"/>
    <s v="Albert"/>
    <s v="Guantes"/>
    <n v="630"/>
    <x v="6"/>
    <x v="51"/>
  </r>
  <r>
    <d v="2026-12-23T00:00:00"/>
    <s v="Albert"/>
    <s v="Bermuda"/>
    <n v="1254"/>
    <x v="6"/>
    <x v="51"/>
  </r>
  <r>
    <d v="2026-12-23T00:00:00"/>
    <s v="Victor"/>
    <s v="Impermeable"/>
    <n v="546"/>
    <x v="6"/>
    <x v="51"/>
  </r>
  <r>
    <d v="2026-12-23T00:00:00"/>
    <s v="Victor"/>
    <s v="Bikini"/>
    <n v="188"/>
    <x v="6"/>
    <x v="51"/>
  </r>
  <r>
    <d v="2026-12-23T00:00:00"/>
    <s v="Victor"/>
    <s v="Botas"/>
    <n v="414"/>
    <x v="6"/>
    <x v="51"/>
  </r>
  <r>
    <d v="2026-12-23T00:00:00"/>
    <s v="Albert"/>
    <s v="Botas"/>
    <n v="414"/>
    <x v="6"/>
    <x v="51"/>
  </r>
  <r>
    <d v="2026-12-24T00:00:00"/>
    <s v="Miguel"/>
    <s v="Calzoncillo"/>
    <n v="867"/>
    <x v="0"/>
    <x v="51"/>
  </r>
  <r>
    <d v="2026-12-24T00:00:00"/>
    <s v="Miguel"/>
    <s v="Blusa"/>
    <n v="810"/>
    <x v="0"/>
    <x v="51"/>
  </r>
  <r>
    <d v="2026-12-24T00:00:00"/>
    <s v="Miguel"/>
    <s v="Gorra"/>
    <n v="231"/>
    <x v="0"/>
    <x v="51"/>
  </r>
  <r>
    <d v="2026-12-24T00:00:00"/>
    <s v="Albert"/>
    <s v="Albornoz"/>
    <n v="13"/>
    <x v="0"/>
    <x v="51"/>
  </r>
  <r>
    <d v="2026-12-24T00:00:00"/>
    <s v="Victor"/>
    <s v="Albornoz"/>
    <n v="26"/>
    <x v="0"/>
    <x v="51"/>
  </r>
  <r>
    <d v="2026-12-24T00:00:00"/>
    <s v="Miguel"/>
    <s v="Uniforme"/>
    <n v="407"/>
    <x v="0"/>
    <x v="51"/>
  </r>
  <r>
    <d v="2026-12-24T00:00:00"/>
    <s v="Albert"/>
    <s v="Bufanda"/>
    <n v="780"/>
    <x v="0"/>
    <x v="51"/>
  </r>
  <r>
    <d v="2026-12-24T00:00:00"/>
    <s v="Miguel"/>
    <s v="Calcetín"/>
    <n v="304"/>
    <x v="0"/>
    <x v="51"/>
  </r>
  <r>
    <d v="2026-12-24T00:00:00"/>
    <s v="Albert"/>
    <s v="Cinturón"/>
    <n v="1056"/>
    <x v="0"/>
    <x v="51"/>
  </r>
  <r>
    <d v="2026-12-24T00:00:00"/>
    <s v="Melania"/>
    <s v="Cinturón"/>
    <n v="960"/>
    <x v="0"/>
    <x v="51"/>
  </r>
  <r>
    <d v="2026-12-24T00:00:00"/>
    <s v="Albert"/>
    <s v="Pantalón"/>
    <n v="780"/>
    <x v="0"/>
    <x v="51"/>
  </r>
  <r>
    <d v="2026-12-24T00:00:00"/>
    <s v="Miguel"/>
    <s v="Pijama"/>
    <n v="817"/>
    <x v="0"/>
    <x v="51"/>
  </r>
  <r>
    <d v="2026-12-25T00:00:00"/>
    <s v="Victor"/>
    <s v="Pijama"/>
    <n v="688"/>
    <x v="1"/>
    <x v="51"/>
  </r>
  <r>
    <d v="2026-12-25T00:00:00"/>
    <s v="Victor"/>
    <s v="Vestido"/>
    <n v="256"/>
    <x v="1"/>
    <x v="51"/>
  </r>
  <r>
    <d v="2026-12-25T00:00:00"/>
    <s v="Melania"/>
    <s v="Cinturón"/>
    <n v="192"/>
    <x v="1"/>
    <x v="51"/>
  </r>
  <r>
    <d v="2026-12-25T00:00:00"/>
    <s v="Victor"/>
    <s v="Uniforme"/>
    <n v="629"/>
    <x v="1"/>
    <x v="51"/>
  </r>
  <r>
    <d v="2026-12-25T00:00:00"/>
    <s v="Victor"/>
    <s v="Gorra"/>
    <n v="66"/>
    <x v="1"/>
    <x v="51"/>
  </r>
  <r>
    <d v="2026-12-25T00:00:00"/>
    <s v="Miguel"/>
    <s v="Corbata"/>
    <n v="352"/>
    <x v="1"/>
    <x v="51"/>
  </r>
  <r>
    <d v="2026-12-25T00:00:00"/>
    <s v="Victor"/>
    <s v="Blusa"/>
    <n v="450"/>
    <x v="1"/>
    <x v="51"/>
  </r>
  <r>
    <d v="2026-12-25T00:00:00"/>
    <s v="Melania"/>
    <s v="Pantalón"/>
    <n v="240"/>
    <x v="1"/>
    <x v="51"/>
  </r>
  <r>
    <d v="2026-12-25T00:00:00"/>
    <s v="Albert"/>
    <s v="Guantes"/>
    <n v="504"/>
    <x v="1"/>
    <x v="51"/>
  </r>
  <r>
    <d v="2026-12-25T00:00:00"/>
    <s v="Melania"/>
    <s v="Uniforme"/>
    <n v="740"/>
    <x v="1"/>
    <x v="51"/>
  </r>
  <r>
    <d v="2026-12-25T00:00:00"/>
    <s v="Miguel"/>
    <s v="Cinturón"/>
    <n v="288"/>
    <x v="1"/>
    <x v="51"/>
  </r>
  <r>
    <d v="2026-12-25T00:00:00"/>
    <s v="Melania"/>
    <s v="Blusa"/>
    <n v="180"/>
    <x v="1"/>
    <x v="51"/>
  </r>
  <r>
    <d v="2026-12-25T00:00:00"/>
    <s v="Victor"/>
    <s v="Cinturón"/>
    <n v="192"/>
    <x v="1"/>
    <x v="51"/>
  </r>
  <r>
    <d v="2026-12-26T00:00:00"/>
    <s v="Victor"/>
    <s v="Calcetín"/>
    <n v="570"/>
    <x v="2"/>
    <x v="51"/>
  </r>
  <r>
    <d v="2026-12-26T00:00:00"/>
    <s v="Melania"/>
    <s v="Impermeable"/>
    <n v="1274"/>
    <x v="2"/>
    <x v="51"/>
  </r>
  <r>
    <d v="2026-12-26T00:00:00"/>
    <s v="Miguel"/>
    <s v="Bermuda"/>
    <n v="570"/>
    <x v="2"/>
    <x v="51"/>
  </r>
  <r>
    <d v="2026-12-26T00:00:00"/>
    <s v="Albert"/>
    <s v="Guantes"/>
    <n v="441"/>
    <x v="2"/>
    <x v="51"/>
  </r>
  <r>
    <d v="2026-12-26T00:00:00"/>
    <s v="Melania"/>
    <s v="Abrigo"/>
    <n v="261"/>
    <x v="2"/>
    <x v="51"/>
  </r>
  <r>
    <d v="2026-12-26T00:00:00"/>
    <s v="Albert"/>
    <s v="Bufanda"/>
    <n v="780"/>
    <x v="2"/>
    <x v="51"/>
  </r>
  <r>
    <d v="2026-12-26T00:00:00"/>
    <s v="Victor"/>
    <s v="Calcetín"/>
    <n v="950"/>
    <x v="2"/>
    <x v="51"/>
  </r>
  <r>
    <d v="2026-12-26T00:00:00"/>
    <s v="Melania"/>
    <s v="Pijama"/>
    <n v="43"/>
    <x v="2"/>
    <x v="51"/>
  </r>
  <r>
    <d v="2026-12-26T00:00:00"/>
    <s v="Albert"/>
    <s v="Chaqueta"/>
    <n v="1113"/>
    <x v="2"/>
    <x v="51"/>
  </r>
  <r>
    <d v="2026-12-26T00:00:00"/>
    <s v="Miguel"/>
    <s v="Uniforme"/>
    <n v="666"/>
    <x v="2"/>
    <x v="51"/>
  </r>
  <r>
    <d v="2026-12-27T00:00:00"/>
    <s v="Albert"/>
    <s v="Bermuda"/>
    <n v="456"/>
    <x v="3"/>
    <x v="52"/>
  </r>
  <r>
    <d v="2026-12-27T00:00:00"/>
    <s v="Victor"/>
    <s v="Pijama"/>
    <n v="215"/>
    <x v="3"/>
    <x v="52"/>
  </r>
  <r>
    <d v="2026-12-27T00:00:00"/>
    <s v="Albert"/>
    <s v="Calcetín"/>
    <n v="76"/>
    <x v="3"/>
    <x v="52"/>
  </r>
  <r>
    <d v="2026-12-27T00:00:00"/>
    <s v="Albert"/>
    <s v="Chaqueta"/>
    <n v="1060"/>
    <x v="3"/>
    <x v="52"/>
  </r>
  <r>
    <d v="2026-12-27T00:00:00"/>
    <s v="Victor"/>
    <s v="Gorra"/>
    <n v="165"/>
    <x v="3"/>
    <x v="52"/>
  </r>
  <r>
    <d v="2026-12-27T00:00:00"/>
    <s v="Melania"/>
    <s v="Impermeable"/>
    <n v="1274"/>
    <x v="3"/>
    <x v="52"/>
  </r>
  <r>
    <d v="2026-12-27T00:00:00"/>
    <s v="Albert"/>
    <s v="Vestido"/>
    <n v="960"/>
    <x v="3"/>
    <x v="52"/>
  </r>
  <r>
    <d v="2026-12-27T00:00:00"/>
    <s v="Melania"/>
    <s v="Albornoz"/>
    <n v="299"/>
    <x v="3"/>
    <x v="52"/>
  </r>
  <r>
    <d v="2026-12-27T00:00:00"/>
    <s v="Miguel"/>
    <s v="Albornoz"/>
    <n v="143"/>
    <x v="3"/>
    <x v="52"/>
  </r>
  <r>
    <d v="2026-12-27T00:00:00"/>
    <s v="Victor"/>
    <s v="Delantal"/>
    <n v="1071"/>
    <x v="3"/>
    <x v="52"/>
  </r>
  <r>
    <d v="2026-12-27T00:00:00"/>
    <s v="Melania"/>
    <s v="Guantes"/>
    <n v="1197"/>
    <x v="3"/>
    <x v="52"/>
  </r>
  <r>
    <d v="2026-12-27T00:00:00"/>
    <s v="Miguel"/>
    <s v="Boina"/>
    <n v="144"/>
    <x v="3"/>
    <x v="52"/>
  </r>
  <r>
    <d v="2026-12-27T00:00:00"/>
    <s v="Miguel"/>
    <s v="Chaqueta"/>
    <n v="318"/>
    <x v="3"/>
    <x v="52"/>
  </r>
  <r>
    <d v="2026-12-27T00:00:00"/>
    <s v="Albert"/>
    <s v="Cinturón"/>
    <n v="1632"/>
    <x v="3"/>
    <x v="52"/>
  </r>
  <r>
    <d v="2026-12-27T00:00:00"/>
    <s v="Albert"/>
    <s v="Calcetín"/>
    <n v="874"/>
    <x v="3"/>
    <x v="52"/>
  </r>
  <r>
    <d v="2026-12-27T00:00:00"/>
    <s v="Albert"/>
    <s v="Cinturón"/>
    <n v="1344"/>
    <x v="3"/>
    <x v="52"/>
  </r>
  <r>
    <d v="2026-12-27T00:00:00"/>
    <s v="Melania"/>
    <s v="Boina"/>
    <n v="1728"/>
    <x v="3"/>
    <x v="52"/>
  </r>
  <r>
    <d v="2026-12-27T00:00:00"/>
    <s v="Albert"/>
    <s v="Chaqueta"/>
    <n v="1007"/>
    <x v="3"/>
    <x v="52"/>
  </r>
  <r>
    <d v="2026-12-28T00:00:00"/>
    <s v="Melania"/>
    <s v="Bufanda"/>
    <n v="1248"/>
    <x v="4"/>
    <x v="52"/>
  </r>
  <r>
    <d v="2026-12-28T00:00:00"/>
    <s v="Victor"/>
    <s v="Blusa"/>
    <n v="540"/>
    <x v="4"/>
    <x v="52"/>
  </r>
  <r>
    <d v="2026-12-28T00:00:00"/>
    <s v="Miguel"/>
    <s v="Blusa"/>
    <n v="1080"/>
    <x v="4"/>
    <x v="52"/>
  </r>
  <r>
    <d v="2026-12-28T00:00:00"/>
    <s v="Miguel"/>
    <s v="Pijama"/>
    <n v="860"/>
    <x v="4"/>
    <x v="52"/>
  </r>
  <r>
    <d v="2026-12-28T00:00:00"/>
    <s v="Melania"/>
    <s v="Blusa"/>
    <n v="720"/>
    <x v="4"/>
    <x v="52"/>
  </r>
  <r>
    <d v="2026-12-28T00:00:00"/>
    <s v="Miguel"/>
    <s v="Chaqueta"/>
    <n v="583"/>
    <x v="4"/>
    <x v="52"/>
  </r>
  <r>
    <d v="2026-12-28T00:00:00"/>
    <s v="Victor"/>
    <s v="Boina"/>
    <n v="1080"/>
    <x v="4"/>
    <x v="52"/>
  </r>
  <r>
    <d v="2026-12-28T00:00:00"/>
    <s v="Melania"/>
    <s v="Abrigo"/>
    <n v="1479"/>
    <x v="4"/>
    <x v="52"/>
  </r>
  <r>
    <d v="2026-12-28T00:00:00"/>
    <s v="Albert"/>
    <s v="Boina"/>
    <n v="936"/>
    <x v="4"/>
    <x v="52"/>
  </r>
  <r>
    <d v="2026-12-28T00:00:00"/>
    <s v="Melania"/>
    <s v="Vestido"/>
    <n v="1600"/>
    <x v="4"/>
    <x v="52"/>
  </r>
  <r>
    <d v="2026-12-29T00:00:00"/>
    <s v="Miguel"/>
    <s v="Albornoz"/>
    <n v="234"/>
    <x v="5"/>
    <x v="52"/>
  </r>
  <r>
    <d v="2026-12-29T00:00:00"/>
    <s v="Albert"/>
    <s v="Blusa"/>
    <n v="720"/>
    <x v="5"/>
    <x v="52"/>
  </r>
  <r>
    <d v="2026-12-29T00:00:00"/>
    <s v="Albert"/>
    <s v="Delantal"/>
    <n v="51"/>
    <x v="5"/>
    <x v="52"/>
  </r>
  <r>
    <d v="2026-12-29T00:00:00"/>
    <s v="Albert"/>
    <s v="Pijama"/>
    <n v="989"/>
    <x v="5"/>
    <x v="52"/>
  </r>
  <r>
    <d v="2026-12-29T00:00:00"/>
    <s v="Albert"/>
    <s v="Corbata"/>
    <n v="1584"/>
    <x v="5"/>
    <x v="52"/>
  </r>
  <r>
    <d v="2026-12-29T00:00:00"/>
    <s v="Melania"/>
    <s v="Abrigo"/>
    <n v="2088"/>
    <x v="5"/>
    <x v="52"/>
  </r>
  <r>
    <d v="2026-12-29T00:00:00"/>
    <s v="Miguel"/>
    <s v="Corbata"/>
    <n v="1672"/>
    <x v="5"/>
    <x v="52"/>
  </r>
  <r>
    <d v="2026-12-29T00:00:00"/>
    <s v="Victor"/>
    <s v="Bikini"/>
    <n v="282"/>
    <x v="5"/>
    <x v="52"/>
  </r>
  <r>
    <d v="2026-12-29T00:00:00"/>
    <s v="Victor"/>
    <s v="Uniforme"/>
    <n v="444"/>
    <x v="5"/>
    <x v="52"/>
  </r>
  <r>
    <d v="2026-12-29T00:00:00"/>
    <s v="Victor"/>
    <s v="Impermeable"/>
    <n v="1365"/>
    <x v="5"/>
    <x v="52"/>
  </r>
  <r>
    <d v="2026-12-29T00:00:00"/>
    <s v="Albert"/>
    <s v="Cinturón"/>
    <n v="960"/>
    <x v="5"/>
    <x v="52"/>
  </r>
  <r>
    <d v="2026-12-29T00:00:00"/>
    <s v="Melania"/>
    <s v="Cinturón"/>
    <n v="96"/>
    <x v="5"/>
    <x v="52"/>
  </r>
  <r>
    <d v="2026-12-30T00:00:00"/>
    <s v="Miguel"/>
    <s v="Chaqueta"/>
    <n v="1325"/>
    <x v="6"/>
    <x v="52"/>
  </r>
  <r>
    <d v="2026-12-30T00:00:00"/>
    <s v="Miguel"/>
    <s v="Boina"/>
    <n v="792"/>
    <x v="6"/>
    <x v="52"/>
  </r>
  <r>
    <d v="2026-12-30T00:00:00"/>
    <s v="Albert"/>
    <s v="Bermuda"/>
    <n v="513"/>
    <x v="6"/>
    <x v="52"/>
  </r>
  <r>
    <d v="2026-12-30T00:00:00"/>
    <s v="Melania"/>
    <s v="Camisa"/>
    <n v="242"/>
    <x v="6"/>
    <x v="52"/>
  </r>
  <r>
    <d v="2026-12-30T00:00:00"/>
    <s v="Albert"/>
    <s v="Corbata"/>
    <n v="2200"/>
    <x v="6"/>
    <x v="52"/>
  </r>
  <r>
    <d v="2026-12-30T00:00:00"/>
    <s v="Melania"/>
    <s v="Chaqueta"/>
    <n v="742"/>
    <x v="6"/>
    <x v="52"/>
  </r>
  <r>
    <d v="2026-12-30T00:00:00"/>
    <s v="Albert"/>
    <s v="Bikini"/>
    <n v="893"/>
    <x v="6"/>
    <x v="52"/>
  </r>
  <r>
    <d v="2026-12-31T00:00:00"/>
    <s v="Victor"/>
    <s v="Uniforme"/>
    <n v="296"/>
    <x v="0"/>
    <x v="52"/>
  </r>
  <r>
    <d v="2026-12-31T00:00:00"/>
    <s v="Miguel"/>
    <s v="Chaqueta"/>
    <n v="318"/>
    <x v="0"/>
    <x v="52"/>
  </r>
  <r>
    <d v="2026-12-31T00:00:00"/>
    <s v="Albert"/>
    <s v="Botas"/>
    <n v="1725"/>
    <x v="0"/>
    <x v="52"/>
  </r>
  <r>
    <d v="2026-12-31T00:00:00"/>
    <s v="Melania"/>
    <s v="Calzoncillo"/>
    <n v="918"/>
    <x v="0"/>
    <x v="52"/>
  </r>
  <r>
    <d v="2026-12-31T00:00:00"/>
    <s v="Melania"/>
    <s v="Blusa"/>
    <n v="1080"/>
    <x v="0"/>
    <x v="52"/>
  </r>
  <r>
    <d v="2026-12-31T00:00:00"/>
    <s v="Victor"/>
    <s v="Impermeable"/>
    <n v="1092"/>
    <x v="0"/>
    <x v="52"/>
  </r>
  <r>
    <d v="2026-12-31T00:00:00"/>
    <s v="Miguel"/>
    <s v="Cinturón"/>
    <n v="960"/>
    <x v="0"/>
    <x v="52"/>
  </r>
  <r>
    <d v="2026-12-31T00:00:00"/>
    <s v="Miguel"/>
    <s v="Pantalón"/>
    <n v="600"/>
    <x v="0"/>
    <x v="52"/>
  </r>
  <r>
    <d v="2026-12-31T00:00:00"/>
    <s v="Melania"/>
    <s v="Calcetín"/>
    <n v="532"/>
    <x v="0"/>
    <x v="52"/>
  </r>
  <r>
    <d v="2026-12-31T00:00:00"/>
    <s v="Victor"/>
    <s v="Pijama"/>
    <n v="1032"/>
    <x v="0"/>
    <x v="52"/>
  </r>
  <r>
    <d v="2026-12-31T00:00:00"/>
    <s v="Victor"/>
    <s v="Corbata"/>
    <n v="968"/>
    <x v="0"/>
    <x v="52"/>
  </r>
  <r>
    <d v="2026-12-31T00:00:00"/>
    <s v="Albert"/>
    <s v="Albornoz"/>
    <n v="195"/>
    <x v="0"/>
    <x v="52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2">
  <r>
    <x v="0"/>
    <s v="Zona Sur"/>
    <n v="55"/>
  </r>
  <r>
    <x v="1"/>
    <s v="Zona Sur"/>
    <n v="92"/>
  </r>
  <r>
    <x v="2"/>
    <s v="Zona Norte"/>
    <n v="46"/>
  </r>
  <r>
    <x v="3"/>
    <s v="Zona Sur"/>
    <n v="98"/>
  </r>
  <r>
    <x v="1"/>
    <s v="Zona Sur"/>
    <n v="44"/>
  </r>
  <r>
    <x v="0"/>
    <s v="Zona Norte"/>
    <n v="87"/>
  </r>
  <r>
    <x v="3"/>
    <s v="Zona Norte"/>
    <n v="25"/>
  </r>
  <r>
    <x v="1"/>
    <s v="Zona Sur"/>
    <n v="14"/>
  </r>
  <r>
    <x v="2"/>
    <s v="Zona Sur"/>
    <n v="46"/>
  </r>
  <r>
    <x v="2"/>
    <s v="Zona Sur"/>
    <n v="90"/>
  </r>
  <r>
    <x v="0"/>
    <s v="Zona Sur"/>
    <n v="30"/>
  </r>
  <r>
    <x v="1"/>
    <s v="Zona Norte"/>
    <n v="25"/>
  </r>
  <r>
    <x v="0"/>
    <s v="Zona Sur"/>
    <n v="15"/>
  </r>
  <r>
    <x v="0"/>
    <s v="Zona Norte"/>
    <n v="18"/>
  </r>
  <r>
    <x v="2"/>
    <s v="Zona Sur"/>
    <n v="59"/>
  </r>
  <r>
    <x v="3"/>
    <s v="Zona Norte"/>
    <n v="16"/>
  </r>
  <r>
    <x v="3"/>
    <s v="Zona Norte"/>
    <n v="11"/>
  </r>
  <r>
    <x v="1"/>
    <s v="Zona Sur"/>
    <n v="24"/>
  </r>
  <r>
    <x v="1"/>
    <s v="Zona Norte"/>
    <n v="78"/>
  </r>
  <r>
    <x v="3"/>
    <s v="Zona Sur"/>
    <n v="66"/>
  </r>
  <r>
    <x v="3"/>
    <s v="Zona Norte"/>
    <n v="94"/>
  </r>
  <r>
    <x v="1"/>
    <s v="Zona Sur"/>
    <n v="74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0">
  <r>
    <x v="0"/>
    <n v="45"/>
  </r>
  <r>
    <x v="1"/>
    <n v="87"/>
  </r>
  <r>
    <x v="2"/>
    <n v="46"/>
  </r>
  <r>
    <x v="3"/>
    <n v="80"/>
  </r>
  <r>
    <x v="4"/>
    <n v="57"/>
  </r>
  <r>
    <x v="5"/>
    <n v="52"/>
  </r>
  <r>
    <x v="6"/>
    <n v="19"/>
  </r>
  <r>
    <x v="7"/>
    <n v="48"/>
  </r>
  <r>
    <x v="8"/>
    <n v="30"/>
  </r>
  <r>
    <x v="9"/>
    <n v="58"/>
  </r>
  <r>
    <x v="0"/>
    <n v="88"/>
  </r>
  <r>
    <x v="1"/>
    <n v="67"/>
  </r>
  <r>
    <x v="2"/>
    <n v="61"/>
  </r>
  <r>
    <x v="3"/>
    <n v="29"/>
  </r>
  <r>
    <x v="4"/>
    <n v="67"/>
  </r>
  <r>
    <x v="5"/>
    <n v="73"/>
  </r>
  <r>
    <x v="6"/>
    <n v="52"/>
  </r>
  <r>
    <x v="7"/>
    <n v="37"/>
  </r>
  <r>
    <x v="8"/>
    <n v="81"/>
  </r>
  <r>
    <x v="9"/>
    <n v="48"/>
  </r>
  <r>
    <x v="0"/>
    <n v="61"/>
  </r>
  <r>
    <x v="1"/>
    <n v="30"/>
  </r>
  <r>
    <x v="2"/>
    <n v="40"/>
  </r>
  <r>
    <x v="3"/>
    <n v="43"/>
  </r>
  <r>
    <x v="4"/>
    <n v="23"/>
  </r>
  <r>
    <x v="5"/>
    <n v="75"/>
  </r>
  <r>
    <x v="6"/>
    <n v="82"/>
  </r>
  <r>
    <x v="7"/>
    <n v="21"/>
  </r>
  <r>
    <x v="8"/>
    <n v="50"/>
  </r>
  <r>
    <x v="9"/>
    <n v="74"/>
  </r>
  <r>
    <x v="0"/>
    <n v="50"/>
  </r>
  <r>
    <x v="1"/>
    <n v="31"/>
  </r>
  <r>
    <x v="2"/>
    <n v="95"/>
  </r>
  <r>
    <x v="3"/>
    <n v="26"/>
  </r>
  <r>
    <x v="4"/>
    <n v="51"/>
  </r>
  <r>
    <x v="5"/>
    <n v="38"/>
  </r>
  <r>
    <x v="6"/>
    <n v="59"/>
  </r>
  <r>
    <x v="7"/>
    <n v="46"/>
  </r>
  <r>
    <x v="8"/>
    <n v="48"/>
  </r>
  <r>
    <x v="9"/>
    <n v="3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A7DBA3C-D777-415B-B0AB-70CA83E8FF6E}" name="TablaDinámica4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J17:K71" firstHeaderRow="1" firstDataRow="1" firstDataCol="1"/>
  <pivotFields count="6">
    <pivotField numFmtId="14" showAll="0"/>
    <pivotField showAll="0"/>
    <pivotField showAll="0"/>
    <pivotField dataField="1" showAll="0"/>
    <pivotField showAll="0"/>
    <pivotField axis="axisRow" showAll="0">
      <items count="5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t="default"/>
      </items>
    </pivotField>
  </pivotFields>
  <rowFields count="1">
    <field x="5"/>
  </rowFields>
  <rowItems count="5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 t="grand">
      <x/>
    </i>
  </rowItems>
  <colItems count="1">
    <i/>
  </colItems>
  <dataFields count="1">
    <dataField name="Suma de Total" fld="3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0A18F9B-4EFA-4A52-B87F-C9E025FA61CC}" name="TablaDinámica2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J6:K14" firstHeaderRow="1" firstDataRow="1" firstDataCol="1"/>
  <pivotFields count="6">
    <pivotField numFmtId="14" showAll="0"/>
    <pivotField showAll="0"/>
    <pivotField showAll="0"/>
    <pivotField dataField="1" showAll="0"/>
    <pivotField axis="axisRow" showAll="0">
      <items count="8">
        <item x="4"/>
        <item x="5"/>
        <item x="6"/>
        <item x="0"/>
        <item x="1"/>
        <item x="2"/>
        <item x="3"/>
        <item t="default"/>
      </items>
    </pivotField>
    <pivotField showAll="0"/>
  </pivotFields>
  <rowFields count="1">
    <field x="4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Items count="1">
    <i/>
  </colItems>
  <dataFields count="1">
    <dataField name="Suma de Total" fld="3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D909503-44FB-4F86-A3BB-E69B3BE12D5B}" name="TablaDinámica5" cacheId="1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outline="1" outlineData="1" multipleFieldFilters="0">
  <location ref="F15:G19" firstHeaderRow="1" firstDataRow="1" firstDataCol="1"/>
  <pivotFields count="3">
    <pivotField axis="axisRow" showAll="0">
      <items count="5">
        <item x="0"/>
        <item x="2"/>
        <item x="1"/>
        <item x="3"/>
        <item t="default"/>
      </items>
    </pivotField>
    <pivotField showAll="0"/>
    <pivotField dataField="1" showAll="0"/>
  </pivotFields>
  <rowFields count="1">
    <field x="0"/>
  </rowFields>
  <rowItems count="4">
    <i>
      <x/>
    </i>
    <i>
      <x v="1"/>
    </i>
    <i>
      <x v="2"/>
    </i>
    <i>
      <x v="3"/>
    </i>
  </rowItems>
  <colItems count="1">
    <i/>
  </colItems>
  <dataFields count="1">
    <dataField name="Suma de Total" fld="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EB911D7-0603-4A66-9B73-F320BCC2282C}" name="TablaDinámica6" cacheId="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K6:L17" firstHeaderRow="1" firstDataRow="1" firstDataCol="1"/>
  <pivotFields count="2">
    <pivotField axis="axisRow"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dataField="1" showAll="0"/>
  </pivotFields>
  <rowFields count="1">
    <field x="0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Items count="1">
    <i/>
  </colItems>
  <dataFields count="1">
    <dataField name="Suma de Ventas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Articulo" xr10:uid="{AA93E3FB-0957-4A08-B45F-95BFE9E781F2}" sourceName="Articulo">
  <extLst>
    <x:ext xmlns:x15="http://schemas.microsoft.com/office/spreadsheetml/2010/11/main" uri="{2F2917AC-EB37-4324-AD4E-5DD8C200BD13}">
      <x15:tableSlicerCache tableId="1" column="4"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liente" xr10:uid="{DAC0E925-5D45-45B8-93EF-0290A675A7B9}" sourceName="Cliente">
  <extLst>
    <x:ext xmlns:x15="http://schemas.microsoft.com/office/spreadsheetml/2010/11/main" uri="{2F2917AC-EB37-4324-AD4E-5DD8C200BD13}">
      <x15:tableSlicerCache tableId="1" column="3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Articulo" xr10:uid="{8D9038F2-86DC-4DF3-B7D3-0B541396E14D}" cache="SegmentaciónDeDatos_Articulo" caption="Articulo" rowHeight="225425"/>
  <slicer name="Cliente" xr10:uid="{AF26F358-093E-4050-873C-ECF2A300FF22}" cache="SegmentaciónDeDatos_Cliente" caption="Cliente" rowHeight="225425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EE1EAB2-5F55-4CAB-8E41-392055454903}" name="tblVentas" displayName="tblVentas" ref="B8:H208" totalsRowShown="0">
  <autoFilter ref="B8:H208" xr:uid="{0F74399E-3FC9-46B4-8BD7-B5EA4936446F}"/>
  <tableColumns count="7">
    <tableColumn id="1" xr3:uid="{727CEB1B-BB10-4009-AF7C-B3DBE5594067}" name="Fecha" dataDxfId="16"/>
    <tableColumn id="2" xr3:uid="{44B952CD-F350-4422-9B7C-C22454E2BDC2}" name="Comercial"/>
    <tableColumn id="3" xr3:uid="{943C6A60-D6F5-49EA-9608-E1737695797B}" name="Cliente"/>
    <tableColumn id="4" xr3:uid="{9C3C51C3-35F6-471B-B316-D932D8D69147}" name="Articulo"/>
    <tableColumn id="5" xr3:uid="{A8561C3A-7325-40A3-B2F7-CE663AA48945}" name="Cantidad"/>
    <tableColumn id="6" xr3:uid="{16C6CE03-E179-4E94-9888-94EF5BC118F4}" name="Precio"/>
    <tableColumn id="7" xr3:uid="{C407E79C-D5AE-4A31-A68E-093E3B7FA9B6}" name="Total"/>
  </tableColumns>
  <tableStyleInfo name="Estilo de tabla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4E1F27C-185D-4751-9B3C-6F827166D99E}" name="tbl_Datos" displayName="tbl_Datos" ref="B5:G4070" totalsRowShown="0">
  <autoFilter ref="B5:G4070" xr:uid="{F4E1F27C-185D-4751-9B3C-6F827166D99E}"/>
  <tableColumns count="6">
    <tableColumn id="1" xr3:uid="{B6A2D3C4-9139-45BE-B13C-AA55448BF720}" name="Fecha" dataDxfId="15"/>
    <tableColumn id="2" xr3:uid="{970C68F8-14F9-4CAE-B471-7F3193BADA61}" name="Comercial"/>
    <tableColumn id="3" xr3:uid="{7884ED23-D6A1-4C66-8C7C-84477DE05ECE}" name="Articulo"/>
    <tableColumn id="4" xr3:uid="{3D45255B-A3A2-48EE-9E24-270F3835750D}" name="Total"/>
    <tableColumn id="5" xr3:uid="{2664A771-579D-44C5-A167-5934AB432D9D}" name="Dia semana" dataDxfId="14">
      <calculatedColumnFormula>TEXT(tbl_Datos[[#This Row],[Fecha]],"dddd")</calculatedColumnFormula>
    </tableColumn>
    <tableColumn id="6" xr3:uid="{1BE7336B-6DCC-4E82-81B3-31A9B7403B59}" name="numero de semana" dataDxfId="13">
      <calculatedColumnFormula>WEEKNUM(tbl_Datos[[#This Row],[Fecha]])</calculatedColumnFormula>
    </tableColumn>
  </tableColumns>
  <tableStyleInfo name="Estilo de tabla 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01A297B-7DBC-4510-A354-30A7EB4F9E6F}" name="tbl_Datos1" displayName="tbl_Datos1" ref="D3:G4068" totalsRowShown="0">
  <autoFilter ref="D3:G4068" xr:uid="{AED6A4DD-EF67-4D06-A4A2-B89BBECF6EE0}"/>
  <tableColumns count="4">
    <tableColumn id="1" xr3:uid="{965E6410-3DA0-4F68-9CD8-E92D0ADA832E}" name="Fecha" dataDxfId="12"/>
    <tableColumn id="2" xr3:uid="{452A379D-2DAF-496A-B6DB-4E8C1F93D2C4}" name="Comercial"/>
    <tableColumn id="3" xr3:uid="{D58DFF66-B889-4122-9432-4096976C6AC2}" name="Articulo"/>
    <tableColumn id="4" xr3:uid="{A36CAC93-3AE0-49BC-B7B1-197DD2C70839}" name="Total"/>
  </tableColumns>
  <tableStyleInfo name="Estilo de tabla 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026F9B8-117A-4EE0-BD9B-C88004D35DDF}" name="tbl_Datos2" displayName="tbl_Datos2" ref="B5:F3931" totalsRowShown="0">
  <autoFilter ref="B5:F3931" xr:uid="{71004BDF-4441-4D28-BCEA-8B80AC391940}"/>
  <tableColumns count="5">
    <tableColumn id="1" xr3:uid="{A8ACD3E0-D550-437F-AC93-79FDDAAFB082}" name="Fecha" dataDxfId="11"/>
    <tableColumn id="2" xr3:uid="{7E2DD8CE-D86E-4284-9FDB-AA38DE944712}" name="Comercial"/>
    <tableColumn id="4" xr3:uid="{4CAE6367-3E60-4FA7-8CE9-4F9DC485FD98}" name="Categoria"/>
    <tableColumn id="5" xr3:uid="{CF73D55F-00B9-4944-B54C-74494151AF49}" name="Articulo"/>
    <tableColumn id="8" xr3:uid="{22A203DF-5545-43D3-B61D-342CA764910C}" name="Total"/>
  </tableColumns>
  <tableStyleInfo name="Estilo de tabla 1 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_rels/sheet2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B4833-5EF6-49AA-AC48-96B0308107CC}">
  <dimension ref="B1:D13"/>
  <sheetViews>
    <sheetView zoomScale="175" zoomScaleNormal="175" workbookViewId="0">
      <selection activeCell="E13" sqref="E13"/>
    </sheetView>
  </sheetViews>
  <sheetFormatPr baseColWidth="10" defaultRowHeight="13.8" x14ac:dyDescent="0.3"/>
  <cols>
    <col min="1" max="1" width="5.6640625" customWidth="1"/>
  </cols>
  <sheetData>
    <row r="1" spans="2:4" s="3" customFormat="1" ht="39.9" customHeight="1" x14ac:dyDescent="0.5">
      <c r="B1" s="4" t="s">
        <v>131</v>
      </c>
    </row>
    <row r="3" spans="2:4" ht="15" x14ac:dyDescent="0.35">
      <c r="B3" s="15"/>
    </row>
    <row r="5" spans="2:4" x14ac:dyDescent="0.3">
      <c r="B5" s="10" t="s">
        <v>130</v>
      </c>
    </row>
    <row r="7" spans="2:4" x14ac:dyDescent="0.3">
      <c r="B7" s="14" t="s">
        <v>129</v>
      </c>
    </row>
    <row r="9" spans="2:4" x14ac:dyDescent="0.3">
      <c r="B9" s="10" t="s">
        <v>128</v>
      </c>
      <c r="C9" s="10"/>
    </row>
    <row r="11" spans="2:4" x14ac:dyDescent="0.3">
      <c r="B11">
        <v>2</v>
      </c>
      <c r="D11">
        <f>SUM(B11,B12,B13)</f>
        <v>10</v>
      </c>
    </row>
    <row r="12" spans="2:4" x14ac:dyDescent="0.3">
      <c r="B12">
        <v>5</v>
      </c>
    </row>
    <row r="13" spans="2:4" x14ac:dyDescent="0.3">
      <c r="B13">
        <v>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74C3E-59C8-483C-8C9B-265884B20031}">
  <dimension ref="B1:L4068"/>
  <sheetViews>
    <sheetView zoomScale="145" zoomScaleNormal="145" workbookViewId="0">
      <selection activeCell="J13" sqref="J13"/>
    </sheetView>
  </sheetViews>
  <sheetFormatPr baseColWidth="10" defaultColWidth="11.44140625" defaultRowHeight="14.4" x14ac:dyDescent="0.3"/>
  <cols>
    <col min="1" max="1" width="5.6640625" style="28" customWidth="1"/>
    <col min="2" max="2" width="22.88671875" style="28" customWidth="1"/>
    <col min="3" max="3" width="5.6640625" style="28" customWidth="1"/>
    <col min="4" max="5" width="11.44140625" style="28"/>
    <col min="6" max="6" width="14.5546875" style="28" bestFit="1" customWidth="1"/>
    <col min="7" max="7" width="11.44140625" style="28"/>
    <col min="8" max="8" width="5.6640625" style="28" customWidth="1"/>
    <col min="9" max="9" width="11.44140625" style="28"/>
    <col min="10" max="10" width="5.6640625" style="28" customWidth="1"/>
    <col min="11" max="16384" width="11.44140625" style="28"/>
  </cols>
  <sheetData>
    <row r="1" spans="2:12" s="26" customFormat="1" ht="39.9" customHeight="1" x14ac:dyDescent="0.5">
      <c r="B1" s="25" t="s">
        <v>213</v>
      </c>
    </row>
    <row r="3" spans="2:12" x14ac:dyDescent="0.3">
      <c r="B3" s="27" t="s">
        <v>213</v>
      </c>
      <c r="D3" s="28" t="s">
        <v>8</v>
      </c>
      <c r="E3" s="28" t="s">
        <v>132</v>
      </c>
      <c r="F3" s="28" t="s">
        <v>133</v>
      </c>
      <c r="G3" s="28" t="s">
        <v>136</v>
      </c>
      <c r="I3" s="27" t="s">
        <v>132</v>
      </c>
      <c r="K3" s="39" t="str">
        <f>"Indicadores de "&amp;I4</f>
        <v>Indicadores de Albert</v>
      </c>
      <c r="L3" s="39"/>
    </row>
    <row r="4" spans="2:12" x14ac:dyDescent="0.3">
      <c r="B4" s="29" t="s">
        <v>214</v>
      </c>
      <c r="D4" s="30">
        <v>46023</v>
      </c>
      <c r="E4" s="28" t="s">
        <v>39</v>
      </c>
      <c r="F4" s="28" t="s">
        <v>215</v>
      </c>
      <c r="G4" s="28">
        <v>1587</v>
      </c>
      <c r="I4" s="29" t="s">
        <v>39</v>
      </c>
      <c r="K4" s="29" t="s">
        <v>216</v>
      </c>
      <c r="L4" s="31">
        <f>SUMIFS(tbl_Datos1[Total],tbl_Datos1[Comercial],I4)</f>
        <v>787758</v>
      </c>
    </row>
    <row r="5" spans="2:12" x14ac:dyDescent="0.3">
      <c r="B5" s="29" t="s">
        <v>103</v>
      </c>
      <c r="D5" s="30">
        <v>46023</v>
      </c>
      <c r="E5" s="28" t="s">
        <v>106</v>
      </c>
      <c r="F5" s="28" t="s">
        <v>217</v>
      </c>
      <c r="G5" s="28">
        <v>832</v>
      </c>
      <c r="K5" s="29" t="s">
        <v>125</v>
      </c>
      <c r="L5" s="29">
        <f>COUNTIFS(tbl_Datos1[Comercial],I4)</f>
        <v>1022</v>
      </c>
    </row>
    <row r="6" spans="2:12" x14ac:dyDescent="0.3">
      <c r="B6" s="29" t="s">
        <v>218</v>
      </c>
      <c r="D6" s="30">
        <v>46023</v>
      </c>
      <c r="E6" s="28" t="s">
        <v>42</v>
      </c>
      <c r="F6" s="28" t="s">
        <v>219</v>
      </c>
      <c r="G6" s="28">
        <v>910</v>
      </c>
      <c r="K6" s="29" t="s">
        <v>123</v>
      </c>
      <c r="L6" s="29">
        <f>_xlfn.MAXIFS(tbl_Datos1[Total],tbl_Datos1[Comercial],I4)</f>
        <v>2400</v>
      </c>
    </row>
    <row r="7" spans="2:12" x14ac:dyDescent="0.3">
      <c r="B7" s="29" t="s">
        <v>220</v>
      </c>
      <c r="D7" s="30">
        <v>46023</v>
      </c>
      <c r="E7" s="28" t="s">
        <v>39</v>
      </c>
      <c r="F7" s="28" t="s">
        <v>221</v>
      </c>
      <c r="G7" s="28">
        <v>26</v>
      </c>
      <c r="K7" s="29" t="s">
        <v>124</v>
      </c>
      <c r="L7" s="29">
        <f>_xlfn.MINIFS(tbl_Datos1[Total],tbl_Datos1[Comercial],I4)</f>
        <v>13</v>
      </c>
    </row>
    <row r="8" spans="2:12" x14ac:dyDescent="0.3">
      <c r="B8" s="29" t="s">
        <v>222</v>
      </c>
      <c r="D8" s="30">
        <v>46023</v>
      </c>
      <c r="E8" s="28" t="s">
        <v>39</v>
      </c>
      <c r="F8" s="28" t="s">
        <v>223</v>
      </c>
      <c r="G8" s="28">
        <v>689</v>
      </c>
      <c r="K8" s="29" t="s">
        <v>122</v>
      </c>
      <c r="L8" s="29">
        <f>AVERAGEIFS(tbl_Datos1[Total],tbl_Datos1[Comercial],I4)</f>
        <v>770.80039138943243</v>
      </c>
    </row>
    <row r="9" spans="2:12" x14ac:dyDescent="0.3">
      <c r="B9" s="29" t="s">
        <v>224</v>
      </c>
      <c r="D9" s="30">
        <v>46023</v>
      </c>
      <c r="E9" s="28" t="s">
        <v>39</v>
      </c>
      <c r="F9" s="28" t="s">
        <v>225</v>
      </c>
      <c r="G9" s="28">
        <v>512</v>
      </c>
    </row>
    <row r="10" spans="2:12" x14ac:dyDescent="0.3">
      <c r="D10" s="30">
        <v>46023</v>
      </c>
      <c r="E10" s="28" t="s">
        <v>42</v>
      </c>
      <c r="F10" s="28" t="s">
        <v>226</v>
      </c>
      <c r="G10" s="28">
        <v>1152</v>
      </c>
    </row>
    <row r="11" spans="2:12" x14ac:dyDescent="0.3">
      <c r="D11" s="30">
        <v>46023</v>
      </c>
      <c r="E11" s="28" t="s">
        <v>106</v>
      </c>
      <c r="F11" s="28" t="s">
        <v>227</v>
      </c>
      <c r="G11" s="28">
        <v>406</v>
      </c>
    </row>
    <row r="12" spans="2:12" x14ac:dyDescent="0.3">
      <c r="D12" s="30">
        <v>46023</v>
      </c>
      <c r="E12" s="28" t="s">
        <v>106</v>
      </c>
      <c r="F12" s="28" t="s">
        <v>226</v>
      </c>
      <c r="G12" s="28">
        <v>1824</v>
      </c>
    </row>
    <row r="13" spans="2:12" x14ac:dyDescent="0.3">
      <c r="D13" s="30">
        <v>46023</v>
      </c>
      <c r="E13" s="28" t="s">
        <v>39</v>
      </c>
      <c r="F13" s="28" t="s">
        <v>223</v>
      </c>
      <c r="G13" s="28">
        <v>53</v>
      </c>
    </row>
    <row r="14" spans="2:12" x14ac:dyDescent="0.3">
      <c r="D14" s="30">
        <v>46023</v>
      </c>
      <c r="E14" s="28" t="s">
        <v>106</v>
      </c>
      <c r="F14" s="28" t="s">
        <v>226</v>
      </c>
      <c r="G14" s="28">
        <v>1824</v>
      </c>
    </row>
    <row r="15" spans="2:12" x14ac:dyDescent="0.3">
      <c r="D15" s="30">
        <v>46023</v>
      </c>
      <c r="E15" s="28" t="s">
        <v>106</v>
      </c>
      <c r="F15" s="28" t="s">
        <v>228</v>
      </c>
      <c r="G15" s="28">
        <v>1440</v>
      </c>
    </row>
    <row r="16" spans="2:12" x14ac:dyDescent="0.3">
      <c r="D16" s="30">
        <v>46023</v>
      </c>
      <c r="E16" s="28" t="s">
        <v>39</v>
      </c>
      <c r="F16" s="28" t="s">
        <v>229</v>
      </c>
      <c r="G16" s="28">
        <v>968</v>
      </c>
    </row>
    <row r="17" spans="4:7" x14ac:dyDescent="0.3">
      <c r="D17" s="30">
        <v>46023</v>
      </c>
      <c r="E17" s="28" t="s">
        <v>42</v>
      </c>
      <c r="F17" s="28" t="s">
        <v>230</v>
      </c>
      <c r="G17" s="28">
        <v>370</v>
      </c>
    </row>
    <row r="18" spans="4:7" x14ac:dyDescent="0.3">
      <c r="D18" s="30">
        <v>46023</v>
      </c>
      <c r="E18" s="28" t="s">
        <v>38</v>
      </c>
      <c r="F18" s="28" t="s">
        <v>221</v>
      </c>
      <c r="G18" s="28">
        <v>273</v>
      </c>
    </row>
    <row r="19" spans="4:7" x14ac:dyDescent="0.3">
      <c r="D19" s="30">
        <v>46023</v>
      </c>
      <c r="E19" s="28" t="s">
        <v>42</v>
      </c>
      <c r="F19" s="28" t="s">
        <v>231</v>
      </c>
      <c r="G19" s="28">
        <v>22</v>
      </c>
    </row>
    <row r="20" spans="4:7" x14ac:dyDescent="0.3">
      <c r="D20" s="30">
        <v>46023</v>
      </c>
      <c r="E20" s="28" t="s">
        <v>42</v>
      </c>
      <c r="F20" s="28" t="s">
        <v>232</v>
      </c>
      <c r="G20" s="28">
        <v>611</v>
      </c>
    </row>
    <row r="21" spans="4:7" x14ac:dyDescent="0.3">
      <c r="D21" s="30">
        <v>46023</v>
      </c>
      <c r="E21" s="28" t="s">
        <v>106</v>
      </c>
      <c r="F21" s="28" t="s">
        <v>223</v>
      </c>
      <c r="G21" s="28">
        <v>689</v>
      </c>
    </row>
    <row r="22" spans="4:7" x14ac:dyDescent="0.3">
      <c r="D22" s="30">
        <v>46023</v>
      </c>
      <c r="E22" s="28" t="s">
        <v>106</v>
      </c>
      <c r="F22" s="28" t="s">
        <v>221</v>
      </c>
      <c r="G22" s="28">
        <v>104</v>
      </c>
    </row>
    <row r="23" spans="4:7" x14ac:dyDescent="0.3">
      <c r="D23" s="30">
        <v>46024</v>
      </c>
      <c r="E23" s="28" t="s">
        <v>42</v>
      </c>
      <c r="F23" s="28" t="s">
        <v>217</v>
      </c>
      <c r="G23" s="28">
        <v>208</v>
      </c>
    </row>
    <row r="24" spans="4:7" x14ac:dyDescent="0.3">
      <c r="D24" s="30">
        <v>46024</v>
      </c>
      <c r="E24" s="28" t="s">
        <v>106</v>
      </c>
      <c r="F24" s="28" t="s">
        <v>223</v>
      </c>
      <c r="G24" s="28">
        <v>1060</v>
      </c>
    </row>
    <row r="25" spans="4:7" x14ac:dyDescent="0.3">
      <c r="D25" s="30">
        <v>46024</v>
      </c>
      <c r="E25" s="28" t="s">
        <v>42</v>
      </c>
      <c r="F25" s="28" t="s">
        <v>233</v>
      </c>
      <c r="G25" s="28">
        <v>459</v>
      </c>
    </row>
    <row r="26" spans="4:7" x14ac:dyDescent="0.3">
      <c r="D26" s="30">
        <v>46024</v>
      </c>
      <c r="E26" s="28" t="s">
        <v>106</v>
      </c>
      <c r="F26" s="28" t="s">
        <v>234</v>
      </c>
      <c r="G26" s="28">
        <v>1071</v>
      </c>
    </row>
    <row r="27" spans="4:7" x14ac:dyDescent="0.3">
      <c r="D27" s="30">
        <v>46024</v>
      </c>
      <c r="E27" s="28" t="s">
        <v>106</v>
      </c>
      <c r="F27" s="28" t="s">
        <v>235</v>
      </c>
      <c r="G27" s="28">
        <v>215</v>
      </c>
    </row>
    <row r="28" spans="4:7" x14ac:dyDescent="0.3">
      <c r="D28" s="30">
        <v>46024</v>
      </c>
      <c r="E28" s="28" t="s">
        <v>106</v>
      </c>
      <c r="F28" s="28" t="s">
        <v>228</v>
      </c>
      <c r="G28" s="28">
        <v>1656</v>
      </c>
    </row>
    <row r="29" spans="4:7" x14ac:dyDescent="0.3">
      <c r="D29" s="30">
        <v>46024</v>
      </c>
      <c r="E29" s="28" t="s">
        <v>38</v>
      </c>
      <c r="F29" s="28" t="s">
        <v>236</v>
      </c>
      <c r="G29" s="28">
        <v>187</v>
      </c>
    </row>
    <row r="30" spans="4:7" x14ac:dyDescent="0.3">
      <c r="D30" s="30">
        <v>46024</v>
      </c>
      <c r="E30" s="28" t="s">
        <v>106</v>
      </c>
      <c r="F30" s="28" t="s">
        <v>237</v>
      </c>
      <c r="G30" s="28">
        <v>1386</v>
      </c>
    </row>
    <row r="31" spans="4:7" x14ac:dyDescent="0.3">
      <c r="D31" s="30">
        <v>46024</v>
      </c>
      <c r="E31" s="28" t="s">
        <v>106</v>
      </c>
      <c r="F31" s="28" t="s">
        <v>215</v>
      </c>
      <c r="G31" s="28">
        <v>138</v>
      </c>
    </row>
    <row r="32" spans="4:7" x14ac:dyDescent="0.3">
      <c r="D32" s="30">
        <v>46024</v>
      </c>
      <c r="E32" s="28" t="s">
        <v>39</v>
      </c>
      <c r="F32" s="28" t="s">
        <v>223</v>
      </c>
      <c r="G32" s="28">
        <v>1272</v>
      </c>
    </row>
    <row r="33" spans="4:7" x14ac:dyDescent="0.3">
      <c r="D33" s="30">
        <v>46024</v>
      </c>
      <c r="E33" s="28" t="s">
        <v>39</v>
      </c>
      <c r="F33" s="28" t="s">
        <v>227</v>
      </c>
      <c r="G33" s="28">
        <v>174</v>
      </c>
    </row>
    <row r="34" spans="4:7" x14ac:dyDescent="0.3">
      <c r="D34" s="30">
        <v>46025</v>
      </c>
      <c r="E34" s="28" t="s">
        <v>39</v>
      </c>
      <c r="F34" s="28" t="s">
        <v>234</v>
      </c>
      <c r="G34" s="28">
        <v>1275</v>
      </c>
    </row>
    <row r="35" spans="4:7" x14ac:dyDescent="0.3">
      <c r="D35" s="30">
        <v>46025</v>
      </c>
      <c r="E35" s="28" t="s">
        <v>106</v>
      </c>
      <c r="F35" s="28" t="s">
        <v>232</v>
      </c>
      <c r="G35" s="28">
        <v>846</v>
      </c>
    </row>
    <row r="36" spans="4:7" x14ac:dyDescent="0.3">
      <c r="D36" s="30">
        <v>46025</v>
      </c>
      <c r="E36" s="28" t="s">
        <v>42</v>
      </c>
      <c r="F36" s="28" t="s">
        <v>237</v>
      </c>
      <c r="G36" s="28">
        <v>1323</v>
      </c>
    </row>
    <row r="37" spans="4:7" x14ac:dyDescent="0.3">
      <c r="D37" s="30">
        <v>46025</v>
      </c>
      <c r="E37" s="28" t="s">
        <v>39</v>
      </c>
      <c r="F37" s="28" t="s">
        <v>226</v>
      </c>
      <c r="G37" s="28">
        <v>1152</v>
      </c>
    </row>
    <row r="38" spans="4:7" x14ac:dyDescent="0.3">
      <c r="D38" s="30">
        <v>46025</v>
      </c>
      <c r="E38" s="28" t="s">
        <v>42</v>
      </c>
      <c r="F38" s="28" t="s">
        <v>233</v>
      </c>
      <c r="G38" s="28">
        <v>1275</v>
      </c>
    </row>
    <row r="39" spans="4:7" x14ac:dyDescent="0.3">
      <c r="D39" s="30">
        <v>46025</v>
      </c>
      <c r="E39" s="28" t="s">
        <v>38</v>
      </c>
      <c r="F39" s="28" t="s">
        <v>233</v>
      </c>
      <c r="G39" s="28">
        <v>612</v>
      </c>
    </row>
    <row r="40" spans="4:7" x14ac:dyDescent="0.3">
      <c r="D40" s="30">
        <v>46025</v>
      </c>
      <c r="E40" s="28" t="s">
        <v>39</v>
      </c>
      <c r="F40" s="28" t="s">
        <v>223</v>
      </c>
      <c r="G40" s="28">
        <v>742</v>
      </c>
    </row>
    <row r="41" spans="4:7" x14ac:dyDescent="0.3">
      <c r="D41" s="30">
        <v>46026</v>
      </c>
      <c r="E41" s="28" t="s">
        <v>42</v>
      </c>
      <c r="F41" s="28" t="s">
        <v>237</v>
      </c>
      <c r="G41" s="28">
        <v>1134</v>
      </c>
    </row>
    <row r="42" spans="4:7" x14ac:dyDescent="0.3">
      <c r="D42" s="30">
        <v>46026</v>
      </c>
      <c r="E42" s="28" t="s">
        <v>42</v>
      </c>
      <c r="F42" s="28" t="s">
        <v>230</v>
      </c>
      <c r="G42" s="28">
        <v>555</v>
      </c>
    </row>
    <row r="43" spans="4:7" x14ac:dyDescent="0.3">
      <c r="D43" s="30">
        <v>46026</v>
      </c>
      <c r="E43" s="28" t="s">
        <v>106</v>
      </c>
      <c r="F43" s="28" t="s">
        <v>234</v>
      </c>
      <c r="G43" s="28">
        <v>918</v>
      </c>
    </row>
    <row r="44" spans="4:7" x14ac:dyDescent="0.3">
      <c r="D44" s="30">
        <v>46026</v>
      </c>
      <c r="E44" s="28" t="s">
        <v>38</v>
      </c>
      <c r="F44" s="28" t="s">
        <v>226</v>
      </c>
      <c r="G44" s="28">
        <v>2208</v>
      </c>
    </row>
    <row r="45" spans="4:7" x14ac:dyDescent="0.3">
      <c r="D45" s="30">
        <v>46026</v>
      </c>
      <c r="E45" s="28" t="s">
        <v>106</v>
      </c>
      <c r="F45" s="28" t="s">
        <v>238</v>
      </c>
      <c r="G45" s="28">
        <v>1305</v>
      </c>
    </row>
    <row r="46" spans="4:7" x14ac:dyDescent="0.3">
      <c r="D46" s="30">
        <v>46026</v>
      </c>
      <c r="E46" s="28" t="s">
        <v>42</v>
      </c>
      <c r="F46" s="28" t="s">
        <v>225</v>
      </c>
      <c r="G46" s="28">
        <v>64</v>
      </c>
    </row>
    <row r="47" spans="4:7" x14ac:dyDescent="0.3">
      <c r="D47" s="30">
        <v>46026</v>
      </c>
      <c r="E47" s="28" t="s">
        <v>39</v>
      </c>
      <c r="F47" s="28" t="s">
        <v>239</v>
      </c>
      <c r="G47" s="28">
        <v>646</v>
      </c>
    </row>
    <row r="48" spans="4:7" x14ac:dyDescent="0.3">
      <c r="D48" s="30">
        <v>46026</v>
      </c>
      <c r="E48" s="28" t="s">
        <v>39</v>
      </c>
      <c r="F48" s="28" t="s">
        <v>228</v>
      </c>
      <c r="G48" s="28">
        <v>1584</v>
      </c>
    </row>
    <row r="49" spans="4:7" x14ac:dyDescent="0.3">
      <c r="D49" s="30">
        <v>46027</v>
      </c>
      <c r="E49" s="28" t="s">
        <v>39</v>
      </c>
      <c r="F49" s="28" t="s">
        <v>227</v>
      </c>
      <c r="G49" s="28">
        <v>1392</v>
      </c>
    </row>
    <row r="50" spans="4:7" x14ac:dyDescent="0.3">
      <c r="D50" s="30">
        <v>46027</v>
      </c>
      <c r="E50" s="28" t="s">
        <v>38</v>
      </c>
      <c r="F50" s="28" t="s">
        <v>240</v>
      </c>
      <c r="G50" s="28">
        <v>990</v>
      </c>
    </row>
    <row r="51" spans="4:7" x14ac:dyDescent="0.3">
      <c r="D51" s="30">
        <v>46027</v>
      </c>
      <c r="E51" s="28" t="s">
        <v>106</v>
      </c>
      <c r="F51" s="28" t="s">
        <v>215</v>
      </c>
      <c r="G51" s="28">
        <v>414</v>
      </c>
    </row>
    <row r="52" spans="4:7" x14ac:dyDescent="0.3">
      <c r="D52" s="30">
        <v>46027</v>
      </c>
      <c r="E52" s="28" t="s">
        <v>39</v>
      </c>
      <c r="F52" s="28" t="s">
        <v>241</v>
      </c>
      <c r="G52" s="28">
        <v>1080</v>
      </c>
    </row>
    <row r="53" spans="4:7" x14ac:dyDescent="0.3">
      <c r="D53" s="30">
        <v>46027</v>
      </c>
      <c r="E53" s="28" t="s">
        <v>42</v>
      </c>
      <c r="F53" s="28" t="s">
        <v>234</v>
      </c>
      <c r="G53" s="28">
        <v>204</v>
      </c>
    </row>
    <row r="54" spans="4:7" x14ac:dyDescent="0.3">
      <c r="D54" s="30">
        <v>46027</v>
      </c>
      <c r="E54" s="28" t="s">
        <v>38</v>
      </c>
      <c r="F54" s="28" t="s">
        <v>231</v>
      </c>
      <c r="G54" s="28">
        <v>528</v>
      </c>
    </row>
    <row r="55" spans="4:7" x14ac:dyDescent="0.3">
      <c r="D55" s="30">
        <v>46027</v>
      </c>
      <c r="E55" s="28" t="s">
        <v>39</v>
      </c>
      <c r="F55" s="28" t="s">
        <v>236</v>
      </c>
      <c r="G55" s="28">
        <v>253</v>
      </c>
    </row>
    <row r="56" spans="4:7" x14ac:dyDescent="0.3">
      <c r="D56" s="30">
        <v>46027</v>
      </c>
      <c r="E56" s="28" t="s">
        <v>106</v>
      </c>
      <c r="F56" s="28" t="s">
        <v>215</v>
      </c>
      <c r="G56" s="28">
        <v>690</v>
      </c>
    </row>
    <row r="57" spans="4:7" x14ac:dyDescent="0.3">
      <c r="D57" s="30">
        <v>46027</v>
      </c>
      <c r="E57" s="28" t="s">
        <v>39</v>
      </c>
      <c r="F57" s="28" t="s">
        <v>223</v>
      </c>
      <c r="G57" s="28">
        <v>1113</v>
      </c>
    </row>
    <row r="58" spans="4:7" x14ac:dyDescent="0.3">
      <c r="D58" s="30">
        <v>46027</v>
      </c>
      <c r="E58" s="28" t="s">
        <v>39</v>
      </c>
      <c r="F58" s="28" t="s">
        <v>238</v>
      </c>
      <c r="G58" s="28">
        <v>696</v>
      </c>
    </row>
    <row r="59" spans="4:7" x14ac:dyDescent="0.3">
      <c r="D59" s="30">
        <v>46027</v>
      </c>
      <c r="E59" s="28" t="s">
        <v>42</v>
      </c>
      <c r="F59" s="28" t="s">
        <v>217</v>
      </c>
      <c r="G59" s="28">
        <v>624</v>
      </c>
    </row>
    <row r="60" spans="4:7" x14ac:dyDescent="0.3">
      <c r="D60" s="30">
        <v>46027</v>
      </c>
      <c r="E60" s="28" t="s">
        <v>106</v>
      </c>
      <c r="F60" s="28" t="s">
        <v>215</v>
      </c>
      <c r="G60" s="28">
        <v>345</v>
      </c>
    </row>
    <row r="61" spans="4:7" x14ac:dyDescent="0.3">
      <c r="D61" s="30">
        <v>46027</v>
      </c>
      <c r="E61" s="28" t="s">
        <v>38</v>
      </c>
      <c r="F61" s="28" t="s">
        <v>235</v>
      </c>
      <c r="G61" s="28">
        <v>946</v>
      </c>
    </row>
    <row r="62" spans="4:7" x14ac:dyDescent="0.3">
      <c r="D62" s="30">
        <v>46027</v>
      </c>
      <c r="E62" s="28" t="s">
        <v>39</v>
      </c>
      <c r="F62" s="28" t="s">
        <v>241</v>
      </c>
      <c r="G62" s="28">
        <v>840</v>
      </c>
    </row>
    <row r="63" spans="4:7" x14ac:dyDescent="0.3">
      <c r="D63" s="30">
        <v>46027</v>
      </c>
      <c r="E63" s="28" t="s">
        <v>42</v>
      </c>
      <c r="F63" s="28" t="s">
        <v>219</v>
      </c>
      <c r="G63" s="28">
        <v>1365</v>
      </c>
    </row>
    <row r="64" spans="4:7" x14ac:dyDescent="0.3">
      <c r="D64" s="30">
        <v>46027</v>
      </c>
      <c r="E64" s="28" t="s">
        <v>38</v>
      </c>
      <c r="F64" s="28" t="s">
        <v>229</v>
      </c>
      <c r="G64" s="28">
        <v>1232</v>
      </c>
    </row>
    <row r="65" spans="4:7" x14ac:dyDescent="0.3">
      <c r="D65" s="30">
        <v>46027</v>
      </c>
      <c r="E65" s="28" t="s">
        <v>39</v>
      </c>
      <c r="F65" s="28" t="s">
        <v>217</v>
      </c>
      <c r="G65" s="28">
        <v>312</v>
      </c>
    </row>
    <row r="66" spans="4:7" x14ac:dyDescent="0.3">
      <c r="D66" s="30">
        <v>46027</v>
      </c>
      <c r="E66" s="28" t="s">
        <v>39</v>
      </c>
      <c r="F66" s="28" t="s">
        <v>229</v>
      </c>
      <c r="G66" s="28">
        <v>528</v>
      </c>
    </row>
    <row r="67" spans="4:7" x14ac:dyDescent="0.3">
      <c r="D67" s="30">
        <v>46028</v>
      </c>
      <c r="E67" s="28" t="s">
        <v>42</v>
      </c>
      <c r="F67" s="28" t="s">
        <v>231</v>
      </c>
      <c r="G67" s="28">
        <v>66</v>
      </c>
    </row>
    <row r="68" spans="4:7" x14ac:dyDescent="0.3">
      <c r="D68" s="30">
        <v>46028</v>
      </c>
      <c r="E68" s="28" t="s">
        <v>106</v>
      </c>
      <c r="F68" s="28" t="s">
        <v>237</v>
      </c>
      <c r="G68" s="28">
        <v>315</v>
      </c>
    </row>
    <row r="69" spans="4:7" x14ac:dyDescent="0.3">
      <c r="D69" s="30">
        <v>46028</v>
      </c>
      <c r="E69" s="28" t="s">
        <v>106</v>
      </c>
      <c r="F69" s="28" t="s">
        <v>232</v>
      </c>
      <c r="G69" s="28">
        <v>987</v>
      </c>
    </row>
    <row r="70" spans="4:7" x14ac:dyDescent="0.3">
      <c r="D70" s="30">
        <v>46028</v>
      </c>
      <c r="E70" s="28" t="s">
        <v>106</v>
      </c>
      <c r="F70" s="28" t="s">
        <v>242</v>
      </c>
      <c r="G70" s="28">
        <v>456</v>
      </c>
    </row>
    <row r="71" spans="4:7" x14ac:dyDescent="0.3">
      <c r="D71" s="30">
        <v>46028</v>
      </c>
      <c r="E71" s="28" t="s">
        <v>42</v>
      </c>
      <c r="F71" s="28" t="s">
        <v>226</v>
      </c>
      <c r="G71" s="28">
        <v>2400</v>
      </c>
    </row>
    <row r="72" spans="4:7" x14ac:dyDescent="0.3">
      <c r="D72" s="30">
        <v>46028</v>
      </c>
      <c r="E72" s="28" t="s">
        <v>39</v>
      </c>
      <c r="F72" s="28" t="s">
        <v>215</v>
      </c>
      <c r="G72" s="28">
        <v>1242</v>
      </c>
    </row>
    <row r="73" spans="4:7" x14ac:dyDescent="0.3">
      <c r="D73" s="30">
        <v>46028</v>
      </c>
      <c r="E73" s="28" t="s">
        <v>39</v>
      </c>
      <c r="F73" s="28" t="s">
        <v>234</v>
      </c>
      <c r="G73" s="28">
        <v>51</v>
      </c>
    </row>
    <row r="74" spans="4:7" x14ac:dyDescent="0.3">
      <c r="D74" s="30">
        <v>46028</v>
      </c>
      <c r="E74" s="28" t="s">
        <v>38</v>
      </c>
      <c r="F74" s="28" t="s">
        <v>230</v>
      </c>
      <c r="G74" s="28">
        <v>703</v>
      </c>
    </row>
    <row r="75" spans="4:7" x14ac:dyDescent="0.3">
      <c r="D75" s="30">
        <v>46029</v>
      </c>
      <c r="E75" s="28" t="s">
        <v>42</v>
      </c>
      <c r="F75" s="28" t="s">
        <v>231</v>
      </c>
      <c r="G75" s="28">
        <v>528</v>
      </c>
    </row>
    <row r="76" spans="4:7" x14ac:dyDescent="0.3">
      <c r="D76" s="30">
        <v>46029</v>
      </c>
      <c r="E76" s="28" t="s">
        <v>106</v>
      </c>
      <c r="F76" s="28" t="s">
        <v>230</v>
      </c>
      <c r="G76" s="28">
        <v>851</v>
      </c>
    </row>
    <row r="77" spans="4:7" x14ac:dyDescent="0.3">
      <c r="D77" s="30">
        <v>46029</v>
      </c>
      <c r="E77" s="28" t="s">
        <v>38</v>
      </c>
      <c r="F77" s="28" t="s">
        <v>223</v>
      </c>
      <c r="G77" s="28">
        <v>424</v>
      </c>
    </row>
    <row r="78" spans="4:7" x14ac:dyDescent="0.3">
      <c r="D78" s="30">
        <v>46029</v>
      </c>
      <c r="E78" s="28" t="s">
        <v>42</v>
      </c>
      <c r="F78" s="28" t="s">
        <v>240</v>
      </c>
      <c r="G78" s="28">
        <v>405</v>
      </c>
    </row>
    <row r="79" spans="4:7" x14ac:dyDescent="0.3">
      <c r="D79" s="30">
        <v>46029</v>
      </c>
      <c r="E79" s="28" t="s">
        <v>39</v>
      </c>
      <c r="F79" s="28" t="s">
        <v>233</v>
      </c>
      <c r="G79" s="28">
        <v>1275</v>
      </c>
    </row>
    <row r="80" spans="4:7" x14ac:dyDescent="0.3">
      <c r="D80" s="30">
        <v>46029</v>
      </c>
      <c r="E80" s="28" t="s">
        <v>39</v>
      </c>
      <c r="F80" s="28" t="s">
        <v>234</v>
      </c>
      <c r="G80" s="28">
        <v>1020</v>
      </c>
    </row>
    <row r="81" spans="4:7" x14ac:dyDescent="0.3">
      <c r="D81" s="30">
        <v>46029</v>
      </c>
      <c r="E81" s="28" t="s">
        <v>38</v>
      </c>
      <c r="F81" s="28" t="s">
        <v>241</v>
      </c>
      <c r="G81" s="28">
        <v>600</v>
      </c>
    </row>
    <row r="82" spans="4:7" x14ac:dyDescent="0.3">
      <c r="D82" s="30">
        <v>46029</v>
      </c>
      <c r="E82" s="28" t="s">
        <v>42</v>
      </c>
      <c r="F82" s="28" t="s">
        <v>229</v>
      </c>
      <c r="G82" s="28">
        <v>1936</v>
      </c>
    </row>
    <row r="83" spans="4:7" x14ac:dyDescent="0.3">
      <c r="D83" s="30">
        <v>46029</v>
      </c>
      <c r="E83" s="28" t="s">
        <v>106</v>
      </c>
      <c r="F83" s="28" t="s">
        <v>241</v>
      </c>
      <c r="G83" s="28">
        <v>720</v>
      </c>
    </row>
    <row r="84" spans="4:7" x14ac:dyDescent="0.3">
      <c r="D84" s="30">
        <v>46029</v>
      </c>
      <c r="E84" s="28" t="s">
        <v>106</v>
      </c>
      <c r="F84" s="28" t="s">
        <v>229</v>
      </c>
      <c r="G84" s="28">
        <v>1584</v>
      </c>
    </row>
    <row r="85" spans="4:7" x14ac:dyDescent="0.3">
      <c r="D85" s="30">
        <v>46029</v>
      </c>
      <c r="E85" s="28" t="s">
        <v>39</v>
      </c>
      <c r="F85" s="28" t="s">
        <v>239</v>
      </c>
      <c r="G85" s="28">
        <v>494</v>
      </c>
    </row>
    <row r="86" spans="4:7" x14ac:dyDescent="0.3">
      <c r="D86" s="30">
        <v>46029</v>
      </c>
      <c r="E86" s="28" t="s">
        <v>38</v>
      </c>
      <c r="F86" s="28" t="s">
        <v>230</v>
      </c>
      <c r="G86" s="28">
        <v>333</v>
      </c>
    </row>
    <row r="87" spans="4:7" x14ac:dyDescent="0.3">
      <c r="D87" s="30">
        <v>46029</v>
      </c>
      <c r="E87" s="28" t="s">
        <v>39</v>
      </c>
      <c r="F87" s="28" t="s">
        <v>219</v>
      </c>
      <c r="G87" s="28">
        <v>1001</v>
      </c>
    </row>
    <row r="88" spans="4:7" x14ac:dyDescent="0.3">
      <c r="D88" s="30">
        <v>46030</v>
      </c>
      <c r="E88" s="28" t="s">
        <v>39</v>
      </c>
      <c r="F88" s="28" t="s">
        <v>241</v>
      </c>
      <c r="G88" s="28">
        <v>1020</v>
      </c>
    </row>
    <row r="89" spans="4:7" x14ac:dyDescent="0.3">
      <c r="D89" s="30">
        <v>46030</v>
      </c>
      <c r="E89" s="28" t="s">
        <v>42</v>
      </c>
      <c r="F89" s="28" t="s">
        <v>231</v>
      </c>
      <c r="G89" s="28">
        <v>220</v>
      </c>
    </row>
    <row r="90" spans="4:7" x14ac:dyDescent="0.3">
      <c r="D90" s="30">
        <v>46030</v>
      </c>
      <c r="E90" s="28" t="s">
        <v>39</v>
      </c>
      <c r="F90" s="28" t="s">
        <v>240</v>
      </c>
      <c r="G90" s="28">
        <v>720</v>
      </c>
    </row>
    <row r="91" spans="4:7" x14ac:dyDescent="0.3">
      <c r="D91" s="30">
        <v>46030</v>
      </c>
      <c r="E91" s="28" t="s">
        <v>38</v>
      </c>
      <c r="F91" s="28" t="s">
        <v>234</v>
      </c>
      <c r="G91" s="28">
        <v>408</v>
      </c>
    </row>
    <row r="92" spans="4:7" x14ac:dyDescent="0.3">
      <c r="D92" s="30">
        <v>46030</v>
      </c>
      <c r="E92" s="28" t="s">
        <v>38</v>
      </c>
      <c r="F92" s="28" t="s">
        <v>223</v>
      </c>
      <c r="G92" s="28">
        <v>848</v>
      </c>
    </row>
    <row r="93" spans="4:7" x14ac:dyDescent="0.3">
      <c r="D93" s="30">
        <v>46030</v>
      </c>
      <c r="E93" s="28" t="s">
        <v>38</v>
      </c>
      <c r="F93" s="28" t="s">
        <v>215</v>
      </c>
      <c r="G93" s="28">
        <v>1173</v>
      </c>
    </row>
    <row r="94" spans="4:7" x14ac:dyDescent="0.3">
      <c r="D94" s="30">
        <v>46030</v>
      </c>
      <c r="E94" s="28" t="s">
        <v>106</v>
      </c>
      <c r="F94" s="28" t="s">
        <v>227</v>
      </c>
      <c r="G94" s="28">
        <v>986</v>
      </c>
    </row>
    <row r="95" spans="4:7" x14ac:dyDescent="0.3">
      <c r="D95" s="30">
        <v>46030</v>
      </c>
      <c r="E95" s="28" t="s">
        <v>38</v>
      </c>
      <c r="F95" s="28" t="s">
        <v>226</v>
      </c>
      <c r="G95" s="28">
        <v>1440</v>
      </c>
    </row>
    <row r="96" spans="4:7" x14ac:dyDescent="0.3">
      <c r="D96" s="30">
        <v>46030</v>
      </c>
      <c r="E96" s="28" t="s">
        <v>39</v>
      </c>
      <c r="F96" s="28" t="s">
        <v>237</v>
      </c>
      <c r="G96" s="28">
        <v>630</v>
      </c>
    </row>
    <row r="97" spans="4:7" x14ac:dyDescent="0.3">
      <c r="D97" s="30">
        <v>46030</v>
      </c>
      <c r="E97" s="28" t="s">
        <v>38</v>
      </c>
      <c r="F97" s="28" t="s">
        <v>226</v>
      </c>
      <c r="G97" s="28">
        <v>2208</v>
      </c>
    </row>
    <row r="98" spans="4:7" x14ac:dyDescent="0.3">
      <c r="D98" s="30">
        <v>46030</v>
      </c>
      <c r="E98" s="28" t="s">
        <v>38</v>
      </c>
      <c r="F98" s="28" t="s">
        <v>229</v>
      </c>
      <c r="G98" s="28">
        <v>1408</v>
      </c>
    </row>
    <row r="99" spans="4:7" x14ac:dyDescent="0.3">
      <c r="D99" s="30">
        <v>46031</v>
      </c>
      <c r="E99" s="28" t="s">
        <v>106</v>
      </c>
      <c r="F99" s="28" t="s">
        <v>235</v>
      </c>
      <c r="G99" s="28">
        <v>301</v>
      </c>
    </row>
    <row r="100" spans="4:7" x14ac:dyDescent="0.3">
      <c r="D100" s="30">
        <v>46031</v>
      </c>
      <c r="E100" s="28" t="s">
        <v>39</v>
      </c>
      <c r="F100" s="28" t="s">
        <v>226</v>
      </c>
      <c r="G100" s="28">
        <v>864</v>
      </c>
    </row>
    <row r="101" spans="4:7" x14ac:dyDescent="0.3">
      <c r="D101" s="30">
        <v>46031</v>
      </c>
      <c r="E101" s="28" t="s">
        <v>38</v>
      </c>
      <c r="F101" s="28" t="s">
        <v>226</v>
      </c>
      <c r="G101" s="28">
        <v>576</v>
      </c>
    </row>
    <row r="102" spans="4:7" x14ac:dyDescent="0.3">
      <c r="D102" s="30">
        <v>46031</v>
      </c>
      <c r="E102" s="28" t="s">
        <v>42</v>
      </c>
      <c r="F102" s="28" t="s">
        <v>229</v>
      </c>
      <c r="G102" s="28">
        <v>1408</v>
      </c>
    </row>
    <row r="103" spans="4:7" x14ac:dyDescent="0.3">
      <c r="D103" s="30">
        <v>46031</v>
      </c>
      <c r="E103" s="28" t="s">
        <v>39</v>
      </c>
      <c r="F103" s="28" t="s">
        <v>232</v>
      </c>
      <c r="G103" s="28">
        <v>470</v>
      </c>
    </row>
    <row r="104" spans="4:7" x14ac:dyDescent="0.3">
      <c r="D104" s="30">
        <v>46031</v>
      </c>
      <c r="E104" s="28" t="s">
        <v>42</v>
      </c>
      <c r="F104" s="28" t="s">
        <v>228</v>
      </c>
      <c r="G104" s="28">
        <v>1728</v>
      </c>
    </row>
    <row r="105" spans="4:7" x14ac:dyDescent="0.3">
      <c r="D105" s="30">
        <v>46031</v>
      </c>
      <c r="E105" s="28" t="s">
        <v>39</v>
      </c>
      <c r="F105" s="28" t="s">
        <v>230</v>
      </c>
      <c r="G105" s="28">
        <v>814</v>
      </c>
    </row>
    <row r="106" spans="4:7" x14ac:dyDescent="0.3">
      <c r="D106" s="30">
        <v>46031</v>
      </c>
      <c r="E106" s="28" t="s">
        <v>106</v>
      </c>
      <c r="F106" s="28" t="s">
        <v>226</v>
      </c>
      <c r="G106" s="28">
        <v>480</v>
      </c>
    </row>
    <row r="107" spans="4:7" x14ac:dyDescent="0.3">
      <c r="D107" s="30">
        <v>46031</v>
      </c>
      <c r="E107" s="28" t="s">
        <v>38</v>
      </c>
      <c r="F107" s="28" t="s">
        <v>233</v>
      </c>
      <c r="G107" s="28">
        <v>867</v>
      </c>
    </row>
    <row r="108" spans="4:7" x14ac:dyDescent="0.3">
      <c r="D108" s="30">
        <v>46031</v>
      </c>
      <c r="E108" s="28" t="s">
        <v>106</v>
      </c>
      <c r="F108" s="28" t="s">
        <v>215</v>
      </c>
      <c r="G108" s="28">
        <v>1173</v>
      </c>
    </row>
    <row r="109" spans="4:7" x14ac:dyDescent="0.3">
      <c r="D109" s="30">
        <v>46031</v>
      </c>
      <c r="E109" s="28" t="s">
        <v>39</v>
      </c>
      <c r="F109" s="28" t="s">
        <v>230</v>
      </c>
      <c r="G109" s="28">
        <v>481</v>
      </c>
    </row>
    <row r="110" spans="4:7" x14ac:dyDescent="0.3">
      <c r="D110" s="30">
        <v>46032</v>
      </c>
      <c r="E110" s="28" t="s">
        <v>106</v>
      </c>
      <c r="F110" s="28" t="s">
        <v>240</v>
      </c>
      <c r="G110" s="28">
        <v>675</v>
      </c>
    </row>
    <row r="111" spans="4:7" x14ac:dyDescent="0.3">
      <c r="D111" s="30">
        <v>46032</v>
      </c>
      <c r="E111" s="28" t="s">
        <v>42</v>
      </c>
      <c r="F111" s="28" t="s">
        <v>235</v>
      </c>
      <c r="G111" s="28">
        <v>1032</v>
      </c>
    </row>
    <row r="112" spans="4:7" x14ac:dyDescent="0.3">
      <c r="D112" s="30">
        <v>46032</v>
      </c>
      <c r="E112" s="28" t="s">
        <v>38</v>
      </c>
      <c r="F112" s="28" t="s">
        <v>237</v>
      </c>
      <c r="G112" s="28">
        <v>567</v>
      </c>
    </row>
    <row r="113" spans="4:7" x14ac:dyDescent="0.3">
      <c r="D113" s="30">
        <v>46032</v>
      </c>
      <c r="E113" s="28" t="s">
        <v>39</v>
      </c>
      <c r="F113" s="28" t="s">
        <v>226</v>
      </c>
      <c r="G113" s="28">
        <v>2016</v>
      </c>
    </row>
    <row r="114" spans="4:7" x14ac:dyDescent="0.3">
      <c r="D114" s="30">
        <v>46032</v>
      </c>
      <c r="E114" s="28" t="s">
        <v>38</v>
      </c>
      <c r="F114" s="28" t="s">
        <v>231</v>
      </c>
      <c r="G114" s="28">
        <v>550</v>
      </c>
    </row>
    <row r="115" spans="4:7" x14ac:dyDescent="0.3">
      <c r="D115" s="30">
        <v>46032</v>
      </c>
      <c r="E115" s="28" t="s">
        <v>38</v>
      </c>
      <c r="F115" s="28" t="s">
        <v>231</v>
      </c>
      <c r="G115" s="28">
        <v>418</v>
      </c>
    </row>
    <row r="116" spans="4:7" x14ac:dyDescent="0.3">
      <c r="D116" s="30">
        <v>46032</v>
      </c>
      <c r="E116" s="28" t="s">
        <v>39</v>
      </c>
      <c r="F116" s="28" t="s">
        <v>236</v>
      </c>
      <c r="G116" s="28">
        <v>242</v>
      </c>
    </row>
    <row r="117" spans="4:7" x14ac:dyDescent="0.3">
      <c r="D117" s="30">
        <v>46032</v>
      </c>
      <c r="E117" s="28" t="s">
        <v>39</v>
      </c>
      <c r="F117" s="28" t="s">
        <v>215</v>
      </c>
      <c r="G117" s="28">
        <v>483</v>
      </c>
    </row>
    <row r="118" spans="4:7" x14ac:dyDescent="0.3">
      <c r="D118" s="30">
        <v>46032</v>
      </c>
      <c r="E118" s="28" t="s">
        <v>39</v>
      </c>
      <c r="F118" s="28" t="s">
        <v>215</v>
      </c>
      <c r="G118" s="28">
        <v>897</v>
      </c>
    </row>
    <row r="119" spans="4:7" x14ac:dyDescent="0.3">
      <c r="D119" s="30">
        <v>46032</v>
      </c>
      <c r="E119" s="28" t="s">
        <v>39</v>
      </c>
      <c r="F119" s="28" t="s">
        <v>234</v>
      </c>
      <c r="G119" s="28">
        <v>816</v>
      </c>
    </row>
    <row r="120" spans="4:7" x14ac:dyDescent="0.3">
      <c r="D120" s="30">
        <v>46032</v>
      </c>
      <c r="E120" s="28" t="s">
        <v>39</v>
      </c>
      <c r="F120" s="28" t="s">
        <v>223</v>
      </c>
      <c r="G120" s="28">
        <v>795</v>
      </c>
    </row>
    <row r="121" spans="4:7" x14ac:dyDescent="0.3">
      <c r="D121" s="30">
        <v>46032</v>
      </c>
      <c r="E121" s="28" t="s">
        <v>38</v>
      </c>
      <c r="F121" s="28" t="s">
        <v>232</v>
      </c>
      <c r="G121" s="28">
        <v>940</v>
      </c>
    </row>
    <row r="122" spans="4:7" x14ac:dyDescent="0.3">
      <c r="D122" s="30">
        <v>46032</v>
      </c>
      <c r="E122" s="28" t="s">
        <v>39</v>
      </c>
      <c r="F122" s="28" t="s">
        <v>239</v>
      </c>
      <c r="G122" s="28">
        <v>836</v>
      </c>
    </row>
    <row r="123" spans="4:7" x14ac:dyDescent="0.3">
      <c r="D123" s="30">
        <v>46032</v>
      </c>
      <c r="E123" s="28" t="s">
        <v>39</v>
      </c>
      <c r="F123" s="28" t="s">
        <v>215</v>
      </c>
      <c r="G123" s="28">
        <v>1104</v>
      </c>
    </row>
    <row r="124" spans="4:7" x14ac:dyDescent="0.3">
      <c r="D124" s="30">
        <v>46032</v>
      </c>
      <c r="E124" s="28" t="s">
        <v>106</v>
      </c>
      <c r="F124" s="28" t="s">
        <v>223</v>
      </c>
      <c r="G124" s="28">
        <v>954</v>
      </c>
    </row>
    <row r="125" spans="4:7" x14ac:dyDescent="0.3">
      <c r="D125" s="30">
        <v>46032</v>
      </c>
      <c r="E125" s="28" t="s">
        <v>38</v>
      </c>
      <c r="F125" s="28" t="s">
        <v>238</v>
      </c>
      <c r="G125" s="28">
        <v>1044</v>
      </c>
    </row>
    <row r="126" spans="4:7" x14ac:dyDescent="0.3">
      <c r="D126" s="30">
        <v>46033</v>
      </c>
      <c r="E126" s="28" t="s">
        <v>42</v>
      </c>
      <c r="F126" s="28" t="s">
        <v>237</v>
      </c>
      <c r="G126" s="28">
        <v>1386</v>
      </c>
    </row>
    <row r="127" spans="4:7" x14ac:dyDescent="0.3">
      <c r="D127" s="30">
        <v>46033</v>
      </c>
      <c r="E127" s="28" t="s">
        <v>106</v>
      </c>
      <c r="F127" s="28" t="s">
        <v>215</v>
      </c>
      <c r="G127" s="28">
        <v>414</v>
      </c>
    </row>
    <row r="128" spans="4:7" x14ac:dyDescent="0.3">
      <c r="D128" s="30">
        <v>46033</v>
      </c>
      <c r="E128" s="28" t="s">
        <v>38</v>
      </c>
      <c r="F128" s="28" t="s">
        <v>240</v>
      </c>
      <c r="G128" s="28">
        <v>45</v>
      </c>
    </row>
    <row r="129" spans="4:7" x14ac:dyDescent="0.3">
      <c r="D129" s="30">
        <v>46033</v>
      </c>
      <c r="E129" s="28" t="s">
        <v>42</v>
      </c>
      <c r="F129" s="28" t="s">
        <v>237</v>
      </c>
      <c r="G129" s="28">
        <v>945</v>
      </c>
    </row>
    <row r="130" spans="4:7" x14ac:dyDescent="0.3">
      <c r="D130" s="30">
        <v>46033</v>
      </c>
      <c r="E130" s="28" t="s">
        <v>39</v>
      </c>
      <c r="F130" s="28" t="s">
        <v>221</v>
      </c>
      <c r="G130" s="28">
        <v>286</v>
      </c>
    </row>
    <row r="131" spans="4:7" x14ac:dyDescent="0.3">
      <c r="D131" s="30">
        <v>46033</v>
      </c>
      <c r="E131" s="28" t="s">
        <v>39</v>
      </c>
      <c r="F131" s="28" t="s">
        <v>219</v>
      </c>
      <c r="G131" s="28">
        <v>2093</v>
      </c>
    </row>
    <row r="132" spans="4:7" x14ac:dyDescent="0.3">
      <c r="D132" s="30">
        <v>46033</v>
      </c>
      <c r="E132" s="28" t="s">
        <v>39</v>
      </c>
      <c r="F132" s="28" t="s">
        <v>225</v>
      </c>
      <c r="G132" s="28">
        <v>1408</v>
      </c>
    </row>
    <row r="133" spans="4:7" x14ac:dyDescent="0.3">
      <c r="D133" s="30">
        <v>46033</v>
      </c>
      <c r="E133" s="28" t="s">
        <v>42</v>
      </c>
      <c r="F133" s="28" t="s">
        <v>233</v>
      </c>
      <c r="G133" s="28">
        <v>306</v>
      </c>
    </row>
    <row r="134" spans="4:7" x14ac:dyDescent="0.3">
      <c r="D134" s="30">
        <v>46033</v>
      </c>
      <c r="E134" s="28" t="s">
        <v>38</v>
      </c>
      <c r="F134" s="28" t="s">
        <v>219</v>
      </c>
      <c r="G134" s="28">
        <v>546</v>
      </c>
    </row>
    <row r="135" spans="4:7" x14ac:dyDescent="0.3">
      <c r="D135" s="30">
        <v>46033</v>
      </c>
      <c r="E135" s="28" t="s">
        <v>39</v>
      </c>
      <c r="F135" s="28" t="s">
        <v>215</v>
      </c>
      <c r="G135" s="28">
        <v>759</v>
      </c>
    </row>
    <row r="136" spans="4:7" x14ac:dyDescent="0.3">
      <c r="D136" s="30">
        <v>46033</v>
      </c>
      <c r="E136" s="28" t="s">
        <v>106</v>
      </c>
      <c r="F136" s="28" t="s">
        <v>238</v>
      </c>
      <c r="G136" s="28">
        <v>174</v>
      </c>
    </row>
    <row r="137" spans="4:7" x14ac:dyDescent="0.3">
      <c r="D137" s="30">
        <v>46033</v>
      </c>
      <c r="E137" s="28" t="s">
        <v>106</v>
      </c>
      <c r="F137" s="28" t="s">
        <v>227</v>
      </c>
      <c r="G137" s="28">
        <v>348</v>
      </c>
    </row>
    <row r="138" spans="4:7" x14ac:dyDescent="0.3">
      <c r="D138" s="30">
        <v>46033</v>
      </c>
      <c r="E138" s="28" t="s">
        <v>39</v>
      </c>
      <c r="F138" s="28" t="s">
        <v>238</v>
      </c>
      <c r="G138" s="28">
        <v>522</v>
      </c>
    </row>
    <row r="139" spans="4:7" x14ac:dyDescent="0.3">
      <c r="D139" s="30">
        <v>46033</v>
      </c>
      <c r="E139" s="28" t="s">
        <v>39</v>
      </c>
      <c r="F139" s="28" t="s">
        <v>242</v>
      </c>
      <c r="G139" s="28">
        <v>1083</v>
      </c>
    </row>
    <row r="140" spans="4:7" x14ac:dyDescent="0.3">
      <c r="D140" s="30">
        <v>46033</v>
      </c>
      <c r="E140" s="28" t="s">
        <v>38</v>
      </c>
      <c r="F140" s="28" t="s">
        <v>227</v>
      </c>
      <c r="G140" s="28">
        <v>1276</v>
      </c>
    </row>
    <row r="141" spans="4:7" x14ac:dyDescent="0.3">
      <c r="D141" s="30">
        <v>46033</v>
      </c>
      <c r="E141" s="28" t="s">
        <v>38</v>
      </c>
      <c r="F141" s="28" t="s">
        <v>225</v>
      </c>
      <c r="G141" s="28">
        <v>768</v>
      </c>
    </row>
    <row r="142" spans="4:7" x14ac:dyDescent="0.3">
      <c r="D142" s="30">
        <v>46033</v>
      </c>
      <c r="E142" s="28" t="s">
        <v>38</v>
      </c>
      <c r="F142" s="28" t="s">
        <v>226</v>
      </c>
      <c r="G142" s="28">
        <v>2304</v>
      </c>
    </row>
    <row r="143" spans="4:7" x14ac:dyDescent="0.3">
      <c r="D143" s="30">
        <v>46034</v>
      </c>
      <c r="E143" s="28" t="s">
        <v>42</v>
      </c>
      <c r="F143" s="28" t="s">
        <v>241</v>
      </c>
      <c r="G143" s="28">
        <v>120</v>
      </c>
    </row>
    <row r="144" spans="4:7" x14ac:dyDescent="0.3">
      <c r="D144" s="30">
        <v>46034</v>
      </c>
      <c r="E144" s="28" t="s">
        <v>38</v>
      </c>
      <c r="F144" s="28" t="s">
        <v>229</v>
      </c>
      <c r="G144" s="28">
        <v>1144</v>
      </c>
    </row>
    <row r="145" spans="4:7" x14ac:dyDescent="0.3">
      <c r="D145" s="30">
        <v>46034</v>
      </c>
      <c r="E145" s="28" t="s">
        <v>39</v>
      </c>
      <c r="F145" s="28" t="s">
        <v>239</v>
      </c>
      <c r="G145" s="28">
        <v>722</v>
      </c>
    </row>
    <row r="146" spans="4:7" x14ac:dyDescent="0.3">
      <c r="D146" s="30">
        <v>46034</v>
      </c>
      <c r="E146" s="28" t="s">
        <v>106</v>
      </c>
      <c r="F146" s="28" t="s">
        <v>226</v>
      </c>
      <c r="G146" s="28">
        <v>672</v>
      </c>
    </row>
    <row r="147" spans="4:7" x14ac:dyDescent="0.3">
      <c r="D147" s="30">
        <v>46034</v>
      </c>
      <c r="E147" s="28" t="s">
        <v>39</v>
      </c>
      <c r="F147" s="28" t="s">
        <v>215</v>
      </c>
      <c r="G147" s="28">
        <v>897</v>
      </c>
    </row>
    <row r="148" spans="4:7" x14ac:dyDescent="0.3">
      <c r="D148" s="30">
        <v>46034</v>
      </c>
      <c r="E148" s="28" t="s">
        <v>39</v>
      </c>
      <c r="F148" s="28" t="s">
        <v>237</v>
      </c>
      <c r="G148" s="28">
        <v>1008</v>
      </c>
    </row>
    <row r="149" spans="4:7" x14ac:dyDescent="0.3">
      <c r="D149" s="30">
        <v>46034</v>
      </c>
      <c r="E149" s="28" t="s">
        <v>39</v>
      </c>
      <c r="F149" s="28" t="s">
        <v>240</v>
      </c>
      <c r="G149" s="28">
        <v>45</v>
      </c>
    </row>
    <row r="150" spans="4:7" x14ac:dyDescent="0.3">
      <c r="D150" s="30">
        <v>46035</v>
      </c>
      <c r="E150" s="28" t="s">
        <v>38</v>
      </c>
      <c r="F150" s="28" t="s">
        <v>238</v>
      </c>
      <c r="G150" s="28">
        <v>1044</v>
      </c>
    </row>
    <row r="151" spans="4:7" x14ac:dyDescent="0.3">
      <c r="D151" s="30">
        <v>46035</v>
      </c>
      <c r="E151" s="28" t="s">
        <v>38</v>
      </c>
      <c r="F151" s="28" t="s">
        <v>217</v>
      </c>
      <c r="G151" s="28">
        <v>260</v>
      </c>
    </row>
    <row r="152" spans="4:7" x14ac:dyDescent="0.3">
      <c r="D152" s="30">
        <v>46035</v>
      </c>
      <c r="E152" s="28" t="s">
        <v>39</v>
      </c>
      <c r="F152" s="28" t="s">
        <v>235</v>
      </c>
      <c r="G152" s="28">
        <v>43</v>
      </c>
    </row>
    <row r="153" spans="4:7" x14ac:dyDescent="0.3">
      <c r="D153" s="30">
        <v>46035</v>
      </c>
      <c r="E153" s="28" t="s">
        <v>106</v>
      </c>
      <c r="F153" s="28" t="s">
        <v>215</v>
      </c>
      <c r="G153" s="28">
        <v>690</v>
      </c>
    </row>
    <row r="154" spans="4:7" x14ac:dyDescent="0.3">
      <c r="D154" s="30">
        <v>46035</v>
      </c>
      <c r="E154" s="28" t="s">
        <v>42</v>
      </c>
      <c r="F154" s="28" t="s">
        <v>223</v>
      </c>
      <c r="G154" s="28">
        <v>106</v>
      </c>
    </row>
    <row r="155" spans="4:7" x14ac:dyDescent="0.3">
      <c r="D155" s="30">
        <v>46035</v>
      </c>
      <c r="E155" s="28" t="s">
        <v>39</v>
      </c>
      <c r="F155" s="28" t="s">
        <v>227</v>
      </c>
      <c r="G155" s="28">
        <v>986</v>
      </c>
    </row>
    <row r="156" spans="4:7" x14ac:dyDescent="0.3">
      <c r="D156" s="30">
        <v>46035</v>
      </c>
      <c r="E156" s="28" t="s">
        <v>42</v>
      </c>
      <c r="F156" s="28" t="s">
        <v>233</v>
      </c>
      <c r="G156" s="28">
        <v>510</v>
      </c>
    </row>
    <row r="157" spans="4:7" x14ac:dyDescent="0.3">
      <c r="D157" s="30">
        <v>46035</v>
      </c>
      <c r="E157" s="28" t="s">
        <v>38</v>
      </c>
      <c r="F157" s="28" t="s">
        <v>242</v>
      </c>
      <c r="G157" s="28">
        <v>456</v>
      </c>
    </row>
    <row r="158" spans="4:7" x14ac:dyDescent="0.3">
      <c r="D158" s="30">
        <v>46035</v>
      </c>
      <c r="E158" s="28" t="s">
        <v>39</v>
      </c>
      <c r="F158" s="28" t="s">
        <v>217</v>
      </c>
      <c r="G158" s="28">
        <v>312</v>
      </c>
    </row>
    <row r="159" spans="4:7" x14ac:dyDescent="0.3">
      <c r="D159" s="30">
        <v>46035</v>
      </c>
      <c r="E159" s="28" t="s">
        <v>39</v>
      </c>
      <c r="F159" s="28" t="s">
        <v>226</v>
      </c>
      <c r="G159" s="28">
        <v>1920</v>
      </c>
    </row>
    <row r="160" spans="4:7" x14ac:dyDescent="0.3">
      <c r="D160" s="30">
        <v>46035</v>
      </c>
      <c r="E160" s="28" t="s">
        <v>38</v>
      </c>
      <c r="F160" s="28" t="s">
        <v>223</v>
      </c>
      <c r="G160" s="28">
        <v>53</v>
      </c>
    </row>
    <row r="161" spans="4:7" x14ac:dyDescent="0.3">
      <c r="D161" s="30">
        <v>46035</v>
      </c>
      <c r="E161" s="28" t="s">
        <v>106</v>
      </c>
      <c r="F161" s="28" t="s">
        <v>226</v>
      </c>
      <c r="G161" s="28">
        <v>1056</v>
      </c>
    </row>
    <row r="162" spans="4:7" x14ac:dyDescent="0.3">
      <c r="D162" s="30">
        <v>46035</v>
      </c>
      <c r="E162" s="28" t="s">
        <v>38</v>
      </c>
      <c r="F162" s="28" t="s">
        <v>226</v>
      </c>
      <c r="G162" s="28">
        <v>1632</v>
      </c>
    </row>
    <row r="163" spans="4:7" x14ac:dyDescent="0.3">
      <c r="D163" s="30">
        <v>46035</v>
      </c>
      <c r="E163" s="28" t="s">
        <v>106</v>
      </c>
      <c r="F163" s="28" t="s">
        <v>226</v>
      </c>
      <c r="G163" s="28">
        <v>672</v>
      </c>
    </row>
    <row r="164" spans="4:7" x14ac:dyDescent="0.3">
      <c r="D164" s="30">
        <v>46035</v>
      </c>
      <c r="E164" s="28" t="s">
        <v>38</v>
      </c>
      <c r="F164" s="28" t="s">
        <v>241</v>
      </c>
      <c r="G164" s="28">
        <v>1320</v>
      </c>
    </row>
    <row r="165" spans="4:7" x14ac:dyDescent="0.3">
      <c r="D165" s="30">
        <v>46035</v>
      </c>
      <c r="E165" s="28" t="s">
        <v>39</v>
      </c>
      <c r="F165" s="28" t="s">
        <v>219</v>
      </c>
      <c r="G165" s="28">
        <v>1638</v>
      </c>
    </row>
    <row r="166" spans="4:7" x14ac:dyDescent="0.3">
      <c r="D166" s="30">
        <v>46035</v>
      </c>
      <c r="E166" s="28" t="s">
        <v>38</v>
      </c>
      <c r="F166" s="28" t="s">
        <v>221</v>
      </c>
      <c r="G166" s="28">
        <v>39</v>
      </c>
    </row>
    <row r="167" spans="4:7" x14ac:dyDescent="0.3">
      <c r="D167" s="30">
        <v>46036</v>
      </c>
      <c r="E167" s="28" t="s">
        <v>42</v>
      </c>
      <c r="F167" s="28" t="s">
        <v>223</v>
      </c>
      <c r="G167" s="28">
        <v>265</v>
      </c>
    </row>
    <row r="168" spans="4:7" x14ac:dyDescent="0.3">
      <c r="D168" s="30">
        <v>46036</v>
      </c>
      <c r="E168" s="28" t="s">
        <v>38</v>
      </c>
      <c r="F168" s="28" t="s">
        <v>225</v>
      </c>
      <c r="G168" s="28">
        <v>320</v>
      </c>
    </row>
    <row r="169" spans="4:7" x14ac:dyDescent="0.3">
      <c r="D169" s="30">
        <v>46036</v>
      </c>
      <c r="E169" s="28" t="s">
        <v>106</v>
      </c>
      <c r="F169" s="28" t="s">
        <v>230</v>
      </c>
      <c r="G169" s="28">
        <v>777</v>
      </c>
    </row>
    <row r="170" spans="4:7" x14ac:dyDescent="0.3">
      <c r="D170" s="30">
        <v>46036</v>
      </c>
      <c r="E170" s="28" t="s">
        <v>106</v>
      </c>
      <c r="F170" s="28" t="s">
        <v>240</v>
      </c>
      <c r="G170" s="28">
        <v>900</v>
      </c>
    </row>
    <row r="171" spans="4:7" x14ac:dyDescent="0.3">
      <c r="D171" s="30">
        <v>46036</v>
      </c>
      <c r="E171" s="28" t="s">
        <v>106</v>
      </c>
      <c r="F171" s="28" t="s">
        <v>227</v>
      </c>
      <c r="G171" s="28">
        <v>522</v>
      </c>
    </row>
    <row r="172" spans="4:7" x14ac:dyDescent="0.3">
      <c r="D172" s="30">
        <v>46036</v>
      </c>
      <c r="E172" s="28" t="s">
        <v>39</v>
      </c>
      <c r="F172" s="28" t="s">
        <v>230</v>
      </c>
      <c r="G172" s="28">
        <v>814</v>
      </c>
    </row>
    <row r="173" spans="4:7" x14ac:dyDescent="0.3">
      <c r="D173" s="30">
        <v>46036</v>
      </c>
      <c r="E173" s="28" t="s">
        <v>106</v>
      </c>
      <c r="F173" s="28" t="s">
        <v>226</v>
      </c>
      <c r="G173" s="28">
        <v>384</v>
      </c>
    </row>
    <row r="174" spans="4:7" x14ac:dyDescent="0.3">
      <c r="D174" s="30">
        <v>46036</v>
      </c>
      <c r="E174" s="28" t="s">
        <v>38</v>
      </c>
      <c r="F174" s="28" t="s">
        <v>217</v>
      </c>
      <c r="G174" s="28">
        <v>1092</v>
      </c>
    </row>
    <row r="175" spans="4:7" x14ac:dyDescent="0.3">
      <c r="D175" s="30">
        <v>46036</v>
      </c>
      <c r="E175" s="28" t="s">
        <v>106</v>
      </c>
      <c r="F175" s="28" t="s">
        <v>217</v>
      </c>
      <c r="G175" s="28">
        <v>988</v>
      </c>
    </row>
    <row r="176" spans="4:7" x14ac:dyDescent="0.3">
      <c r="D176" s="30">
        <v>46036</v>
      </c>
      <c r="E176" s="28" t="s">
        <v>42</v>
      </c>
      <c r="F176" s="28" t="s">
        <v>242</v>
      </c>
      <c r="G176" s="28">
        <v>969</v>
      </c>
    </row>
    <row r="177" spans="4:7" x14ac:dyDescent="0.3">
      <c r="D177" s="30">
        <v>46036</v>
      </c>
      <c r="E177" s="28" t="s">
        <v>106</v>
      </c>
      <c r="F177" s="28" t="s">
        <v>228</v>
      </c>
      <c r="G177" s="28">
        <v>936</v>
      </c>
    </row>
    <row r="178" spans="4:7" x14ac:dyDescent="0.3">
      <c r="D178" s="30">
        <v>46036</v>
      </c>
      <c r="E178" s="28" t="s">
        <v>106</v>
      </c>
      <c r="F178" s="28" t="s">
        <v>235</v>
      </c>
      <c r="G178" s="28">
        <v>946</v>
      </c>
    </row>
    <row r="179" spans="4:7" x14ac:dyDescent="0.3">
      <c r="D179" s="30">
        <v>46036</v>
      </c>
      <c r="E179" s="28" t="s">
        <v>42</v>
      </c>
      <c r="F179" s="28" t="s">
        <v>234</v>
      </c>
      <c r="G179" s="28">
        <v>459</v>
      </c>
    </row>
    <row r="180" spans="4:7" x14ac:dyDescent="0.3">
      <c r="D180" s="30">
        <v>46037</v>
      </c>
      <c r="E180" s="28" t="s">
        <v>39</v>
      </c>
      <c r="F180" s="28" t="s">
        <v>229</v>
      </c>
      <c r="G180" s="28">
        <v>704</v>
      </c>
    </row>
    <row r="181" spans="4:7" x14ac:dyDescent="0.3">
      <c r="D181" s="30">
        <v>46037</v>
      </c>
      <c r="E181" s="28" t="s">
        <v>42</v>
      </c>
      <c r="F181" s="28" t="s">
        <v>239</v>
      </c>
      <c r="G181" s="28">
        <v>950</v>
      </c>
    </row>
    <row r="182" spans="4:7" x14ac:dyDescent="0.3">
      <c r="D182" s="30">
        <v>46037</v>
      </c>
      <c r="E182" s="28" t="s">
        <v>39</v>
      </c>
      <c r="F182" s="28" t="s">
        <v>241</v>
      </c>
      <c r="G182" s="28">
        <v>180</v>
      </c>
    </row>
    <row r="183" spans="4:7" x14ac:dyDescent="0.3">
      <c r="D183" s="30">
        <v>46037</v>
      </c>
      <c r="E183" s="28" t="s">
        <v>38</v>
      </c>
      <c r="F183" s="28" t="s">
        <v>238</v>
      </c>
      <c r="G183" s="28">
        <v>1740</v>
      </c>
    </row>
    <row r="184" spans="4:7" x14ac:dyDescent="0.3">
      <c r="D184" s="30">
        <v>46037</v>
      </c>
      <c r="E184" s="28" t="s">
        <v>38</v>
      </c>
      <c r="F184" s="28" t="s">
        <v>234</v>
      </c>
      <c r="G184" s="28">
        <v>510</v>
      </c>
    </row>
    <row r="185" spans="4:7" x14ac:dyDescent="0.3">
      <c r="D185" s="30">
        <v>46037</v>
      </c>
      <c r="E185" s="28" t="s">
        <v>38</v>
      </c>
      <c r="F185" s="28" t="s">
        <v>217</v>
      </c>
      <c r="G185" s="28">
        <v>1092</v>
      </c>
    </row>
    <row r="186" spans="4:7" x14ac:dyDescent="0.3">
      <c r="D186" s="30">
        <v>46037</v>
      </c>
      <c r="E186" s="28" t="s">
        <v>38</v>
      </c>
      <c r="F186" s="28" t="s">
        <v>239</v>
      </c>
      <c r="G186" s="28">
        <v>798</v>
      </c>
    </row>
    <row r="187" spans="4:7" x14ac:dyDescent="0.3">
      <c r="D187" s="30">
        <v>46037</v>
      </c>
      <c r="E187" s="28" t="s">
        <v>39</v>
      </c>
      <c r="F187" s="28" t="s">
        <v>223</v>
      </c>
      <c r="G187" s="28">
        <v>53</v>
      </c>
    </row>
    <row r="188" spans="4:7" x14ac:dyDescent="0.3">
      <c r="D188" s="30">
        <v>46037</v>
      </c>
      <c r="E188" s="28" t="s">
        <v>42</v>
      </c>
      <c r="F188" s="28" t="s">
        <v>227</v>
      </c>
      <c r="G188" s="28">
        <v>1276</v>
      </c>
    </row>
    <row r="189" spans="4:7" x14ac:dyDescent="0.3">
      <c r="D189" s="30">
        <v>46038</v>
      </c>
      <c r="E189" s="28" t="s">
        <v>39</v>
      </c>
      <c r="F189" s="28" t="s">
        <v>239</v>
      </c>
      <c r="G189" s="28">
        <v>684</v>
      </c>
    </row>
    <row r="190" spans="4:7" x14ac:dyDescent="0.3">
      <c r="D190" s="30">
        <v>46038</v>
      </c>
      <c r="E190" s="28" t="s">
        <v>39</v>
      </c>
      <c r="F190" s="28" t="s">
        <v>240</v>
      </c>
      <c r="G190" s="28">
        <v>630</v>
      </c>
    </row>
    <row r="191" spans="4:7" x14ac:dyDescent="0.3">
      <c r="D191" s="30">
        <v>46038</v>
      </c>
      <c r="E191" s="28" t="s">
        <v>42</v>
      </c>
      <c r="F191" s="28" t="s">
        <v>240</v>
      </c>
      <c r="G191" s="28">
        <v>810</v>
      </c>
    </row>
    <row r="192" spans="4:7" x14ac:dyDescent="0.3">
      <c r="D192" s="30">
        <v>46038</v>
      </c>
      <c r="E192" s="28" t="s">
        <v>39</v>
      </c>
      <c r="F192" s="28" t="s">
        <v>238</v>
      </c>
      <c r="G192" s="28">
        <v>2088</v>
      </c>
    </row>
    <row r="193" spans="4:7" x14ac:dyDescent="0.3">
      <c r="D193" s="30">
        <v>46038</v>
      </c>
      <c r="E193" s="28" t="s">
        <v>39</v>
      </c>
      <c r="F193" s="28" t="s">
        <v>227</v>
      </c>
      <c r="G193" s="28">
        <v>522</v>
      </c>
    </row>
    <row r="194" spans="4:7" x14ac:dyDescent="0.3">
      <c r="D194" s="30">
        <v>46038</v>
      </c>
      <c r="E194" s="28" t="s">
        <v>42</v>
      </c>
      <c r="F194" s="28" t="s">
        <v>235</v>
      </c>
      <c r="G194" s="28">
        <v>989</v>
      </c>
    </row>
    <row r="195" spans="4:7" x14ac:dyDescent="0.3">
      <c r="D195" s="30">
        <v>46038</v>
      </c>
      <c r="E195" s="28" t="s">
        <v>38</v>
      </c>
      <c r="F195" s="28" t="s">
        <v>235</v>
      </c>
      <c r="G195" s="28">
        <v>860</v>
      </c>
    </row>
    <row r="196" spans="4:7" x14ac:dyDescent="0.3">
      <c r="D196" s="30">
        <v>46039</v>
      </c>
      <c r="E196" s="28" t="s">
        <v>106</v>
      </c>
      <c r="F196" s="28" t="s">
        <v>221</v>
      </c>
      <c r="G196" s="28">
        <v>117</v>
      </c>
    </row>
    <row r="197" spans="4:7" x14ac:dyDescent="0.3">
      <c r="D197" s="30">
        <v>46039</v>
      </c>
      <c r="E197" s="28" t="s">
        <v>42</v>
      </c>
      <c r="F197" s="28" t="s">
        <v>232</v>
      </c>
      <c r="G197" s="28">
        <v>141</v>
      </c>
    </row>
    <row r="198" spans="4:7" x14ac:dyDescent="0.3">
      <c r="D198" s="30">
        <v>46039</v>
      </c>
      <c r="E198" s="28" t="s">
        <v>106</v>
      </c>
      <c r="F198" s="28" t="s">
        <v>236</v>
      </c>
      <c r="G198" s="28">
        <v>154</v>
      </c>
    </row>
    <row r="199" spans="4:7" x14ac:dyDescent="0.3">
      <c r="D199" s="30">
        <v>46039</v>
      </c>
      <c r="E199" s="28" t="s">
        <v>106</v>
      </c>
      <c r="F199" s="28" t="s">
        <v>230</v>
      </c>
      <c r="G199" s="28">
        <v>370</v>
      </c>
    </row>
    <row r="200" spans="4:7" x14ac:dyDescent="0.3">
      <c r="D200" s="30">
        <v>46039</v>
      </c>
      <c r="E200" s="28" t="s">
        <v>38</v>
      </c>
      <c r="F200" s="28" t="s">
        <v>230</v>
      </c>
      <c r="G200" s="28">
        <v>703</v>
      </c>
    </row>
    <row r="201" spans="4:7" x14ac:dyDescent="0.3">
      <c r="D201" s="30">
        <v>46039</v>
      </c>
      <c r="E201" s="28" t="s">
        <v>39</v>
      </c>
      <c r="F201" s="28" t="s">
        <v>237</v>
      </c>
      <c r="G201" s="28">
        <v>1008</v>
      </c>
    </row>
    <row r="202" spans="4:7" x14ac:dyDescent="0.3">
      <c r="D202" s="30">
        <v>46039</v>
      </c>
      <c r="E202" s="28" t="s">
        <v>39</v>
      </c>
      <c r="F202" s="28" t="s">
        <v>232</v>
      </c>
      <c r="G202" s="28">
        <v>846</v>
      </c>
    </row>
    <row r="203" spans="4:7" x14ac:dyDescent="0.3">
      <c r="D203" s="30">
        <v>46039</v>
      </c>
      <c r="E203" s="28" t="s">
        <v>39</v>
      </c>
      <c r="F203" s="28" t="s">
        <v>226</v>
      </c>
      <c r="G203" s="28">
        <v>2304</v>
      </c>
    </row>
    <row r="204" spans="4:7" x14ac:dyDescent="0.3">
      <c r="D204" s="30">
        <v>46039</v>
      </c>
      <c r="E204" s="28" t="s">
        <v>42</v>
      </c>
      <c r="F204" s="28" t="s">
        <v>230</v>
      </c>
      <c r="G204" s="28">
        <v>851</v>
      </c>
    </row>
    <row r="205" spans="4:7" x14ac:dyDescent="0.3">
      <c r="D205" s="30">
        <v>46039</v>
      </c>
      <c r="E205" s="28" t="s">
        <v>38</v>
      </c>
      <c r="F205" s="28" t="s">
        <v>230</v>
      </c>
      <c r="G205" s="28">
        <v>185</v>
      </c>
    </row>
    <row r="206" spans="4:7" x14ac:dyDescent="0.3">
      <c r="D206" s="30">
        <v>46039</v>
      </c>
      <c r="E206" s="28" t="s">
        <v>39</v>
      </c>
      <c r="F206" s="28" t="s">
        <v>225</v>
      </c>
      <c r="G206" s="28">
        <v>64</v>
      </c>
    </row>
    <row r="207" spans="4:7" x14ac:dyDescent="0.3">
      <c r="D207" s="30">
        <v>46039</v>
      </c>
      <c r="E207" s="28" t="s">
        <v>42</v>
      </c>
      <c r="F207" s="28" t="s">
        <v>223</v>
      </c>
      <c r="G207" s="28">
        <v>424</v>
      </c>
    </row>
    <row r="208" spans="4:7" x14ac:dyDescent="0.3">
      <c r="D208" s="30">
        <v>46039</v>
      </c>
      <c r="E208" s="28" t="s">
        <v>106</v>
      </c>
      <c r="F208" s="28" t="s">
        <v>228</v>
      </c>
      <c r="G208" s="28">
        <v>1080</v>
      </c>
    </row>
    <row r="209" spans="4:7" x14ac:dyDescent="0.3">
      <c r="D209" s="30">
        <v>46039</v>
      </c>
      <c r="E209" s="28" t="s">
        <v>106</v>
      </c>
      <c r="F209" s="28" t="s">
        <v>217</v>
      </c>
      <c r="G209" s="28">
        <v>1092</v>
      </c>
    </row>
    <row r="210" spans="4:7" x14ac:dyDescent="0.3">
      <c r="D210" s="30">
        <v>46039</v>
      </c>
      <c r="E210" s="28" t="s">
        <v>42</v>
      </c>
      <c r="F210" s="28" t="s">
        <v>227</v>
      </c>
      <c r="G210" s="28">
        <v>638</v>
      </c>
    </row>
    <row r="211" spans="4:7" x14ac:dyDescent="0.3">
      <c r="D211" s="30">
        <v>46039</v>
      </c>
      <c r="E211" s="28" t="s">
        <v>42</v>
      </c>
      <c r="F211" s="28" t="s">
        <v>240</v>
      </c>
      <c r="G211" s="28">
        <v>900</v>
      </c>
    </row>
    <row r="212" spans="4:7" x14ac:dyDescent="0.3">
      <c r="D212" s="30">
        <v>46040</v>
      </c>
      <c r="E212" s="28" t="s">
        <v>106</v>
      </c>
      <c r="F212" s="28" t="s">
        <v>217</v>
      </c>
      <c r="G212" s="28">
        <v>780</v>
      </c>
    </row>
    <row r="213" spans="4:7" x14ac:dyDescent="0.3">
      <c r="D213" s="30">
        <v>46040</v>
      </c>
      <c r="E213" s="28" t="s">
        <v>106</v>
      </c>
      <c r="F213" s="28" t="s">
        <v>239</v>
      </c>
      <c r="G213" s="28">
        <v>266</v>
      </c>
    </row>
    <row r="214" spans="4:7" x14ac:dyDescent="0.3">
      <c r="D214" s="30">
        <v>46040</v>
      </c>
      <c r="E214" s="28" t="s">
        <v>39</v>
      </c>
      <c r="F214" s="28" t="s">
        <v>239</v>
      </c>
      <c r="G214" s="28">
        <v>190</v>
      </c>
    </row>
    <row r="215" spans="4:7" x14ac:dyDescent="0.3">
      <c r="D215" s="30">
        <v>46040</v>
      </c>
      <c r="E215" s="28" t="s">
        <v>39</v>
      </c>
      <c r="F215" s="28" t="s">
        <v>230</v>
      </c>
      <c r="G215" s="28">
        <v>851</v>
      </c>
    </row>
    <row r="216" spans="4:7" x14ac:dyDescent="0.3">
      <c r="D216" s="30">
        <v>46040</v>
      </c>
      <c r="E216" s="28" t="s">
        <v>106</v>
      </c>
      <c r="F216" s="28" t="s">
        <v>237</v>
      </c>
      <c r="G216" s="28">
        <v>945</v>
      </c>
    </row>
    <row r="217" spans="4:7" x14ac:dyDescent="0.3">
      <c r="D217" s="30">
        <v>46040</v>
      </c>
      <c r="E217" s="28" t="s">
        <v>42</v>
      </c>
      <c r="F217" s="28" t="s">
        <v>239</v>
      </c>
      <c r="G217" s="28">
        <v>646</v>
      </c>
    </row>
    <row r="218" spans="4:7" x14ac:dyDescent="0.3">
      <c r="D218" s="30">
        <v>46040</v>
      </c>
      <c r="E218" s="28" t="s">
        <v>39</v>
      </c>
      <c r="F218" s="28" t="s">
        <v>226</v>
      </c>
      <c r="G218" s="28">
        <v>1344</v>
      </c>
    </row>
    <row r="219" spans="4:7" x14ac:dyDescent="0.3">
      <c r="D219" s="30">
        <v>46040</v>
      </c>
      <c r="E219" s="28" t="s">
        <v>106</v>
      </c>
      <c r="F219" s="28" t="s">
        <v>228</v>
      </c>
      <c r="G219" s="28">
        <v>1080</v>
      </c>
    </row>
    <row r="220" spans="4:7" x14ac:dyDescent="0.3">
      <c r="D220" s="30">
        <v>46040</v>
      </c>
      <c r="E220" s="28" t="s">
        <v>42</v>
      </c>
      <c r="F220" s="28" t="s">
        <v>237</v>
      </c>
      <c r="G220" s="28">
        <v>1386</v>
      </c>
    </row>
    <row r="221" spans="4:7" x14ac:dyDescent="0.3">
      <c r="D221" s="30">
        <v>46041</v>
      </c>
      <c r="E221" s="28" t="s">
        <v>106</v>
      </c>
      <c r="F221" s="28" t="s">
        <v>215</v>
      </c>
      <c r="G221" s="28">
        <v>345</v>
      </c>
    </row>
    <row r="222" spans="4:7" x14ac:dyDescent="0.3">
      <c r="D222" s="30">
        <v>46041</v>
      </c>
      <c r="E222" s="28" t="s">
        <v>38</v>
      </c>
      <c r="F222" s="28" t="s">
        <v>241</v>
      </c>
      <c r="G222" s="28">
        <v>60</v>
      </c>
    </row>
    <row r="223" spans="4:7" x14ac:dyDescent="0.3">
      <c r="D223" s="30">
        <v>46041</v>
      </c>
      <c r="E223" s="28" t="s">
        <v>42</v>
      </c>
      <c r="F223" s="28" t="s">
        <v>234</v>
      </c>
      <c r="G223" s="28">
        <v>561</v>
      </c>
    </row>
    <row r="224" spans="4:7" x14ac:dyDescent="0.3">
      <c r="D224" s="30">
        <v>46041</v>
      </c>
      <c r="E224" s="28" t="s">
        <v>38</v>
      </c>
      <c r="F224" s="28" t="s">
        <v>236</v>
      </c>
      <c r="G224" s="28">
        <v>275</v>
      </c>
    </row>
    <row r="225" spans="4:7" x14ac:dyDescent="0.3">
      <c r="D225" s="30">
        <v>46041</v>
      </c>
      <c r="E225" s="28" t="s">
        <v>106</v>
      </c>
      <c r="F225" s="28" t="s">
        <v>227</v>
      </c>
      <c r="G225" s="28">
        <v>1276</v>
      </c>
    </row>
    <row r="226" spans="4:7" x14ac:dyDescent="0.3">
      <c r="D226" s="30">
        <v>46041</v>
      </c>
      <c r="E226" s="28" t="s">
        <v>106</v>
      </c>
      <c r="F226" s="28" t="s">
        <v>237</v>
      </c>
      <c r="G226" s="28">
        <v>819</v>
      </c>
    </row>
    <row r="227" spans="4:7" x14ac:dyDescent="0.3">
      <c r="D227" s="30">
        <v>46041</v>
      </c>
      <c r="E227" s="28" t="s">
        <v>39</v>
      </c>
      <c r="F227" s="28" t="s">
        <v>226</v>
      </c>
      <c r="G227" s="28">
        <v>2016</v>
      </c>
    </row>
    <row r="228" spans="4:7" x14ac:dyDescent="0.3">
      <c r="D228" s="30">
        <v>46041</v>
      </c>
      <c r="E228" s="28" t="s">
        <v>39</v>
      </c>
      <c r="F228" s="28" t="s">
        <v>230</v>
      </c>
      <c r="G228" s="28">
        <v>555</v>
      </c>
    </row>
    <row r="229" spans="4:7" x14ac:dyDescent="0.3">
      <c r="D229" s="30">
        <v>46041</v>
      </c>
      <c r="E229" s="28" t="s">
        <v>38</v>
      </c>
      <c r="F229" s="28" t="s">
        <v>221</v>
      </c>
      <c r="G229" s="28">
        <v>286</v>
      </c>
    </row>
    <row r="230" spans="4:7" x14ac:dyDescent="0.3">
      <c r="D230" s="30">
        <v>46042</v>
      </c>
      <c r="E230" s="28" t="s">
        <v>42</v>
      </c>
      <c r="F230" s="28" t="s">
        <v>230</v>
      </c>
      <c r="G230" s="28">
        <v>148</v>
      </c>
    </row>
    <row r="231" spans="4:7" x14ac:dyDescent="0.3">
      <c r="D231" s="30">
        <v>46042</v>
      </c>
      <c r="E231" s="28" t="s">
        <v>39</v>
      </c>
      <c r="F231" s="28" t="s">
        <v>228</v>
      </c>
      <c r="G231" s="28">
        <v>576</v>
      </c>
    </row>
    <row r="232" spans="4:7" x14ac:dyDescent="0.3">
      <c r="D232" s="30">
        <v>46042</v>
      </c>
      <c r="E232" s="28" t="s">
        <v>39</v>
      </c>
      <c r="F232" s="28" t="s">
        <v>230</v>
      </c>
      <c r="G232" s="28">
        <v>444</v>
      </c>
    </row>
    <row r="233" spans="4:7" x14ac:dyDescent="0.3">
      <c r="D233" s="30">
        <v>46042</v>
      </c>
      <c r="E233" s="28" t="s">
        <v>106</v>
      </c>
      <c r="F233" s="28" t="s">
        <v>225</v>
      </c>
      <c r="G233" s="28">
        <v>576</v>
      </c>
    </row>
    <row r="234" spans="4:7" x14ac:dyDescent="0.3">
      <c r="D234" s="30">
        <v>46042</v>
      </c>
      <c r="E234" s="28" t="s">
        <v>38</v>
      </c>
      <c r="F234" s="28" t="s">
        <v>225</v>
      </c>
      <c r="G234" s="28">
        <v>384</v>
      </c>
    </row>
    <row r="235" spans="4:7" x14ac:dyDescent="0.3">
      <c r="D235" s="30">
        <v>46042</v>
      </c>
      <c r="E235" s="28" t="s">
        <v>38</v>
      </c>
      <c r="F235" s="28" t="s">
        <v>226</v>
      </c>
      <c r="G235" s="28">
        <v>1344</v>
      </c>
    </row>
    <row r="236" spans="4:7" x14ac:dyDescent="0.3">
      <c r="D236" s="30">
        <v>46042</v>
      </c>
      <c r="E236" s="28" t="s">
        <v>38</v>
      </c>
      <c r="F236" s="28" t="s">
        <v>236</v>
      </c>
      <c r="G236" s="28">
        <v>264</v>
      </c>
    </row>
    <row r="237" spans="4:7" x14ac:dyDescent="0.3">
      <c r="D237" s="30">
        <v>46042</v>
      </c>
      <c r="E237" s="28" t="s">
        <v>42</v>
      </c>
      <c r="F237" s="28" t="s">
        <v>228</v>
      </c>
      <c r="G237" s="28">
        <v>1800</v>
      </c>
    </row>
    <row r="238" spans="4:7" x14ac:dyDescent="0.3">
      <c r="D238" s="30">
        <v>46042</v>
      </c>
      <c r="E238" s="28" t="s">
        <v>106</v>
      </c>
      <c r="F238" s="28" t="s">
        <v>232</v>
      </c>
      <c r="G238" s="28">
        <v>47</v>
      </c>
    </row>
    <row r="239" spans="4:7" x14ac:dyDescent="0.3">
      <c r="D239" s="30">
        <v>46043</v>
      </c>
      <c r="E239" s="28" t="s">
        <v>42</v>
      </c>
      <c r="F239" s="28" t="s">
        <v>231</v>
      </c>
      <c r="G239" s="28">
        <v>418</v>
      </c>
    </row>
    <row r="240" spans="4:7" x14ac:dyDescent="0.3">
      <c r="D240" s="30">
        <v>46043</v>
      </c>
      <c r="E240" s="28" t="s">
        <v>42</v>
      </c>
      <c r="F240" s="28" t="s">
        <v>217</v>
      </c>
      <c r="G240" s="28">
        <v>364</v>
      </c>
    </row>
    <row r="241" spans="4:7" x14ac:dyDescent="0.3">
      <c r="D241" s="30">
        <v>46043</v>
      </c>
      <c r="E241" s="28" t="s">
        <v>38</v>
      </c>
      <c r="F241" s="28" t="s">
        <v>234</v>
      </c>
      <c r="G241" s="28">
        <v>1224</v>
      </c>
    </row>
    <row r="242" spans="4:7" x14ac:dyDescent="0.3">
      <c r="D242" s="30">
        <v>46043</v>
      </c>
      <c r="E242" s="28" t="s">
        <v>38</v>
      </c>
      <c r="F242" s="28" t="s">
        <v>231</v>
      </c>
      <c r="G242" s="28">
        <v>352</v>
      </c>
    </row>
    <row r="243" spans="4:7" x14ac:dyDescent="0.3">
      <c r="D243" s="30">
        <v>46043</v>
      </c>
      <c r="E243" s="28" t="s">
        <v>38</v>
      </c>
      <c r="F243" s="28" t="s">
        <v>229</v>
      </c>
      <c r="G243" s="28">
        <v>880</v>
      </c>
    </row>
    <row r="244" spans="4:7" x14ac:dyDescent="0.3">
      <c r="D244" s="30">
        <v>46043</v>
      </c>
      <c r="E244" s="28" t="s">
        <v>38</v>
      </c>
      <c r="F244" s="28" t="s">
        <v>236</v>
      </c>
      <c r="G244" s="28">
        <v>242</v>
      </c>
    </row>
    <row r="245" spans="4:7" x14ac:dyDescent="0.3">
      <c r="D245" s="30">
        <v>46043</v>
      </c>
      <c r="E245" s="28" t="s">
        <v>42</v>
      </c>
      <c r="F245" s="28" t="s">
        <v>229</v>
      </c>
      <c r="G245" s="28">
        <v>88</v>
      </c>
    </row>
    <row r="246" spans="4:7" x14ac:dyDescent="0.3">
      <c r="D246" s="30">
        <v>46044</v>
      </c>
      <c r="E246" s="28" t="s">
        <v>106</v>
      </c>
      <c r="F246" s="28" t="s">
        <v>215</v>
      </c>
      <c r="G246" s="28">
        <v>483</v>
      </c>
    </row>
    <row r="247" spans="4:7" x14ac:dyDescent="0.3">
      <c r="D247" s="30">
        <v>46044</v>
      </c>
      <c r="E247" s="28" t="s">
        <v>39</v>
      </c>
      <c r="F247" s="28" t="s">
        <v>241</v>
      </c>
      <c r="G247" s="28">
        <v>900</v>
      </c>
    </row>
    <row r="248" spans="4:7" x14ac:dyDescent="0.3">
      <c r="D248" s="30">
        <v>46044</v>
      </c>
      <c r="E248" s="28" t="s">
        <v>42</v>
      </c>
      <c r="F248" s="28" t="s">
        <v>233</v>
      </c>
      <c r="G248" s="28">
        <v>1173</v>
      </c>
    </row>
    <row r="249" spans="4:7" x14ac:dyDescent="0.3">
      <c r="D249" s="30">
        <v>46044</v>
      </c>
      <c r="E249" s="28" t="s">
        <v>42</v>
      </c>
      <c r="F249" s="28" t="s">
        <v>242</v>
      </c>
      <c r="G249" s="28">
        <v>1425</v>
      </c>
    </row>
    <row r="250" spans="4:7" x14ac:dyDescent="0.3">
      <c r="D250" s="30">
        <v>46044</v>
      </c>
      <c r="E250" s="28" t="s">
        <v>42</v>
      </c>
      <c r="F250" s="28" t="s">
        <v>231</v>
      </c>
      <c r="G250" s="28">
        <v>440</v>
      </c>
    </row>
    <row r="251" spans="4:7" x14ac:dyDescent="0.3">
      <c r="D251" s="30">
        <v>46044</v>
      </c>
      <c r="E251" s="28" t="s">
        <v>39</v>
      </c>
      <c r="F251" s="28" t="s">
        <v>228</v>
      </c>
      <c r="G251" s="28">
        <v>288</v>
      </c>
    </row>
    <row r="252" spans="4:7" x14ac:dyDescent="0.3">
      <c r="D252" s="30">
        <v>46044</v>
      </c>
      <c r="E252" s="28" t="s">
        <v>42</v>
      </c>
      <c r="F252" s="28" t="s">
        <v>229</v>
      </c>
      <c r="G252" s="28">
        <v>2112</v>
      </c>
    </row>
    <row r="253" spans="4:7" x14ac:dyDescent="0.3">
      <c r="D253" s="30">
        <v>46044</v>
      </c>
      <c r="E253" s="28" t="s">
        <v>39</v>
      </c>
      <c r="F253" s="28" t="s">
        <v>230</v>
      </c>
      <c r="G253" s="28">
        <v>407</v>
      </c>
    </row>
    <row r="254" spans="4:7" x14ac:dyDescent="0.3">
      <c r="D254" s="30">
        <v>46044</v>
      </c>
      <c r="E254" s="28" t="s">
        <v>38</v>
      </c>
      <c r="F254" s="28" t="s">
        <v>229</v>
      </c>
      <c r="G254" s="28">
        <v>2024</v>
      </c>
    </row>
    <row r="255" spans="4:7" x14ac:dyDescent="0.3">
      <c r="D255" s="30">
        <v>46044</v>
      </c>
      <c r="E255" s="28" t="s">
        <v>106</v>
      </c>
      <c r="F255" s="28" t="s">
        <v>237</v>
      </c>
      <c r="G255" s="28">
        <v>1386</v>
      </c>
    </row>
    <row r="256" spans="4:7" x14ac:dyDescent="0.3">
      <c r="D256" s="30">
        <v>46044</v>
      </c>
      <c r="E256" s="28" t="s">
        <v>38</v>
      </c>
      <c r="F256" s="28" t="s">
        <v>227</v>
      </c>
      <c r="G256" s="28">
        <v>406</v>
      </c>
    </row>
    <row r="257" spans="4:7" x14ac:dyDescent="0.3">
      <c r="D257" s="30">
        <v>46045</v>
      </c>
      <c r="E257" s="28" t="s">
        <v>106</v>
      </c>
      <c r="F257" s="28" t="s">
        <v>236</v>
      </c>
      <c r="G257" s="28">
        <v>165</v>
      </c>
    </row>
    <row r="258" spans="4:7" x14ac:dyDescent="0.3">
      <c r="D258" s="30">
        <v>46045</v>
      </c>
      <c r="E258" s="28" t="s">
        <v>38</v>
      </c>
      <c r="F258" s="28" t="s">
        <v>229</v>
      </c>
      <c r="G258" s="28">
        <v>1584</v>
      </c>
    </row>
    <row r="259" spans="4:7" x14ac:dyDescent="0.3">
      <c r="D259" s="30">
        <v>46045</v>
      </c>
      <c r="E259" s="28" t="s">
        <v>39</v>
      </c>
      <c r="F259" s="28" t="s">
        <v>230</v>
      </c>
      <c r="G259" s="28">
        <v>370</v>
      </c>
    </row>
    <row r="260" spans="4:7" x14ac:dyDescent="0.3">
      <c r="D260" s="30">
        <v>46045</v>
      </c>
      <c r="E260" s="28" t="s">
        <v>38</v>
      </c>
      <c r="F260" s="28" t="s">
        <v>229</v>
      </c>
      <c r="G260" s="28">
        <v>792</v>
      </c>
    </row>
    <row r="261" spans="4:7" x14ac:dyDescent="0.3">
      <c r="D261" s="30">
        <v>46045</v>
      </c>
      <c r="E261" s="28" t="s">
        <v>38</v>
      </c>
      <c r="F261" s="28" t="s">
        <v>234</v>
      </c>
      <c r="G261" s="28">
        <v>510</v>
      </c>
    </row>
    <row r="262" spans="4:7" x14ac:dyDescent="0.3">
      <c r="D262" s="30">
        <v>46045</v>
      </c>
      <c r="E262" s="28" t="s">
        <v>39</v>
      </c>
      <c r="F262" s="28" t="s">
        <v>233</v>
      </c>
      <c r="G262" s="28">
        <v>612</v>
      </c>
    </row>
    <row r="263" spans="4:7" x14ac:dyDescent="0.3">
      <c r="D263" s="30">
        <v>46045</v>
      </c>
      <c r="E263" s="28" t="s">
        <v>42</v>
      </c>
      <c r="F263" s="28" t="s">
        <v>235</v>
      </c>
      <c r="G263" s="28">
        <v>989</v>
      </c>
    </row>
    <row r="264" spans="4:7" x14ac:dyDescent="0.3">
      <c r="D264" s="30">
        <v>46045</v>
      </c>
      <c r="E264" s="28" t="s">
        <v>106</v>
      </c>
      <c r="F264" s="28" t="s">
        <v>237</v>
      </c>
      <c r="G264" s="28">
        <v>1071</v>
      </c>
    </row>
    <row r="265" spans="4:7" x14ac:dyDescent="0.3">
      <c r="D265" s="30">
        <v>46045</v>
      </c>
      <c r="E265" s="28" t="s">
        <v>38</v>
      </c>
      <c r="F265" s="28" t="s">
        <v>242</v>
      </c>
      <c r="G265" s="28">
        <v>798</v>
      </c>
    </row>
    <row r="266" spans="4:7" x14ac:dyDescent="0.3">
      <c r="D266" s="30">
        <v>46045</v>
      </c>
      <c r="E266" s="28" t="s">
        <v>39</v>
      </c>
      <c r="F266" s="28" t="s">
        <v>229</v>
      </c>
      <c r="G266" s="28">
        <v>528</v>
      </c>
    </row>
    <row r="267" spans="4:7" x14ac:dyDescent="0.3">
      <c r="D267" s="30">
        <v>46045</v>
      </c>
      <c r="E267" s="28" t="s">
        <v>38</v>
      </c>
      <c r="F267" s="28" t="s">
        <v>241</v>
      </c>
      <c r="G267" s="28">
        <v>180</v>
      </c>
    </row>
    <row r="268" spans="4:7" x14ac:dyDescent="0.3">
      <c r="D268" s="30">
        <v>46046</v>
      </c>
      <c r="E268" s="28" t="s">
        <v>39</v>
      </c>
      <c r="F268" s="28" t="s">
        <v>241</v>
      </c>
      <c r="G268" s="28">
        <v>840</v>
      </c>
    </row>
    <row r="269" spans="4:7" x14ac:dyDescent="0.3">
      <c r="D269" s="30">
        <v>46046</v>
      </c>
      <c r="E269" s="28" t="s">
        <v>42</v>
      </c>
      <c r="F269" s="28" t="s">
        <v>238</v>
      </c>
      <c r="G269" s="28">
        <v>1740</v>
      </c>
    </row>
    <row r="270" spans="4:7" x14ac:dyDescent="0.3">
      <c r="D270" s="30">
        <v>46046</v>
      </c>
      <c r="E270" s="28" t="s">
        <v>42</v>
      </c>
      <c r="F270" s="28" t="s">
        <v>223</v>
      </c>
      <c r="G270" s="28">
        <v>424</v>
      </c>
    </row>
    <row r="271" spans="4:7" x14ac:dyDescent="0.3">
      <c r="D271" s="30">
        <v>46046</v>
      </c>
      <c r="E271" s="28" t="s">
        <v>106</v>
      </c>
      <c r="F271" s="28" t="s">
        <v>230</v>
      </c>
      <c r="G271" s="28">
        <v>888</v>
      </c>
    </row>
    <row r="272" spans="4:7" x14ac:dyDescent="0.3">
      <c r="D272" s="30">
        <v>46046</v>
      </c>
      <c r="E272" s="28" t="s">
        <v>38</v>
      </c>
      <c r="F272" s="28" t="s">
        <v>239</v>
      </c>
      <c r="G272" s="28">
        <v>418</v>
      </c>
    </row>
    <row r="273" spans="4:7" x14ac:dyDescent="0.3">
      <c r="D273" s="30">
        <v>46046</v>
      </c>
      <c r="E273" s="28" t="s">
        <v>39</v>
      </c>
      <c r="F273" s="28" t="s">
        <v>223</v>
      </c>
      <c r="G273" s="28">
        <v>636</v>
      </c>
    </row>
    <row r="274" spans="4:7" x14ac:dyDescent="0.3">
      <c r="D274" s="30">
        <v>46046</v>
      </c>
      <c r="E274" s="28" t="s">
        <v>42</v>
      </c>
      <c r="F274" s="28" t="s">
        <v>226</v>
      </c>
      <c r="G274" s="28">
        <v>1728</v>
      </c>
    </row>
    <row r="275" spans="4:7" x14ac:dyDescent="0.3">
      <c r="D275" s="30">
        <v>46046</v>
      </c>
      <c r="E275" s="28" t="s">
        <v>38</v>
      </c>
      <c r="F275" s="28" t="s">
        <v>223</v>
      </c>
      <c r="G275" s="28">
        <v>583</v>
      </c>
    </row>
    <row r="276" spans="4:7" x14ac:dyDescent="0.3">
      <c r="D276" s="30">
        <v>46046</v>
      </c>
      <c r="E276" s="28" t="s">
        <v>39</v>
      </c>
      <c r="F276" s="28" t="s">
        <v>225</v>
      </c>
      <c r="G276" s="28">
        <v>1152</v>
      </c>
    </row>
    <row r="277" spans="4:7" x14ac:dyDescent="0.3">
      <c r="D277" s="30">
        <v>46047</v>
      </c>
      <c r="E277" s="28" t="s">
        <v>39</v>
      </c>
      <c r="F277" s="28" t="s">
        <v>240</v>
      </c>
      <c r="G277" s="28">
        <v>450</v>
      </c>
    </row>
    <row r="278" spans="4:7" x14ac:dyDescent="0.3">
      <c r="D278" s="30">
        <v>46047</v>
      </c>
      <c r="E278" s="28" t="s">
        <v>38</v>
      </c>
      <c r="F278" s="28" t="s">
        <v>221</v>
      </c>
      <c r="G278" s="28">
        <v>91</v>
      </c>
    </row>
    <row r="279" spans="4:7" x14ac:dyDescent="0.3">
      <c r="D279" s="30">
        <v>46047</v>
      </c>
      <c r="E279" s="28" t="s">
        <v>38</v>
      </c>
      <c r="F279" s="28" t="s">
        <v>229</v>
      </c>
      <c r="G279" s="28">
        <v>88</v>
      </c>
    </row>
    <row r="280" spans="4:7" x14ac:dyDescent="0.3">
      <c r="D280" s="30">
        <v>46047</v>
      </c>
      <c r="E280" s="28" t="s">
        <v>42</v>
      </c>
      <c r="F280" s="28" t="s">
        <v>223</v>
      </c>
      <c r="G280" s="28">
        <v>1219</v>
      </c>
    </row>
    <row r="281" spans="4:7" x14ac:dyDescent="0.3">
      <c r="D281" s="30">
        <v>46047</v>
      </c>
      <c r="E281" s="28" t="s">
        <v>106</v>
      </c>
      <c r="F281" s="28" t="s">
        <v>239</v>
      </c>
      <c r="G281" s="28">
        <v>456</v>
      </c>
    </row>
    <row r="282" spans="4:7" x14ac:dyDescent="0.3">
      <c r="D282" s="30">
        <v>46047</v>
      </c>
      <c r="E282" s="28" t="s">
        <v>106</v>
      </c>
      <c r="F282" s="28" t="s">
        <v>239</v>
      </c>
      <c r="G282" s="28">
        <v>418</v>
      </c>
    </row>
    <row r="283" spans="4:7" x14ac:dyDescent="0.3">
      <c r="D283" s="30">
        <v>46047</v>
      </c>
      <c r="E283" s="28" t="s">
        <v>39</v>
      </c>
      <c r="F283" s="28" t="s">
        <v>235</v>
      </c>
      <c r="G283" s="28">
        <v>473</v>
      </c>
    </row>
    <row r="284" spans="4:7" x14ac:dyDescent="0.3">
      <c r="D284" s="30">
        <v>46047</v>
      </c>
      <c r="E284" s="28" t="s">
        <v>42</v>
      </c>
      <c r="F284" s="28" t="s">
        <v>237</v>
      </c>
      <c r="G284" s="28">
        <v>1449</v>
      </c>
    </row>
    <row r="285" spans="4:7" x14ac:dyDescent="0.3">
      <c r="D285" s="30">
        <v>46047</v>
      </c>
      <c r="E285" s="28" t="s">
        <v>42</v>
      </c>
      <c r="F285" s="28" t="s">
        <v>237</v>
      </c>
      <c r="G285" s="28">
        <v>756</v>
      </c>
    </row>
    <row r="286" spans="4:7" x14ac:dyDescent="0.3">
      <c r="D286" s="30">
        <v>46047</v>
      </c>
      <c r="E286" s="28" t="s">
        <v>106</v>
      </c>
      <c r="F286" s="28" t="s">
        <v>215</v>
      </c>
      <c r="G286" s="28">
        <v>1380</v>
      </c>
    </row>
    <row r="287" spans="4:7" x14ac:dyDescent="0.3">
      <c r="D287" s="30">
        <v>46048</v>
      </c>
      <c r="E287" s="28" t="s">
        <v>42</v>
      </c>
      <c r="F287" s="28" t="s">
        <v>232</v>
      </c>
      <c r="G287" s="28">
        <v>47</v>
      </c>
    </row>
    <row r="288" spans="4:7" x14ac:dyDescent="0.3">
      <c r="D288" s="30">
        <v>46048</v>
      </c>
      <c r="E288" s="28" t="s">
        <v>42</v>
      </c>
      <c r="F288" s="28" t="s">
        <v>219</v>
      </c>
      <c r="G288" s="28">
        <v>455</v>
      </c>
    </row>
    <row r="289" spans="4:7" x14ac:dyDescent="0.3">
      <c r="D289" s="30">
        <v>46048</v>
      </c>
      <c r="E289" s="28" t="s">
        <v>39</v>
      </c>
      <c r="F289" s="28" t="s">
        <v>230</v>
      </c>
      <c r="G289" s="28">
        <v>407</v>
      </c>
    </row>
    <row r="290" spans="4:7" x14ac:dyDescent="0.3">
      <c r="D290" s="30">
        <v>46048</v>
      </c>
      <c r="E290" s="28" t="s">
        <v>106</v>
      </c>
      <c r="F290" s="28" t="s">
        <v>217</v>
      </c>
      <c r="G290" s="28">
        <v>728</v>
      </c>
    </row>
    <row r="291" spans="4:7" x14ac:dyDescent="0.3">
      <c r="D291" s="30">
        <v>46048</v>
      </c>
      <c r="E291" s="28" t="s">
        <v>38</v>
      </c>
      <c r="F291" s="28" t="s">
        <v>223</v>
      </c>
      <c r="G291" s="28">
        <v>636</v>
      </c>
    </row>
    <row r="292" spans="4:7" x14ac:dyDescent="0.3">
      <c r="D292" s="30">
        <v>46048</v>
      </c>
      <c r="E292" s="28" t="s">
        <v>106</v>
      </c>
      <c r="F292" s="28" t="s">
        <v>226</v>
      </c>
      <c r="G292" s="28">
        <v>1824</v>
      </c>
    </row>
    <row r="293" spans="4:7" x14ac:dyDescent="0.3">
      <c r="D293" s="30">
        <v>46048</v>
      </c>
      <c r="E293" s="28" t="s">
        <v>42</v>
      </c>
      <c r="F293" s="28" t="s">
        <v>242</v>
      </c>
      <c r="G293" s="28">
        <v>399</v>
      </c>
    </row>
    <row r="294" spans="4:7" x14ac:dyDescent="0.3">
      <c r="D294" s="30">
        <v>46048</v>
      </c>
      <c r="E294" s="28" t="s">
        <v>106</v>
      </c>
      <c r="F294" s="28" t="s">
        <v>225</v>
      </c>
      <c r="G294" s="28">
        <v>256</v>
      </c>
    </row>
    <row r="295" spans="4:7" x14ac:dyDescent="0.3">
      <c r="D295" s="30">
        <v>46048</v>
      </c>
      <c r="E295" s="28" t="s">
        <v>38</v>
      </c>
      <c r="F295" s="28" t="s">
        <v>236</v>
      </c>
      <c r="G295" s="28">
        <v>165</v>
      </c>
    </row>
    <row r="296" spans="4:7" x14ac:dyDescent="0.3">
      <c r="D296" s="30">
        <v>46048</v>
      </c>
      <c r="E296" s="28" t="s">
        <v>39</v>
      </c>
      <c r="F296" s="28" t="s">
        <v>234</v>
      </c>
      <c r="G296" s="28">
        <v>612</v>
      </c>
    </row>
    <row r="297" spans="4:7" x14ac:dyDescent="0.3">
      <c r="D297" s="30">
        <v>46048</v>
      </c>
      <c r="E297" s="28" t="s">
        <v>106</v>
      </c>
      <c r="F297" s="28" t="s">
        <v>242</v>
      </c>
      <c r="G297" s="28">
        <v>684</v>
      </c>
    </row>
    <row r="298" spans="4:7" x14ac:dyDescent="0.3">
      <c r="D298" s="30">
        <v>46049</v>
      </c>
      <c r="E298" s="28" t="s">
        <v>38</v>
      </c>
      <c r="F298" s="28" t="s">
        <v>238</v>
      </c>
      <c r="G298" s="28">
        <v>1740</v>
      </c>
    </row>
    <row r="299" spans="4:7" x14ac:dyDescent="0.3">
      <c r="D299" s="30">
        <v>46049</v>
      </c>
      <c r="E299" s="28" t="s">
        <v>38</v>
      </c>
      <c r="F299" s="28" t="s">
        <v>230</v>
      </c>
      <c r="G299" s="28">
        <v>851</v>
      </c>
    </row>
    <row r="300" spans="4:7" x14ac:dyDescent="0.3">
      <c r="D300" s="30">
        <v>46049</v>
      </c>
      <c r="E300" s="28" t="s">
        <v>106</v>
      </c>
      <c r="F300" s="28" t="s">
        <v>242</v>
      </c>
      <c r="G300" s="28">
        <v>228</v>
      </c>
    </row>
    <row r="301" spans="4:7" x14ac:dyDescent="0.3">
      <c r="D301" s="30">
        <v>46049</v>
      </c>
      <c r="E301" s="28" t="s">
        <v>38</v>
      </c>
      <c r="F301" s="28" t="s">
        <v>219</v>
      </c>
      <c r="G301" s="28">
        <v>1729</v>
      </c>
    </row>
    <row r="302" spans="4:7" x14ac:dyDescent="0.3">
      <c r="D302" s="30">
        <v>46049</v>
      </c>
      <c r="E302" s="28" t="s">
        <v>39</v>
      </c>
      <c r="F302" s="28" t="s">
        <v>223</v>
      </c>
      <c r="G302" s="28">
        <v>583</v>
      </c>
    </row>
    <row r="303" spans="4:7" x14ac:dyDescent="0.3">
      <c r="D303" s="30">
        <v>46049</v>
      </c>
      <c r="E303" s="28" t="s">
        <v>39</v>
      </c>
      <c r="F303" s="28" t="s">
        <v>219</v>
      </c>
      <c r="G303" s="28">
        <v>2275</v>
      </c>
    </row>
    <row r="304" spans="4:7" x14ac:dyDescent="0.3">
      <c r="D304" s="30">
        <v>46049</v>
      </c>
      <c r="E304" s="28" t="s">
        <v>106</v>
      </c>
      <c r="F304" s="28" t="s">
        <v>241</v>
      </c>
      <c r="G304" s="28">
        <v>1200</v>
      </c>
    </row>
    <row r="305" spans="4:7" x14ac:dyDescent="0.3">
      <c r="D305" s="30">
        <v>46049</v>
      </c>
      <c r="E305" s="28" t="s">
        <v>42</v>
      </c>
      <c r="F305" s="28" t="s">
        <v>231</v>
      </c>
      <c r="G305" s="28">
        <v>88</v>
      </c>
    </row>
    <row r="306" spans="4:7" x14ac:dyDescent="0.3">
      <c r="D306" s="30">
        <v>46049</v>
      </c>
      <c r="E306" s="28" t="s">
        <v>38</v>
      </c>
      <c r="F306" s="28" t="s">
        <v>228</v>
      </c>
      <c r="G306" s="28">
        <v>1800</v>
      </c>
    </row>
    <row r="307" spans="4:7" x14ac:dyDescent="0.3">
      <c r="D307" s="30">
        <v>46049</v>
      </c>
      <c r="E307" s="28" t="s">
        <v>39</v>
      </c>
      <c r="F307" s="28" t="s">
        <v>219</v>
      </c>
      <c r="G307" s="28">
        <v>2184</v>
      </c>
    </row>
    <row r="308" spans="4:7" x14ac:dyDescent="0.3">
      <c r="D308" s="30">
        <v>46049</v>
      </c>
      <c r="E308" s="28" t="s">
        <v>39</v>
      </c>
      <c r="F308" s="28" t="s">
        <v>234</v>
      </c>
      <c r="G308" s="28">
        <v>51</v>
      </c>
    </row>
    <row r="309" spans="4:7" x14ac:dyDescent="0.3">
      <c r="D309" s="30">
        <v>46049</v>
      </c>
      <c r="E309" s="28" t="s">
        <v>38</v>
      </c>
      <c r="F309" s="28" t="s">
        <v>227</v>
      </c>
      <c r="G309" s="28">
        <v>232</v>
      </c>
    </row>
    <row r="310" spans="4:7" x14ac:dyDescent="0.3">
      <c r="D310" s="30">
        <v>46049</v>
      </c>
      <c r="E310" s="28" t="s">
        <v>42</v>
      </c>
      <c r="F310" s="28" t="s">
        <v>223</v>
      </c>
      <c r="G310" s="28">
        <v>1325</v>
      </c>
    </row>
    <row r="311" spans="4:7" x14ac:dyDescent="0.3">
      <c r="D311" s="30">
        <v>46049</v>
      </c>
      <c r="E311" s="28" t="s">
        <v>106</v>
      </c>
      <c r="F311" s="28" t="s">
        <v>241</v>
      </c>
      <c r="G311" s="28">
        <v>840</v>
      </c>
    </row>
    <row r="312" spans="4:7" x14ac:dyDescent="0.3">
      <c r="D312" s="30">
        <v>46050</v>
      </c>
      <c r="E312" s="28" t="s">
        <v>106</v>
      </c>
      <c r="F312" s="28" t="s">
        <v>242</v>
      </c>
      <c r="G312" s="28">
        <v>1425</v>
      </c>
    </row>
    <row r="313" spans="4:7" x14ac:dyDescent="0.3">
      <c r="D313" s="30">
        <v>46050</v>
      </c>
      <c r="E313" s="28" t="s">
        <v>106</v>
      </c>
      <c r="F313" s="28" t="s">
        <v>219</v>
      </c>
      <c r="G313" s="28">
        <v>1820</v>
      </c>
    </row>
    <row r="314" spans="4:7" x14ac:dyDescent="0.3">
      <c r="D314" s="30">
        <v>46050</v>
      </c>
      <c r="E314" s="28" t="s">
        <v>38</v>
      </c>
      <c r="F314" s="28" t="s">
        <v>230</v>
      </c>
      <c r="G314" s="28">
        <v>666</v>
      </c>
    </row>
    <row r="315" spans="4:7" x14ac:dyDescent="0.3">
      <c r="D315" s="30">
        <v>46050</v>
      </c>
      <c r="E315" s="28" t="s">
        <v>39</v>
      </c>
      <c r="F315" s="28" t="s">
        <v>227</v>
      </c>
      <c r="G315" s="28">
        <v>1044</v>
      </c>
    </row>
    <row r="316" spans="4:7" x14ac:dyDescent="0.3">
      <c r="D316" s="30">
        <v>46050</v>
      </c>
      <c r="E316" s="28" t="s">
        <v>106</v>
      </c>
      <c r="F316" s="28" t="s">
        <v>230</v>
      </c>
      <c r="G316" s="28">
        <v>740</v>
      </c>
    </row>
    <row r="317" spans="4:7" x14ac:dyDescent="0.3">
      <c r="D317" s="30">
        <v>46050</v>
      </c>
      <c r="E317" s="28" t="s">
        <v>42</v>
      </c>
      <c r="F317" s="28" t="s">
        <v>221</v>
      </c>
      <c r="G317" s="28">
        <v>234</v>
      </c>
    </row>
    <row r="318" spans="4:7" x14ac:dyDescent="0.3">
      <c r="D318" s="30">
        <v>46051</v>
      </c>
      <c r="E318" s="28" t="s">
        <v>42</v>
      </c>
      <c r="F318" s="28" t="s">
        <v>231</v>
      </c>
      <c r="G318" s="28">
        <v>66</v>
      </c>
    </row>
    <row r="319" spans="4:7" x14ac:dyDescent="0.3">
      <c r="D319" s="30">
        <v>46051</v>
      </c>
      <c r="E319" s="28" t="s">
        <v>38</v>
      </c>
      <c r="F319" s="28" t="s">
        <v>215</v>
      </c>
      <c r="G319" s="28">
        <v>69</v>
      </c>
    </row>
    <row r="320" spans="4:7" x14ac:dyDescent="0.3">
      <c r="D320" s="30">
        <v>46051</v>
      </c>
      <c r="E320" s="28" t="s">
        <v>38</v>
      </c>
      <c r="F320" s="28" t="s">
        <v>234</v>
      </c>
      <c r="G320" s="28">
        <v>408</v>
      </c>
    </row>
    <row r="321" spans="4:7" x14ac:dyDescent="0.3">
      <c r="D321" s="30">
        <v>46051</v>
      </c>
      <c r="E321" s="28" t="s">
        <v>42</v>
      </c>
      <c r="F321" s="28" t="s">
        <v>225</v>
      </c>
      <c r="G321" s="28">
        <v>1600</v>
      </c>
    </row>
    <row r="322" spans="4:7" x14ac:dyDescent="0.3">
      <c r="D322" s="30">
        <v>46051</v>
      </c>
      <c r="E322" s="28" t="s">
        <v>39</v>
      </c>
      <c r="F322" s="28" t="s">
        <v>221</v>
      </c>
      <c r="G322" s="28">
        <v>39</v>
      </c>
    </row>
    <row r="323" spans="4:7" x14ac:dyDescent="0.3">
      <c r="D323" s="30">
        <v>46051</v>
      </c>
      <c r="E323" s="28" t="s">
        <v>106</v>
      </c>
      <c r="F323" s="28" t="s">
        <v>217</v>
      </c>
      <c r="G323" s="28">
        <v>104</v>
      </c>
    </row>
    <row r="324" spans="4:7" x14ac:dyDescent="0.3">
      <c r="D324" s="30">
        <v>46051</v>
      </c>
      <c r="E324" s="28" t="s">
        <v>42</v>
      </c>
      <c r="F324" s="28" t="s">
        <v>227</v>
      </c>
      <c r="G324" s="28">
        <v>928</v>
      </c>
    </row>
    <row r="325" spans="4:7" x14ac:dyDescent="0.3">
      <c r="D325" s="30">
        <v>46051</v>
      </c>
      <c r="E325" s="28" t="s">
        <v>38</v>
      </c>
      <c r="F325" s="28" t="s">
        <v>238</v>
      </c>
      <c r="G325" s="28">
        <v>87</v>
      </c>
    </row>
    <row r="326" spans="4:7" x14ac:dyDescent="0.3">
      <c r="D326" s="30">
        <v>46051</v>
      </c>
      <c r="E326" s="28" t="s">
        <v>38</v>
      </c>
      <c r="F326" s="28" t="s">
        <v>226</v>
      </c>
      <c r="G326" s="28">
        <v>1632</v>
      </c>
    </row>
    <row r="327" spans="4:7" x14ac:dyDescent="0.3">
      <c r="D327" s="30">
        <v>46051</v>
      </c>
      <c r="E327" s="28" t="s">
        <v>42</v>
      </c>
      <c r="F327" s="28" t="s">
        <v>221</v>
      </c>
      <c r="G327" s="28">
        <v>273</v>
      </c>
    </row>
    <row r="328" spans="4:7" x14ac:dyDescent="0.3">
      <c r="D328" s="30">
        <v>46051</v>
      </c>
      <c r="E328" s="28" t="s">
        <v>42</v>
      </c>
      <c r="F328" s="28" t="s">
        <v>234</v>
      </c>
      <c r="G328" s="28">
        <v>714</v>
      </c>
    </row>
    <row r="329" spans="4:7" x14ac:dyDescent="0.3">
      <c r="D329" s="30">
        <v>46051</v>
      </c>
      <c r="E329" s="28" t="s">
        <v>106</v>
      </c>
      <c r="F329" s="28" t="s">
        <v>219</v>
      </c>
      <c r="G329" s="28">
        <v>1274</v>
      </c>
    </row>
    <row r="330" spans="4:7" x14ac:dyDescent="0.3">
      <c r="D330" s="30">
        <v>46051</v>
      </c>
      <c r="E330" s="28" t="s">
        <v>38</v>
      </c>
      <c r="F330" s="28" t="s">
        <v>228</v>
      </c>
      <c r="G330" s="28">
        <v>72</v>
      </c>
    </row>
    <row r="331" spans="4:7" x14ac:dyDescent="0.3">
      <c r="D331" s="30">
        <v>46051</v>
      </c>
      <c r="E331" s="28" t="s">
        <v>106</v>
      </c>
      <c r="F331" s="28" t="s">
        <v>236</v>
      </c>
      <c r="G331" s="28">
        <v>209</v>
      </c>
    </row>
    <row r="332" spans="4:7" x14ac:dyDescent="0.3">
      <c r="D332" s="30">
        <v>46051</v>
      </c>
      <c r="E332" s="28" t="s">
        <v>42</v>
      </c>
      <c r="F332" s="28" t="s">
        <v>223</v>
      </c>
      <c r="G332" s="28">
        <v>583</v>
      </c>
    </row>
    <row r="333" spans="4:7" x14ac:dyDescent="0.3">
      <c r="D333" s="30">
        <v>46052</v>
      </c>
      <c r="E333" s="28" t="s">
        <v>106</v>
      </c>
      <c r="F333" s="28" t="s">
        <v>226</v>
      </c>
      <c r="G333" s="28">
        <v>2208</v>
      </c>
    </row>
    <row r="334" spans="4:7" x14ac:dyDescent="0.3">
      <c r="D334" s="30">
        <v>46052</v>
      </c>
      <c r="E334" s="28" t="s">
        <v>42</v>
      </c>
      <c r="F334" s="28" t="s">
        <v>241</v>
      </c>
      <c r="G334" s="28">
        <v>240</v>
      </c>
    </row>
    <row r="335" spans="4:7" x14ac:dyDescent="0.3">
      <c r="D335" s="30">
        <v>46052</v>
      </c>
      <c r="E335" s="28" t="s">
        <v>106</v>
      </c>
      <c r="F335" s="28" t="s">
        <v>228</v>
      </c>
      <c r="G335" s="28">
        <v>1584</v>
      </c>
    </row>
    <row r="336" spans="4:7" x14ac:dyDescent="0.3">
      <c r="D336" s="30">
        <v>46052</v>
      </c>
      <c r="E336" s="28" t="s">
        <v>106</v>
      </c>
      <c r="F336" s="28" t="s">
        <v>230</v>
      </c>
      <c r="G336" s="28">
        <v>296</v>
      </c>
    </row>
    <row r="337" spans="4:7" x14ac:dyDescent="0.3">
      <c r="D337" s="30">
        <v>46052</v>
      </c>
      <c r="E337" s="28" t="s">
        <v>38</v>
      </c>
      <c r="F337" s="28" t="s">
        <v>223</v>
      </c>
      <c r="G337" s="28">
        <v>265</v>
      </c>
    </row>
    <row r="338" spans="4:7" x14ac:dyDescent="0.3">
      <c r="D338" s="30">
        <v>46053</v>
      </c>
      <c r="E338" s="28" t="s">
        <v>38</v>
      </c>
      <c r="F338" s="28" t="s">
        <v>223</v>
      </c>
      <c r="G338" s="28">
        <v>1272</v>
      </c>
    </row>
    <row r="339" spans="4:7" x14ac:dyDescent="0.3">
      <c r="D339" s="30">
        <v>46053</v>
      </c>
      <c r="E339" s="28" t="s">
        <v>39</v>
      </c>
      <c r="F339" s="28" t="s">
        <v>231</v>
      </c>
      <c r="G339" s="28">
        <v>264</v>
      </c>
    </row>
    <row r="340" spans="4:7" x14ac:dyDescent="0.3">
      <c r="D340" s="30">
        <v>46053</v>
      </c>
      <c r="E340" s="28" t="s">
        <v>39</v>
      </c>
      <c r="F340" s="28" t="s">
        <v>235</v>
      </c>
      <c r="G340" s="28">
        <v>1032</v>
      </c>
    </row>
    <row r="341" spans="4:7" x14ac:dyDescent="0.3">
      <c r="D341" s="30">
        <v>46053</v>
      </c>
      <c r="E341" s="28" t="s">
        <v>39</v>
      </c>
      <c r="F341" s="28" t="s">
        <v>219</v>
      </c>
      <c r="G341" s="28">
        <v>1365</v>
      </c>
    </row>
    <row r="342" spans="4:7" x14ac:dyDescent="0.3">
      <c r="D342" s="30">
        <v>46053</v>
      </c>
      <c r="E342" s="28" t="s">
        <v>106</v>
      </c>
      <c r="F342" s="28" t="s">
        <v>217</v>
      </c>
      <c r="G342" s="28">
        <v>728</v>
      </c>
    </row>
    <row r="343" spans="4:7" x14ac:dyDescent="0.3">
      <c r="D343" s="30">
        <v>46053</v>
      </c>
      <c r="E343" s="28" t="s">
        <v>106</v>
      </c>
      <c r="F343" s="28" t="s">
        <v>232</v>
      </c>
      <c r="G343" s="28">
        <v>1081</v>
      </c>
    </row>
    <row r="344" spans="4:7" x14ac:dyDescent="0.3">
      <c r="D344" s="30">
        <v>46053</v>
      </c>
      <c r="E344" s="28" t="s">
        <v>106</v>
      </c>
      <c r="F344" s="28" t="s">
        <v>240</v>
      </c>
      <c r="G344" s="28">
        <v>45</v>
      </c>
    </row>
    <row r="345" spans="4:7" x14ac:dyDescent="0.3">
      <c r="D345" s="30">
        <v>46053</v>
      </c>
      <c r="E345" s="28" t="s">
        <v>39</v>
      </c>
      <c r="F345" s="28" t="s">
        <v>227</v>
      </c>
      <c r="G345" s="28">
        <v>1044</v>
      </c>
    </row>
    <row r="346" spans="4:7" x14ac:dyDescent="0.3">
      <c r="D346" s="30">
        <v>46053</v>
      </c>
      <c r="E346" s="28" t="s">
        <v>38</v>
      </c>
      <c r="F346" s="28" t="s">
        <v>234</v>
      </c>
      <c r="G346" s="28">
        <v>1224</v>
      </c>
    </row>
    <row r="347" spans="4:7" x14ac:dyDescent="0.3">
      <c r="D347" s="30">
        <v>46053</v>
      </c>
      <c r="E347" s="28" t="s">
        <v>38</v>
      </c>
      <c r="F347" s="28" t="s">
        <v>223</v>
      </c>
      <c r="G347" s="28">
        <v>1113</v>
      </c>
    </row>
    <row r="348" spans="4:7" x14ac:dyDescent="0.3">
      <c r="D348" s="30">
        <v>46053</v>
      </c>
      <c r="E348" s="28" t="s">
        <v>38</v>
      </c>
      <c r="F348" s="28" t="s">
        <v>232</v>
      </c>
      <c r="G348" s="28">
        <v>940</v>
      </c>
    </row>
    <row r="349" spans="4:7" x14ac:dyDescent="0.3">
      <c r="D349" s="30">
        <v>46054</v>
      </c>
      <c r="E349" s="28" t="s">
        <v>39</v>
      </c>
      <c r="F349" s="28" t="s">
        <v>225</v>
      </c>
      <c r="G349" s="28">
        <v>128</v>
      </c>
    </row>
    <row r="350" spans="4:7" x14ac:dyDescent="0.3">
      <c r="D350" s="30">
        <v>46054</v>
      </c>
      <c r="E350" s="28" t="s">
        <v>39</v>
      </c>
      <c r="F350" s="28" t="s">
        <v>219</v>
      </c>
      <c r="G350" s="28">
        <v>1820</v>
      </c>
    </row>
    <row r="351" spans="4:7" x14ac:dyDescent="0.3">
      <c r="D351" s="30">
        <v>46054</v>
      </c>
      <c r="E351" s="28" t="s">
        <v>38</v>
      </c>
      <c r="F351" s="28" t="s">
        <v>229</v>
      </c>
      <c r="G351" s="28">
        <v>1496</v>
      </c>
    </row>
    <row r="352" spans="4:7" x14ac:dyDescent="0.3">
      <c r="D352" s="30">
        <v>46054</v>
      </c>
      <c r="E352" s="28" t="s">
        <v>42</v>
      </c>
      <c r="F352" s="28" t="s">
        <v>232</v>
      </c>
      <c r="G352" s="28">
        <v>188</v>
      </c>
    </row>
    <row r="353" spans="4:7" x14ac:dyDescent="0.3">
      <c r="D353" s="30">
        <v>46054</v>
      </c>
      <c r="E353" s="28" t="s">
        <v>106</v>
      </c>
      <c r="F353" s="28" t="s">
        <v>229</v>
      </c>
      <c r="G353" s="28">
        <v>440</v>
      </c>
    </row>
    <row r="354" spans="4:7" x14ac:dyDescent="0.3">
      <c r="D354" s="30">
        <v>46054</v>
      </c>
      <c r="E354" s="28" t="s">
        <v>42</v>
      </c>
      <c r="F354" s="28" t="s">
        <v>228</v>
      </c>
      <c r="G354" s="28">
        <v>1512</v>
      </c>
    </row>
    <row r="355" spans="4:7" x14ac:dyDescent="0.3">
      <c r="D355" s="30">
        <v>46054</v>
      </c>
      <c r="E355" s="28" t="s">
        <v>42</v>
      </c>
      <c r="F355" s="28" t="s">
        <v>226</v>
      </c>
      <c r="G355" s="28">
        <v>1728</v>
      </c>
    </row>
    <row r="356" spans="4:7" x14ac:dyDescent="0.3">
      <c r="D356" s="30">
        <v>46054</v>
      </c>
      <c r="E356" s="28" t="s">
        <v>106</v>
      </c>
      <c r="F356" s="28" t="s">
        <v>239</v>
      </c>
      <c r="G356" s="28">
        <v>380</v>
      </c>
    </row>
    <row r="357" spans="4:7" x14ac:dyDescent="0.3">
      <c r="D357" s="30">
        <v>46054</v>
      </c>
      <c r="E357" s="28" t="s">
        <v>38</v>
      </c>
      <c r="F357" s="28" t="s">
        <v>223</v>
      </c>
      <c r="G357" s="28">
        <v>265</v>
      </c>
    </row>
    <row r="358" spans="4:7" x14ac:dyDescent="0.3">
      <c r="D358" s="30">
        <v>46055</v>
      </c>
      <c r="E358" s="28" t="s">
        <v>38</v>
      </c>
      <c r="F358" s="28" t="s">
        <v>215</v>
      </c>
      <c r="G358" s="28">
        <v>483</v>
      </c>
    </row>
    <row r="359" spans="4:7" x14ac:dyDescent="0.3">
      <c r="D359" s="30">
        <v>46055</v>
      </c>
      <c r="E359" s="28" t="s">
        <v>39</v>
      </c>
      <c r="F359" s="28" t="s">
        <v>219</v>
      </c>
      <c r="G359" s="28">
        <v>1820</v>
      </c>
    </row>
    <row r="360" spans="4:7" x14ac:dyDescent="0.3">
      <c r="D360" s="30">
        <v>46055</v>
      </c>
      <c r="E360" s="28" t="s">
        <v>38</v>
      </c>
      <c r="F360" s="28" t="s">
        <v>227</v>
      </c>
      <c r="G360" s="28">
        <v>1218</v>
      </c>
    </row>
    <row r="361" spans="4:7" x14ac:dyDescent="0.3">
      <c r="D361" s="30">
        <v>46055</v>
      </c>
      <c r="E361" s="28" t="s">
        <v>38</v>
      </c>
      <c r="F361" s="28" t="s">
        <v>233</v>
      </c>
      <c r="G361" s="28">
        <v>765</v>
      </c>
    </row>
    <row r="362" spans="4:7" x14ac:dyDescent="0.3">
      <c r="D362" s="30">
        <v>46055</v>
      </c>
      <c r="E362" s="28" t="s">
        <v>39</v>
      </c>
      <c r="F362" s="28" t="s">
        <v>229</v>
      </c>
      <c r="G362" s="28">
        <v>1584</v>
      </c>
    </row>
    <row r="363" spans="4:7" x14ac:dyDescent="0.3">
      <c r="D363" s="30">
        <v>46055</v>
      </c>
      <c r="E363" s="28" t="s">
        <v>106</v>
      </c>
      <c r="F363" s="28" t="s">
        <v>217</v>
      </c>
      <c r="G363" s="28">
        <v>780</v>
      </c>
    </row>
    <row r="364" spans="4:7" x14ac:dyDescent="0.3">
      <c r="D364" s="30">
        <v>46055</v>
      </c>
      <c r="E364" s="28" t="s">
        <v>39</v>
      </c>
      <c r="F364" s="28" t="s">
        <v>215</v>
      </c>
      <c r="G364" s="28">
        <v>1380</v>
      </c>
    </row>
    <row r="365" spans="4:7" x14ac:dyDescent="0.3">
      <c r="D365" s="30">
        <v>46055</v>
      </c>
      <c r="E365" s="28" t="s">
        <v>106</v>
      </c>
      <c r="F365" s="28" t="s">
        <v>225</v>
      </c>
      <c r="G365" s="28">
        <v>192</v>
      </c>
    </row>
    <row r="366" spans="4:7" x14ac:dyDescent="0.3">
      <c r="D366" s="30">
        <v>46055</v>
      </c>
      <c r="E366" s="28" t="s">
        <v>106</v>
      </c>
      <c r="F366" s="28" t="s">
        <v>219</v>
      </c>
      <c r="G366" s="28">
        <v>2184</v>
      </c>
    </row>
    <row r="367" spans="4:7" x14ac:dyDescent="0.3">
      <c r="D367" s="30">
        <v>46055</v>
      </c>
      <c r="E367" s="28" t="s">
        <v>39</v>
      </c>
      <c r="F367" s="28" t="s">
        <v>223</v>
      </c>
      <c r="G367" s="28">
        <v>1166</v>
      </c>
    </row>
    <row r="368" spans="4:7" x14ac:dyDescent="0.3">
      <c r="D368" s="30">
        <v>46055</v>
      </c>
      <c r="E368" s="28" t="s">
        <v>39</v>
      </c>
      <c r="F368" s="28" t="s">
        <v>241</v>
      </c>
      <c r="G368" s="28">
        <v>1080</v>
      </c>
    </row>
    <row r="369" spans="4:7" x14ac:dyDescent="0.3">
      <c r="D369" s="30">
        <v>46056</v>
      </c>
      <c r="E369" s="28" t="s">
        <v>42</v>
      </c>
      <c r="F369" s="28" t="s">
        <v>237</v>
      </c>
      <c r="G369" s="28">
        <v>882</v>
      </c>
    </row>
    <row r="370" spans="4:7" x14ac:dyDescent="0.3">
      <c r="D370" s="30">
        <v>46056</v>
      </c>
      <c r="E370" s="28" t="s">
        <v>42</v>
      </c>
      <c r="F370" s="28" t="s">
        <v>233</v>
      </c>
      <c r="G370" s="28">
        <v>1122</v>
      </c>
    </row>
    <row r="371" spans="4:7" x14ac:dyDescent="0.3">
      <c r="D371" s="30">
        <v>46056</v>
      </c>
      <c r="E371" s="28" t="s">
        <v>42</v>
      </c>
      <c r="F371" s="28" t="s">
        <v>242</v>
      </c>
      <c r="G371" s="28">
        <v>570</v>
      </c>
    </row>
    <row r="372" spans="4:7" x14ac:dyDescent="0.3">
      <c r="D372" s="30">
        <v>46056</v>
      </c>
      <c r="E372" s="28" t="s">
        <v>42</v>
      </c>
      <c r="F372" s="28" t="s">
        <v>239</v>
      </c>
      <c r="G372" s="28">
        <v>456</v>
      </c>
    </row>
    <row r="373" spans="4:7" x14ac:dyDescent="0.3">
      <c r="D373" s="30">
        <v>46056</v>
      </c>
      <c r="E373" s="28" t="s">
        <v>39</v>
      </c>
      <c r="F373" s="28" t="s">
        <v>237</v>
      </c>
      <c r="G373" s="28">
        <v>882</v>
      </c>
    </row>
    <row r="374" spans="4:7" x14ac:dyDescent="0.3">
      <c r="D374" s="30">
        <v>46056</v>
      </c>
      <c r="E374" s="28" t="s">
        <v>39</v>
      </c>
      <c r="F374" s="28" t="s">
        <v>240</v>
      </c>
      <c r="G374" s="28">
        <v>540</v>
      </c>
    </row>
    <row r="375" spans="4:7" x14ac:dyDescent="0.3">
      <c r="D375" s="30">
        <v>46056</v>
      </c>
      <c r="E375" s="28" t="s">
        <v>106</v>
      </c>
      <c r="F375" s="28" t="s">
        <v>226</v>
      </c>
      <c r="G375" s="28">
        <v>1920</v>
      </c>
    </row>
    <row r="376" spans="4:7" x14ac:dyDescent="0.3">
      <c r="D376" s="30">
        <v>46056</v>
      </c>
      <c r="E376" s="28" t="s">
        <v>106</v>
      </c>
      <c r="F376" s="28" t="s">
        <v>217</v>
      </c>
      <c r="G376" s="28">
        <v>728</v>
      </c>
    </row>
    <row r="377" spans="4:7" x14ac:dyDescent="0.3">
      <c r="D377" s="30">
        <v>46056</v>
      </c>
      <c r="E377" s="28" t="s">
        <v>38</v>
      </c>
      <c r="F377" s="28" t="s">
        <v>237</v>
      </c>
      <c r="G377" s="28">
        <v>504</v>
      </c>
    </row>
    <row r="378" spans="4:7" x14ac:dyDescent="0.3">
      <c r="D378" s="30">
        <v>46056</v>
      </c>
      <c r="E378" s="28" t="s">
        <v>39</v>
      </c>
      <c r="F378" s="28" t="s">
        <v>215</v>
      </c>
      <c r="G378" s="28">
        <v>552</v>
      </c>
    </row>
    <row r="379" spans="4:7" x14ac:dyDescent="0.3">
      <c r="D379" s="30">
        <v>46057</v>
      </c>
      <c r="E379" s="28" t="s">
        <v>39</v>
      </c>
      <c r="F379" s="28" t="s">
        <v>234</v>
      </c>
      <c r="G379" s="28">
        <v>357</v>
      </c>
    </row>
    <row r="380" spans="4:7" x14ac:dyDescent="0.3">
      <c r="D380" s="30">
        <v>46057</v>
      </c>
      <c r="E380" s="28" t="s">
        <v>39</v>
      </c>
      <c r="F380" s="28" t="s">
        <v>229</v>
      </c>
      <c r="G380" s="28">
        <v>1936</v>
      </c>
    </row>
    <row r="381" spans="4:7" x14ac:dyDescent="0.3">
      <c r="D381" s="30">
        <v>46057</v>
      </c>
      <c r="E381" s="28" t="s">
        <v>39</v>
      </c>
      <c r="F381" s="28" t="s">
        <v>215</v>
      </c>
      <c r="G381" s="28">
        <v>1587</v>
      </c>
    </row>
    <row r="382" spans="4:7" x14ac:dyDescent="0.3">
      <c r="D382" s="30">
        <v>46057</v>
      </c>
      <c r="E382" s="28" t="s">
        <v>38</v>
      </c>
      <c r="F382" s="28" t="s">
        <v>232</v>
      </c>
      <c r="G382" s="28">
        <v>1128</v>
      </c>
    </row>
    <row r="383" spans="4:7" x14ac:dyDescent="0.3">
      <c r="D383" s="30">
        <v>46057</v>
      </c>
      <c r="E383" s="28" t="s">
        <v>42</v>
      </c>
      <c r="F383" s="28" t="s">
        <v>228</v>
      </c>
      <c r="G383" s="28">
        <v>864</v>
      </c>
    </row>
    <row r="384" spans="4:7" x14ac:dyDescent="0.3">
      <c r="D384" s="30">
        <v>46057</v>
      </c>
      <c r="E384" s="28" t="s">
        <v>39</v>
      </c>
      <c r="F384" s="28" t="s">
        <v>229</v>
      </c>
      <c r="G384" s="28">
        <v>2024</v>
      </c>
    </row>
    <row r="385" spans="4:7" x14ac:dyDescent="0.3">
      <c r="D385" s="30">
        <v>46058</v>
      </c>
      <c r="E385" s="28" t="s">
        <v>38</v>
      </c>
      <c r="F385" s="28" t="s">
        <v>223</v>
      </c>
      <c r="G385" s="28">
        <v>318</v>
      </c>
    </row>
    <row r="386" spans="4:7" x14ac:dyDescent="0.3">
      <c r="D386" s="30">
        <v>46058</v>
      </c>
      <c r="E386" s="28" t="s">
        <v>106</v>
      </c>
      <c r="F386" s="28" t="s">
        <v>215</v>
      </c>
      <c r="G386" s="28">
        <v>345</v>
      </c>
    </row>
    <row r="387" spans="4:7" x14ac:dyDescent="0.3">
      <c r="D387" s="30">
        <v>46058</v>
      </c>
      <c r="E387" s="28" t="s">
        <v>42</v>
      </c>
      <c r="F387" s="28" t="s">
        <v>242</v>
      </c>
      <c r="G387" s="28">
        <v>855</v>
      </c>
    </row>
    <row r="388" spans="4:7" x14ac:dyDescent="0.3">
      <c r="D388" s="30">
        <v>46058</v>
      </c>
      <c r="E388" s="28" t="s">
        <v>38</v>
      </c>
      <c r="F388" s="28" t="s">
        <v>237</v>
      </c>
      <c r="G388" s="28">
        <v>1260</v>
      </c>
    </row>
    <row r="389" spans="4:7" x14ac:dyDescent="0.3">
      <c r="D389" s="30">
        <v>46058</v>
      </c>
      <c r="E389" s="28" t="s">
        <v>106</v>
      </c>
      <c r="F389" s="28" t="s">
        <v>228</v>
      </c>
      <c r="G389" s="28">
        <v>432</v>
      </c>
    </row>
    <row r="390" spans="4:7" x14ac:dyDescent="0.3">
      <c r="D390" s="30">
        <v>46058</v>
      </c>
      <c r="E390" s="28" t="s">
        <v>106</v>
      </c>
      <c r="F390" s="28" t="s">
        <v>215</v>
      </c>
      <c r="G390" s="28">
        <v>276</v>
      </c>
    </row>
    <row r="391" spans="4:7" x14ac:dyDescent="0.3">
      <c r="D391" s="30">
        <v>46058</v>
      </c>
      <c r="E391" s="28" t="s">
        <v>38</v>
      </c>
      <c r="F391" s="28" t="s">
        <v>223</v>
      </c>
      <c r="G391" s="28">
        <v>106</v>
      </c>
    </row>
    <row r="392" spans="4:7" x14ac:dyDescent="0.3">
      <c r="D392" s="30">
        <v>46058</v>
      </c>
      <c r="E392" s="28" t="s">
        <v>106</v>
      </c>
      <c r="F392" s="28" t="s">
        <v>227</v>
      </c>
      <c r="G392" s="28">
        <v>1044</v>
      </c>
    </row>
    <row r="393" spans="4:7" x14ac:dyDescent="0.3">
      <c r="D393" s="30">
        <v>46058</v>
      </c>
      <c r="E393" s="28" t="s">
        <v>39</v>
      </c>
      <c r="F393" s="28" t="s">
        <v>228</v>
      </c>
      <c r="G393" s="28">
        <v>504</v>
      </c>
    </row>
    <row r="394" spans="4:7" x14ac:dyDescent="0.3">
      <c r="D394" s="30">
        <v>46058</v>
      </c>
      <c r="E394" s="28" t="s">
        <v>39</v>
      </c>
      <c r="F394" s="28" t="s">
        <v>239</v>
      </c>
      <c r="G394" s="28">
        <v>722</v>
      </c>
    </row>
    <row r="395" spans="4:7" x14ac:dyDescent="0.3">
      <c r="D395" s="30">
        <v>46058</v>
      </c>
      <c r="E395" s="28" t="s">
        <v>39</v>
      </c>
      <c r="F395" s="28" t="s">
        <v>223</v>
      </c>
      <c r="G395" s="28">
        <v>1272</v>
      </c>
    </row>
    <row r="396" spans="4:7" x14ac:dyDescent="0.3">
      <c r="D396" s="30">
        <v>46058</v>
      </c>
      <c r="E396" s="28" t="s">
        <v>39</v>
      </c>
      <c r="F396" s="28" t="s">
        <v>226</v>
      </c>
      <c r="G396" s="28">
        <v>2208</v>
      </c>
    </row>
    <row r="397" spans="4:7" x14ac:dyDescent="0.3">
      <c r="D397" s="30">
        <v>46058</v>
      </c>
      <c r="E397" s="28" t="s">
        <v>38</v>
      </c>
      <c r="F397" s="28" t="s">
        <v>239</v>
      </c>
      <c r="G397" s="28">
        <v>228</v>
      </c>
    </row>
    <row r="398" spans="4:7" x14ac:dyDescent="0.3">
      <c r="D398" s="30">
        <v>46058</v>
      </c>
      <c r="E398" s="28" t="s">
        <v>42</v>
      </c>
      <c r="F398" s="28" t="s">
        <v>230</v>
      </c>
      <c r="G398" s="28">
        <v>555</v>
      </c>
    </row>
    <row r="399" spans="4:7" x14ac:dyDescent="0.3">
      <c r="D399" s="30">
        <v>46058</v>
      </c>
      <c r="E399" s="28" t="s">
        <v>106</v>
      </c>
      <c r="F399" s="28" t="s">
        <v>234</v>
      </c>
      <c r="G399" s="28">
        <v>1020</v>
      </c>
    </row>
    <row r="400" spans="4:7" x14ac:dyDescent="0.3">
      <c r="D400" s="30">
        <v>46058</v>
      </c>
      <c r="E400" s="28" t="s">
        <v>39</v>
      </c>
      <c r="F400" s="28" t="s">
        <v>239</v>
      </c>
      <c r="G400" s="28">
        <v>684</v>
      </c>
    </row>
    <row r="401" spans="4:7" x14ac:dyDescent="0.3">
      <c r="D401" s="30">
        <v>46059</v>
      </c>
      <c r="E401" s="28" t="s">
        <v>42</v>
      </c>
      <c r="F401" s="28" t="s">
        <v>221</v>
      </c>
      <c r="G401" s="28">
        <v>65</v>
      </c>
    </row>
    <row r="402" spans="4:7" x14ac:dyDescent="0.3">
      <c r="D402" s="30">
        <v>46059</v>
      </c>
      <c r="E402" s="28" t="s">
        <v>106</v>
      </c>
      <c r="F402" s="28" t="s">
        <v>217</v>
      </c>
      <c r="G402" s="28">
        <v>780</v>
      </c>
    </row>
    <row r="403" spans="4:7" x14ac:dyDescent="0.3">
      <c r="D403" s="30">
        <v>46059</v>
      </c>
      <c r="E403" s="28" t="s">
        <v>42</v>
      </c>
      <c r="F403" s="28" t="s">
        <v>221</v>
      </c>
      <c r="G403" s="28">
        <v>13</v>
      </c>
    </row>
    <row r="404" spans="4:7" x14ac:dyDescent="0.3">
      <c r="D404" s="30">
        <v>46059</v>
      </c>
      <c r="E404" s="28" t="s">
        <v>38</v>
      </c>
      <c r="F404" s="28" t="s">
        <v>236</v>
      </c>
      <c r="G404" s="28">
        <v>66</v>
      </c>
    </row>
    <row r="405" spans="4:7" x14ac:dyDescent="0.3">
      <c r="D405" s="30">
        <v>46059</v>
      </c>
      <c r="E405" s="28" t="s">
        <v>42</v>
      </c>
      <c r="F405" s="28" t="s">
        <v>223</v>
      </c>
      <c r="G405" s="28">
        <v>212</v>
      </c>
    </row>
    <row r="406" spans="4:7" x14ac:dyDescent="0.3">
      <c r="D406" s="30">
        <v>46059</v>
      </c>
      <c r="E406" s="28" t="s">
        <v>106</v>
      </c>
      <c r="F406" s="28" t="s">
        <v>238</v>
      </c>
      <c r="G406" s="28">
        <v>87</v>
      </c>
    </row>
    <row r="407" spans="4:7" x14ac:dyDescent="0.3">
      <c r="D407" s="30">
        <v>46059</v>
      </c>
      <c r="E407" s="28" t="s">
        <v>38</v>
      </c>
      <c r="F407" s="28" t="s">
        <v>235</v>
      </c>
      <c r="G407" s="28">
        <v>559</v>
      </c>
    </row>
    <row r="408" spans="4:7" x14ac:dyDescent="0.3">
      <c r="D408" s="30">
        <v>46059</v>
      </c>
      <c r="E408" s="28" t="s">
        <v>106</v>
      </c>
      <c r="F408" s="28" t="s">
        <v>234</v>
      </c>
      <c r="G408" s="28">
        <v>408</v>
      </c>
    </row>
    <row r="409" spans="4:7" x14ac:dyDescent="0.3">
      <c r="D409" s="30">
        <v>46059</v>
      </c>
      <c r="E409" s="28" t="s">
        <v>39</v>
      </c>
      <c r="F409" s="28" t="s">
        <v>226</v>
      </c>
      <c r="G409" s="28">
        <v>1056</v>
      </c>
    </row>
    <row r="410" spans="4:7" x14ac:dyDescent="0.3">
      <c r="D410" s="30">
        <v>46060</v>
      </c>
      <c r="E410" s="28" t="s">
        <v>38</v>
      </c>
      <c r="F410" s="28" t="s">
        <v>241</v>
      </c>
      <c r="G410" s="28">
        <v>360</v>
      </c>
    </row>
    <row r="411" spans="4:7" x14ac:dyDescent="0.3">
      <c r="D411" s="30">
        <v>46060</v>
      </c>
      <c r="E411" s="28" t="s">
        <v>39</v>
      </c>
      <c r="F411" s="28" t="s">
        <v>237</v>
      </c>
      <c r="G411" s="28">
        <v>1071</v>
      </c>
    </row>
    <row r="412" spans="4:7" x14ac:dyDescent="0.3">
      <c r="D412" s="30">
        <v>46060</v>
      </c>
      <c r="E412" s="28" t="s">
        <v>38</v>
      </c>
      <c r="F412" s="28" t="s">
        <v>226</v>
      </c>
      <c r="G412" s="28">
        <v>960</v>
      </c>
    </row>
    <row r="413" spans="4:7" x14ac:dyDescent="0.3">
      <c r="D413" s="30">
        <v>46060</v>
      </c>
      <c r="E413" s="28" t="s">
        <v>42</v>
      </c>
      <c r="F413" s="28" t="s">
        <v>236</v>
      </c>
      <c r="G413" s="28">
        <v>99</v>
      </c>
    </row>
    <row r="414" spans="4:7" x14ac:dyDescent="0.3">
      <c r="D414" s="30">
        <v>46060</v>
      </c>
      <c r="E414" s="28" t="s">
        <v>38</v>
      </c>
      <c r="F414" s="28" t="s">
        <v>215</v>
      </c>
      <c r="G414" s="28">
        <v>1242</v>
      </c>
    </row>
    <row r="415" spans="4:7" x14ac:dyDescent="0.3">
      <c r="D415" s="30">
        <v>46060</v>
      </c>
      <c r="E415" s="28" t="s">
        <v>106</v>
      </c>
      <c r="F415" s="28" t="s">
        <v>242</v>
      </c>
      <c r="G415" s="28">
        <v>513</v>
      </c>
    </row>
    <row r="416" spans="4:7" x14ac:dyDescent="0.3">
      <c r="D416" s="30">
        <v>46060</v>
      </c>
      <c r="E416" s="28" t="s">
        <v>106</v>
      </c>
      <c r="F416" s="28" t="s">
        <v>223</v>
      </c>
      <c r="G416" s="28">
        <v>530</v>
      </c>
    </row>
    <row r="417" spans="4:7" x14ac:dyDescent="0.3">
      <c r="D417" s="30">
        <v>46060</v>
      </c>
      <c r="E417" s="28" t="s">
        <v>42</v>
      </c>
      <c r="F417" s="28" t="s">
        <v>235</v>
      </c>
      <c r="G417" s="28">
        <v>215</v>
      </c>
    </row>
    <row r="418" spans="4:7" x14ac:dyDescent="0.3">
      <c r="D418" s="30">
        <v>46060</v>
      </c>
      <c r="E418" s="28" t="s">
        <v>106</v>
      </c>
      <c r="F418" s="28" t="s">
        <v>229</v>
      </c>
      <c r="G418" s="28">
        <v>528</v>
      </c>
    </row>
    <row r="419" spans="4:7" x14ac:dyDescent="0.3">
      <c r="D419" s="30">
        <v>46060</v>
      </c>
      <c r="E419" s="28" t="s">
        <v>39</v>
      </c>
      <c r="F419" s="28" t="s">
        <v>232</v>
      </c>
      <c r="G419" s="28">
        <v>376</v>
      </c>
    </row>
    <row r="420" spans="4:7" x14ac:dyDescent="0.3">
      <c r="D420" s="30">
        <v>46060</v>
      </c>
      <c r="E420" s="28" t="s">
        <v>39</v>
      </c>
      <c r="F420" s="28" t="s">
        <v>235</v>
      </c>
      <c r="G420" s="28">
        <v>516</v>
      </c>
    </row>
    <row r="421" spans="4:7" x14ac:dyDescent="0.3">
      <c r="D421" s="30">
        <v>46060</v>
      </c>
      <c r="E421" s="28" t="s">
        <v>106</v>
      </c>
      <c r="F421" s="28" t="s">
        <v>223</v>
      </c>
      <c r="G421" s="28">
        <v>106</v>
      </c>
    </row>
    <row r="422" spans="4:7" x14ac:dyDescent="0.3">
      <c r="D422" s="30">
        <v>46061</v>
      </c>
      <c r="E422" s="28" t="s">
        <v>42</v>
      </c>
      <c r="F422" s="28" t="s">
        <v>240</v>
      </c>
      <c r="G422" s="28">
        <v>135</v>
      </c>
    </row>
    <row r="423" spans="4:7" x14ac:dyDescent="0.3">
      <c r="D423" s="30">
        <v>46061</v>
      </c>
      <c r="E423" s="28" t="s">
        <v>42</v>
      </c>
      <c r="F423" s="28" t="s">
        <v>239</v>
      </c>
      <c r="G423" s="28">
        <v>760</v>
      </c>
    </row>
    <row r="424" spans="4:7" x14ac:dyDescent="0.3">
      <c r="D424" s="30">
        <v>46061</v>
      </c>
      <c r="E424" s="28" t="s">
        <v>39</v>
      </c>
      <c r="F424" s="28" t="s">
        <v>233</v>
      </c>
      <c r="G424" s="28">
        <v>510</v>
      </c>
    </row>
    <row r="425" spans="4:7" x14ac:dyDescent="0.3">
      <c r="D425" s="30">
        <v>46061</v>
      </c>
      <c r="E425" s="28" t="s">
        <v>39</v>
      </c>
      <c r="F425" s="28" t="s">
        <v>234</v>
      </c>
      <c r="G425" s="28">
        <v>102</v>
      </c>
    </row>
    <row r="426" spans="4:7" x14ac:dyDescent="0.3">
      <c r="D426" s="30">
        <v>46061</v>
      </c>
      <c r="E426" s="28" t="s">
        <v>42</v>
      </c>
      <c r="F426" s="28" t="s">
        <v>227</v>
      </c>
      <c r="G426" s="28">
        <v>174</v>
      </c>
    </row>
    <row r="427" spans="4:7" x14ac:dyDescent="0.3">
      <c r="D427" s="30">
        <v>46061</v>
      </c>
      <c r="E427" s="28" t="s">
        <v>42</v>
      </c>
      <c r="F427" s="28" t="s">
        <v>231</v>
      </c>
      <c r="G427" s="28">
        <v>374</v>
      </c>
    </row>
    <row r="428" spans="4:7" x14ac:dyDescent="0.3">
      <c r="D428" s="30">
        <v>46061</v>
      </c>
      <c r="E428" s="28" t="s">
        <v>38</v>
      </c>
      <c r="F428" s="28" t="s">
        <v>227</v>
      </c>
      <c r="G428" s="28">
        <v>464</v>
      </c>
    </row>
    <row r="429" spans="4:7" x14ac:dyDescent="0.3">
      <c r="D429" s="30">
        <v>46061</v>
      </c>
      <c r="E429" s="28" t="s">
        <v>39</v>
      </c>
      <c r="F429" s="28" t="s">
        <v>219</v>
      </c>
      <c r="G429" s="28">
        <v>182</v>
      </c>
    </row>
    <row r="430" spans="4:7" x14ac:dyDescent="0.3">
      <c r="D430" s="30">
        <v>46061</v>
      </c>
      <c r="E430" s="28" t="s">
        <v>38</v>
      </c>
      <c r="F430" s="28" t="s">
        <v>230</v>
      </c>
      <c r="G430" s="28">
        <v>333</v>
      </c>
    </row>
    <row r="431" spans="4:7" x14ac:dyDescent="0.3">
      <c r="D431" s="30">
        <v>46061</v>
      </c>
      <c r="E431" s="28" t="s">
        <v>38</v>
      </c>
      <c r="F431" s="28" t="s">
        <v>233</v>
      </c>
      <c r="G431" s="28">
        <v>867</v>
      </c>
    </row>
    <row r="432" spans="4:7" x14ac:dyDescent="0.3">
      <c r="D432" s="30">
        <v>46061</v>
      </c>
      <c r="E432" s="28" t="s">
        <v>38</v>
      </c>
      <c r="F432" s="28" t="s">
        <v>217</v>
      </c>
      <c r="G432" s="28">
        <v>1248</v>
      </c>
    </row>
    <row r="433" spans="4:7" x14ac:dyDescent="0.3">
      <c r="D433" s="30">
        <v>46062</v>
      </c>
      <c r="E433" s="28" t="s">
        <v>42</v>
      </c>
      <c r="F433" s="28" t="s">
        <v>229</v>
      </c>
      <c r="G433" s="28">
        <v>1760</v>
      </c>
    </row>
    <row r="434" spans="4:7" x14ac:dyDescent="0.3">
      <c r="D434" s="30">
        <v>46062</v>
      </c>
      <c r="E434" s="28" t="s">
        <v>106</v>
      </c>
      <c r="F434" s="28" t="s">
        <v>223</v>
      </c>
      <c r="G434" s="28">
        <v>265</v>
      </c>
    </row>
    <row r="435" spans="4:7" x14ac:dyDescent="0.3">
      <c r="D435" s="30">
        <v>46062</v>
      </c>
      <c r="E435" s="28" t="s">
        <v>39</v>
      </c>
      <c r="F435" s="28" t="s">
        <v>226</v>
      </c>
      <c r="G435" s="28">
        <v>1728</v>
      </c>
    </row>
    <row r="436" spans="4:7" x14ac:dyDescent="0.3">
      <c r="D436" s="30">
        <v>46062</v>
      </c>
      <c r="E436" s="28" t="s">
        <v>106</v>
      </c>
      <c r="F436" s="28" t="s">
        <v>227</v>
      </c>
      <c r="G436" s="28">
        <v>1218</v>
      </c>
    </row>
    <row r="437" spans="4:7" x14ac:dyDescent="0.3">
      <c r="D437" s="30">
        <v>46062</v>
      </c>
      <c r="E437" s="28" t="s">
        <v>42</v>
      </c>
      <c r="F437" s="28" t="s">
        <v>221</v>
      </c>
      <c r="G437" s="28">
        <v>182</v>
      </c>
    </row>
    <row r="438" spans="4:7" x14ac:dyDescent="0.3">
      <c r="D438" s="30">
        <v>46062</v>
      </c>
      <c r="E438" s="28" t="s">
        <v>38</v>
      </c>
      <c r="F438" s="28" t="s">
        <v>227</v>
      </c>
      <c r="G438" s="28">
        <v>1450</v>
      </c>
    </row>
    <row r="439" spans="4:7" x14ac:dyDescent="0.3">
      <c r="D439" s="30">
        <v>46062</v>
      </c>
      <c r="E439" s="28" t="s">
        <v>42</v>
      </c>
      <c r="F439" s="28" t="s">
        <v>229</v>
      </c>
      <c r="G439" s="28">
        <v>1936</v>
      </c>
    </row>
    <row r="440" spans="4:7" x14ac:dyDescent="0.3">
      <c r="D440" s="30">
        <v>46062</v>
      </c>
      <c r="E440" s="28" t="s">
        <v>106</v>
      </c>
      <c r="F440" s="28" t="s">
        <v>241</v>
      </c>
      <c r="G440" s="28">
        <v>720</v>
      </c>
    </row>
    <row r="441" spans="4:7" x14ac:dyDescent="0.3">
      <c r="D441" s="30">
        <v>46062</v>
      </c>
      <c r="E441" s="28" t="s">
        <v>106</v>
      </c>
      <c r="F441" s="28" t="s">
        <v>227</v>
      </c>
      <c r="G441" s="28">
        <v>406</v>
      </c>
    </row>
    <row r="442" spans="4:7" x14ac:dyDescent="0.3">
      <c r="D442" s="30">
        <v>46063</v>
      </c>
      <c r="E442" s="28" t="s">
        <v>38</v>
      </c>
      <c r="F442" s="28" t="s">
        <v>228</v>
      </c>
      <c r="G442" s="28">
        <v>216</v>
      </c>
    </row>
    <row r="443" spans="4:7" x14ac:dyDescent="0.3">
      <c r="D443" s="30">
        <v>46063</v>
      </c>
      <c r="E443" s="28" t="s">
        <v>42</v>
      </c>
      <c r="F443" s="28" t="s">
        <v>225</v>
      </c>
      <c r="G443" s="28">
        <v>512</v>
      </c>
    </row>
    <row r="444" spans="4:7" x14ac:dyDescent="0.3">
      <c r="D444" s="30">
        <v>46063</v>
      </c>
      <c r="E444" s="28" t="s">
        <v>38</v>
      </c>
      <c r="F444" s="28" t="s">
        <v>230</v>
      </c>
      <c r="G444" s="28">
        <v>333</v>
      </c>
    </row>
    <row r="445" spans="4:7" x14ac:dyDescent="0.3">
      <c r="D445" s="30">
        <v>46063</v>
      </c>
      <c r="E445" s="28" t="s">
        <v>106</v>
      </c>
      <c r="F445" s="28" t="s">
        <v>226</v>
      </c>
      <c r="G445" s="28">
        <v>2112</v>
      </c>
    </row>
    <row r="446" spans="4:7" x14ac:dyDescent="0.3">
      <c r="D446" s="30">
        <v>46063</v>
      </c>
      <c r="E446" s="28" t="s">
        <v>106</v>
      </c>
      <c r="F446" s="28" t="s">
        <v>223</v>
      </c>
      <c r="G446" s="28">
        <v>848</v>
      </c>
    </row>
    <row r="447" spans="4:7" x14ac:dyDescent="0.3">
      <c r="D447" s="30">
        <v>46063</v>
      </c>
      <c r="E447" s="28" t="s">
        <v>38</v>
      </c>
      <c r="F447" s="28" t="s">
        <v>241</v>
      </c>
      <c r="G447" s="28">
        <v>1260</v>
      </c>
    </row>
    <row r="448" spans="4:7" x14ac:dyDescent="0.3">
      <c r="D448" s="30">
        <v>46063</v>
      </c>
      <c r="E448" s="28" t="s">
        <v>39</v>
      </c>
      <c r="F448" s="28" t="s">
        <v>235</v>
      </c>
      <c r="G448" s="28">
        <v>774</v>
      </c>
    </row>
    <row r="449" spans="4:7" x14ac:dyDescent="0.3">
      <c r="D449" s="30">
        <v>46063</v>
      </c>
      <c r="E449" s="28" t="s">
        <v>106</v>
      </c>
      <c r="F449" s="28" t="s">
        <v>226</v>
      </c>
      <c r="G449" s="28">
        <v>1056</v>
      </c>
    </row>
    <row r="450" spans="4:7" x14ac:dyDescent="0.3">
      <c r="D450" s="30">
        <v>46063</v>
      </c>
      <c r="E450" s="28" t="s">
        <v>106</v>
      </c>
      <c r="F450" s="28" t="s">
        <v>223</v>
      </c>
      <c r="G450" s="28">
        <v>265</v>
      </c>
    </row>
    <row r="451" spans="4:7" x14ac:dyDescent="0.3">
      <c r="D451" s="30">
        <v>46063</v>
      </c>
      <c r="E451" s="28" t="s">
        <v>38</v>
      </c>
      <c r="F451" s="28" t="s">
        <v>237</v>
      </c>
      <c r="G451" s="28">
        <v>1134</v>
      </c>
    </row>
    <row r="452" spans="4:7" x14ac:dyDescent="0.3">
      <c r="D452" s="30">
        <v>46063</v>
      </c>
      <c r="E452" s="28" t="s">
        <v>39</v>
      </c>
      <c r="F452" s="28" t="s">
        <v>239</v>
      </c>
      <c r="G452" s="28">
        <v>570</v>
      </c>
    </row>
    <row r="453" spans="4:7" x14ac:dyDescent="0.3">
      <c r="D453" s="30">
        <v>46064</v>
      </c>
      <c r="E453" s="28" t="s">
        <v>106</v>
      </c>
      <c r="F453" s="28" t="s">
        <v>217</v>
      </c>
      <c r="G453" s="28">
        <v>52</v>
      </c>
    </row>
    <row r="454" spans="4:7" x14ac:dyDescent="0.3">
      <c r="D454" s="30">
        <v>46064</v>
      </c>
      <c r="E454" s="28" t="s">
        <v>42</v>
      </c>
      <c r="F454" s="28" t="s">
        <v>229</v>
      </c>
      <c r="G454" s="28">
        <v>704</v>
      </c>
    </row>
    <row r="455" spans="4:7" x14ac:dyDescent="0.3">
      <c r="D455" s="30">
        <v>46064</v>
      </c>
      <c r="E455" s="28" t="s">
        <v>38</v>
      </c>
      <c r="F455" s="28" t="s">
        <v>221</v>
      </c>
      <c r="G455" s="28">
        <v>143</v>
      </c>
    </row>
    <row r="456" spans="4:7" x14ac:dyDescent="0.3">
      <c r="D456" s="30">
        <v>46064</v>
      </c>
      <c r="E456" s="28" t="s">
        <v>42</v>
      </c>
      <c r="F456" s="28" t="s">
        <v>240</v>
      </c>
      <c r="G456" s="28">
        <v>990</v>
      </c>
    </row>
    <row r="457" spans="4:7" x14ac:dyDescent="0.3">
      <c r="D457" s="30">
        <v>46064</v>
      </c>
      <c r="E457" s="28" t="s">
        <v>106</v>
      </c>
      <c r="F457" s="28" t="s">
        <v>234</v>
      </c>
      <c r="G457" s="28">
        <v>816</v>
      </c>
    </row>
    <row r="458" spans="4:7" x14ac:dyDescent="0.3">
      <c r="D458" s="30">
        <v>46064</v>
      </c>
      <c r="E458" s="28" t="s">
        <v>106</v>
      </c>
      <c r="F458" s="28" t="s">
        <v>237</v>
      </c>
      <c r="G458" s="28">
        <v>252</v>
      </c>
    </row>
    <row r="459" spans="4:7" x14ac:dyDescent="0.3">
      <c r="D459" s="30">
        <v>46064</v>
      </c>
      <c r="E459" s="28" t="s">
        <v>42</v>
      </c>
      <c r="F459" s="28" t="s">
        <v>238</v>
      </c>
      <c r="G459" s="28">
        <v>261</v>
      </c>
    </row>
    <row r="460" spans="4:7" x14ac:dyDescent="0.3">
      <c r="D460" s="30">
        <v>46064</v>
      </c>
      <c r="E460" s="28" t="s">
        <v>39</v>
      </c>
      <c r="F460" s="28" t="s">
        <v>229</v>
      </c>
      <c r="G460" s="28">
        <v>968</v>
      </c>
    </row>
    <row r="461" spans="4:7" x14ac:dyDescent="0.3">
      <c r="D461" s="30">
        <v>46064</v>
      </c>
      <c r="E461" s="28" t="s">
        <v>38</v>
      </c>
      <c r="F461" s="28" t="s">
        <v>237</v>
      </c>
      <c r="G461" s="28">
        <v>189</v>
      </c>
    </row>
    <row r="462" spans="4:7" x14ac:dyDescent="0.3">
      <c r="D462" s="30">
        <v>46064</v>
      </c>
      <c r="E462" s="28" t="s">
        <v>39</v>
      </c>
      <c r="F462" s="28" t="s">
        <v>239</v>
      </c>
      <c r="G462" s="28">
        <v>342</v>
      </c>
    </row>
    <row r="463" spans="4:7" x14ac:dyDescent="0.3">
      <c r="D463" s="30">
        <v>46064</v>
      </c>
      <c r="E463" s="28" t="s">
        <v>106</v>
      </c>
      <c r="F463" s="28" t="s">
        <v>223</v>
      </c>
      <c r="G463" s="28">
        <v>742</v>
      </c>
    </row>
    <row r="464" spans="4:7" x14ac:dyDescent="0.3">
      <c r="D464" s="30">
        <v>46064</v>
      </c>
      <c r="E464" s="28" t="s">
        <v>38</v>
      </c>
      <c r="F464" s="28" t="s">
        <v>219</v>
      </c>
      <c r="G464" s="28">
        <v>546</v>
      </c>
    </row>
    <row r="465" spans="4:7" x14ac:dyDescent="0.3">
      <c r="D465" s="30">
        <v>46065</v>
      </c>
      <c r="E465" s="28" t="s">
        <v>42</v>
      </c>
      <c r="F465" s="28" t="s">
        <v>227</v>
      </c>
      <c r="G465" s="28">
        <v>406</v>
      </c>
    </row>
    <row r="466" spans="4:7" x14ac:dyDescent="0.3">
      <c r="D466" s="30">
        <v>46065</v>
      </c>
      <c r="E466" s="28" t="s">
        <v>106</v>
      </c>
      <c r="F466" s="28" t="s">
        <v>219</v>
      </c>
      <c r="G466" s="28">
        <v>91</v>
      </c>
    </row>
    <row r="467" spans="4:7" x14ac:dyDescent="0.3">
      <c r="D467" s="30">
        <v>46065</v>
      </c>
      <c r="E467" s="28" t="s">
        <v>42</v>
      </c>
      <c r="F467" s="28" t="s">
        <v>226</v>
      </c>
      <c r="G467" s="28">
        <v>192</v>
      </c>
    </row>
    <row r="468" spans="4:7" x14ac:dyDescent="0.3">
      <c r="D468" s="30">
        <v>46065</v>
      </c>
      <c r="E468" s="28" t="s">
        <v>106</v>
      </c>
      <c r="F468" s="28" t="s">
        <v>239</v>
      </c>
      <c r="G468" s="28">
        <v>532</v>
      </c>
    </row>
    <row r="469" spans="4:7" x14ac:dyDescent="0.3">
      <c r="D469" s="30">
        <v>46065</v>
      </c>
      <c r="E469" s="28" t="s">
        <v>39</v>
      </c>
      <c r="F469" s="28" t="s">
        <v>232</v>
      </c>
      <c r="G469" s="28">
        <v>893</v>
      </c>
    </row>
    <row r="470" spans="4:7" x14ac:dyDescent="0.3">
      <c r="D470" s="30">
        <v>46065</v>
      </c>
      <c r="E470" s="28" t="s">
        <v>42</v>
      </c>
      <c r="F470" s="28" t="s">
        <v>240</v>
      </c>
      <c r="G470" s="28">
        <v>900</v>
      </c>
    </row>
    <row r="471" spans="4:7" x14ac:dyDescent="0.3">
      <c r="D471" s="30">
        <v>46065</v>
      </c>
      <c r="E471" s="28" t="s">
        <v>42</v>
      </c>
      <c r="F471" s="28" t="s">
        <v>226</v>
      </c>
      <c r="G471" s="28">
        <v>768</v>
      </c>
    </row>
    <row r="472" spans="4:7" x14ac:dyDescent="0.3">
      <c r="D472" s="30">
        <v>46065</v>
      </c>
      <c r="E472" s="28" t="s">
        <v>42</v>
      </c>
      <c r="F472" s="28" t="s">
        <v>229</v>
      </c>
      <c r="G472" s="28">
        <v>1848</v>
      </c>
    </row>
    <row r="473" spans="4:7" x14ac:dyDescent="0.3">
      <c r="D473" s="30">
        <v>46065</v>
      </c>
      <c r="E473" s="28" t="s">
        <v>106</v>
      </c>
      <c r="F473" s="28" t="s">
        <v>234</v>
      </c>
      <c r="G473" s="28">
        <v>663</v>
      </c>
    </row>
    <row r="474" spans="4:7" x14ac:dyDescent="0.3">
      <c r="D474" s="30">
        <v>46065</v>
      </c>
      <c r="E474" s="28" t="s">
        <v>39</v>
      </c>
      <c r="F474" s="28" t="s">
        <v>233</v>
      </c>
      <c r="G474" s="28">
        <v>612</v>
      </c>
    </row>
    <row r="475" spans="4:7" x14ac:dyDescent="0.3">
      <c r="D475" s="30">
        <v>46065</v>
      </c>
      <c r="E475" s="28" t="s">
        <v>39</v>
      </c>
      <c r="F475" s="28" t="s">
        <v>237</v>
      </c>
      <c r="G475" s="28">
        <v>882</v>
      </c>
    </row>
    <row r="476" spans="4:7" x14ac:dyDescent="0.3">
      <c r="D476" s="30">
        <v>46065</v>
      </c>
      <c r="E476" s="28" t="s">
        <v>106</v>
      </c>
      <c r="F476" s="28" t="s">
        <v>223</v>
      </c>
      <c r="G476" s="28">
        <v>530</v>
      </c>
    </row>
    <row r="477" spans="4:7" x14ac:dyDescent="0.3">
      <c r="D477" s="30">
        <v>46066</v>
      </c>
      <c r="E477" s="28" t="s">
        <v>42</v>
      </c>
      <c r="F477" s="28" t="s">
        <v>225</v>
      </c>
      <c r="G477" s="28">
        <v>128</v>
      </c>
    </row>
    <row r="478" spans="4:7" x14ac:dyDescent="0.3">
      <c r="D478" s="30">
        <v>46066</v>
      </c>
      <c r="E478" s="28" t="s">
        <v>38</v>
      </c>
      <c r="F478" s="28" t="s">
        <v>229</v>
      </c>
      <c r="G478" s="28">
        <v>264</v>
      </c>
    </row>
    <row r="479" spans="4:7" x14ac:dyDescent="0.3">
      <c r="D479" s="30">
        <v>46066</v>
      </c>
      <c r="E479" s="28" t="s">
        <v>42</v>
      </c>
      <c r="F479" s="28" t="s">
        <v>226</v>
      </c>
      <c r="G479" s="28">
        <v>1152</v>
      </c>
    </row>
    <row r="480" spans="4:7" x14ac:dyDescent="0.3">
      <c r="D480" s="30">
        <v>46066</v>
      </c>
      <c r="E480" s="28" t="s">
        <v>38</v>
      </c>
      <c r="F480" s="28" t="s">
        <v>233</v>
      </c>
      <c r="G480" s="28">
        <v>1224</v>
      </c>
    </row>
    <row r="481" spans="4:7" x14ac:dyDescent="0.3">
      <c r="D481" s="30">
        <v>46067</v>
      </c>
      <c r="E481" s="28" t="s">
        <v>42</v>
      </c>
      <c r="F481" s="28" t="s">
        <v>236</v>
      </c>
      <c r="G481" s="28">
        <v>154</v>
      </c>
    </row>
    <row r="482" spans="4:7" x14ac:dyDescent="0.3">
      <c r="D482" s="30">
        <v>46067</v>
      </c>
      <c r="E482" s="28" t="s">
        <v>39</v>
      </c>
      <c r="F482" s="28" t="s">
        <v>232</v>
      </c>
      <c r="G482" s="28">
        <v>940</v>
      </c>
    </row>
    <row r="483" spans="4:7" x14ac:dyDescent="0.3">
      <c r="D483" s="30">
        <v>46067</v>
      </c>
      <c r="E483" s="28" t="s">
        <v>106</v>
      </c>
      <c r="F483" s="28" t="s">
        <v>237</v>
      </c>
      <c r="G483" s="28">
        <v>1512</v>
      </c>
    </row>
    <row r="484" spans="4:7" x14ac:dyDescent="0.3">
      <c r="D484" s="30">
        <v>46067</v>
      </c>
      <c r="E484" s="28" t="s">
        <v>39</v>
      </c>
      <c r="F484" s="28" t="s">
        <v>229</v>
      </c>
      <c r="G484" s="28">
        <v>440</v>
      </c>
    </row>
    <row r="485" spans="4:7" x14ac:dyDescent="0.3">
      <c r="D485" s="30">
        <v>46067</v>
      </c>
      <c r="E485" s="28" t="s">
        <v>38</v>
      </c>
      <c r="F485" s="28" t="s">
        <v>219</v>
      </c>
      <c r="G485" s="28">
        <v>2093</v>
      </c>
    </row>
    <row r="486" spans="4:7" x14ac:dyDescent="0.3">
      <c r="D486" s="30">
        <v>46067</v>
      </c>
      <c r="E486" s="28" t="s">
        <v>106</v>
      </c>
      <c r="F486" s="28" t="s">
        <v>221</v>
      </c>
      <c r="G486" s="28">
        <v>234</v>
      </c>
    </row>
    <row r="487" spans="4:7" x14ac:dyDescent="0.3">
      <c r="D487" s="30">
        <v>46067</v>
      </c>
      <c r="E487" s="28" t="s">
        <v>39</v>
      </c>
      <c r="F487" s="28" t="s">
        <v>219</v>
      </c>
      <c r="G487" s="28">
        <v>1365</v>
      </c>
    </row>
    <row r="488" spans="4:7" x14ac:dyDescent="0.3">
      <c r="D488" s="30">
        <v>46067</v>
      </c>
      <c r="E488" s="28" t="s">
        <v>42</v>
      </c>
      <c r="F488" s="28" t="s">
        <v>236</v>
      </c>
      <c r="G488" s="28">
        <v>231</v>
      </c>
    </row>
    <row r="489" spans="4:7" x14ac:dyDescent="0.3">
      <c r="D489" s="30">
        <v>46067</v>
      </c>
      <c r="E489" s="28" t="s">
        <v>42</v>
      </c>
      <c r="F489" s="28" t="s">
        <v>230</v>
      </c>
      <c r="G489" s="28">
        <v>74</v>
      </c>
    </row>
    <row r="490" spans="4:7" x14ac:dyDescent="0.3">
      <c r="D490" s="30">
        <v>46067</v>
      </c>
      <c r="E490" s="28" t="s">
        <v>38</v>
      </c>
      <c r="F490" s="28" t="s">
        <v>236</v>
      </c>
      <c r="G490" s="28">
        <v>121</v>
      </c>
    </row>
    <row r="491" spans="4:7" x14ac:dyDescent="0.3">
      <c r="D491" s="30">
        <v>46067</v>
      </c>
      <c r="E491" s="28" t="s">
        <v>39</v>
      </c>
      <c r="F491" s="28" t="s">
        <v>217</v>
      </c>
      <c r="G491" s="28">
        <v>312</v>
      </c>
    </row>
    <row r="492" spans="4:7" x14ac:dyDescent="0.3">
      <c r="D492" s="30">
        <v>46067</v>
      </c>
      <c r="E492" s="28" t="s">
        <v>39</v>
      </c>
      <c r="F492" s="28" t="s">
        <v>226</v>
      </c>
      <c r="G492" s="28">
        <v>1728</v>
      </c>
    </row>
    <row r="493" spans="4:7" x14ac:dyDescent="0.3">
      <c r="D493" s="30">
        <v>46067</v>
      </c>
      <c r="E493" s="28" t="s">
        <v>42</v>
      </c>
      <c r="F493" s="28" t="s">
        <v>223</v>
      </c>
      <c r="G493" s="28">
        <v>424</v>
      </c>
    </row>
    <row r="494" spans="4:7" x14ac:dyDescent="0.3">
      <c r="D494" s="30">
        <v>46068</v>
      </c>
      <c r="E494" s="28" t="s">
        <v>106</v>
      </c>
      <c r="F494" s="28" t="s">
        <v>233</v>
      </c>
      <c r="G494" s="28">
        <v>357</v>
      </c>
    </row>
    <row r="495" spans="4:7" x14ac:dyDescent="0.3">
      <c r="D495" s="30">
        <v>46068</v>
      </c>
      <c r="E495" s="28" t="s">
        <v>106</v>
      </c>
      <c r="F495" s="28" t="s">
        <v>217</v>
      </c>
      <c r="G495" s="28">
        <v>52</v>
      </c>
    </row>
    <row r="496" spans="4:7" x14ac:dyDescent="0.3">
      <c r="D496" s="30">
        <v>46068</v>
      </c>
      <c r="E496" s="28" t="s">
        <v>106</v>
      </c>
      <c r="F496" s="28" t="s">
        <v>225</v>
      </c>
      <c r="G496" s="28">
        <v>704</v>
      </c>
    </row>
    <row r="497" spans="4:7" x14ac:dyDescent="0.3">
      <c r="D497" s="30">
        <v>46068</v>
      </c>
      <c r="E497" s="28" t="s">
        <v>39</v>
      </c>
      <c r="F497" s="28" t="s">
        <v>234</v>
      </c>
      <c r="G497" s="28">
        <v>816</v>
      </c>
    </row>
    <row r="498" spans="4:7" x14ac:dyDescent="0.3">
      <c r="D498" s="30">
        <v>46068</v>
      </c>
      <c r="E498" s="28" t="s">
        <v>38</v>
      </c>
      <c r="F498" s="28" t="s">
        <v>231</v>
      </c>
      <c r="G498" s="28">
        <v>440</v>
      </c>
    </row>
    <row r="499" spans="4:7" x14ac:dyDescent="0.3">
      <c r="D499" s="30">
        <v>46068</v>
      </c>
      <c r="E499" s="28" t="s">
        <v>106</v>
      </c>
      <c r="F499" s="28" t="s">
        <v>225</v>
      </c>
      <c r="G499" s="28">
        <v>576</v>
      </c>
    </row>
    <row r="500" spans="4:7" x14ac:dyDescent="0.3">
      <c r="D500" s="30">
        <v>46068</v>
      </c>
      <c r="E500" s="28" t="s">
        <v>42</v>
      </c>
      <c r="F500" s="28" t="s">
        <v>223</v>
      </c>
      <c r="G500" s="28">
        <v>1272</v>
      </c>
    </row>
    <row r="501" spans="4:7" x14ac:dyDescent="0.3">
      <c r="D501" s="30">
        <v>46068</v>
      </c>
      <c r="E501" s="28" t="s">
        <v>42</v>
      </c>
      <c r="F501" s="28" t="s">
        <v>226</v>
      </c>
      <c r="G501" s="28">
        <v>1152</v>
      </c>
    </row>
    <row r="502" spans="4:7" x14ac:dyDescent="0.3">
      <c r="D502" s="30">
        <v>46069</v>
      </c>
      <c r="E502" s="28" t="s">
        <v>39</v>
      </c>
      <c r="F502" s="28" t="s">
        <v>228</v>
      </c>
      <c r="G502" s="28">
        <v>1080</v>
      </c>
    </row>
    <row r="503" spans="4:7" x14ac:dyDescent="0.3">
      <c r="D503" s="30">
        <v>46069</v>
      </c>
      <c r="E503" s="28" t="s">
        <v>42</v>
      </c>
      <c r="F503" s="28" t="s">
        <v>231</v>
      </c>
      <c r="G503" s="28">
        <v>22</v>
      </c>
    </row>
    <row r="504" spans="4:7" x14ac:dyDescent="0.3">
      <c r="D504" s="30">
        <v>46069</v>
      </c>
      <c r="E504" s="28" t="s">
        <v>38</v>
      </c>
      <c r="F504" s="28" t="s">
        <v>240</v>
      </c>
      <c r="G504" s="28">
        <v>135</v>
      </c>
    </row>
    <row r="505" spans="4:7" x14ac:dyDescent="0.3">
      <c r="D505" s="30">
        <v>46069</v>
      </c>
      <c r="E505" s="28" t="s">
        <v>42</v>
      </c>
      <c r="F505" s="28" t="s">
        <v>230</v>
      </c>
      <c r="G505" s="28">
        <v>407</v>
      </c>
    </row>
    <row r="506" spans="4:7" x14ac:dyDescent="0.3">
      <c r="D506" s="30">
        <v>46069</v>
      </c>
      <c r="E506" s="28" t="s">
        <v>39</v>
      </c>
      <c r="F506" s="28" t="s">
        <v>221</v>
      </c>
      <c r="G506" s="28">
        <v>117</v>
      </c>
    </row>
    <row r="507" spans="4:7" x14ac:dyDescent="0.3">
      <c r="D507" s="30">
        <v>46069</v>
      </c>
      <c r="E507" s="28" t="s">
        <v>39</v>
      </c>
      <c r="F507" s="28" t="s">
        <v>229</v>
      </c>
      <c r="G507" s="28">
        <v>440</v>
      </c>
    </row>
    <row r="508" spans="4:7" x14ac:dyDescent="0.3">
      <c r="D508" s="30">
        <v>46070</v>
      </c>
      <c r="E508" s="28" t="s">
        <v>38</v>
      </c>
      <c r="F508" s="28" t="s">
        <v>233</v>
      </c>
      <c r="G508" s="28">
        <v>306</v>
      </c>
    </row>
    <row r="509" spans="4:7" x14ac:dyDescent="0.3">
      <c r="D509" s="30">
        <v>46070</v>
      </c>
      <c r="E509" s="28" t="s">
        <v>39</v>
      </c>
      <c r="F509" s="28" t="s">
        <v>235</v>
      </c>
      <c r="G509" s="28">
        <v>559</v>
      </c>
    </row>
    <row r="510" spans="4:7" x14ac:dyDescent="0.3">
      <c r="D510" s="30">
        <v>46070</v>
      </c>
      <c r="E510" s="28" t="s">
        <v>39</v>
      </c>
      <c r="F510" s="28" t="s">
        <v>239</v>
      </c>
      <c r="G510" s="28">
        <v>228</v>
      </c>
    </row>
    <row r="511" spans="4:7" x14ac:dyDescent="0.3">
      <c r="D511" s="30">
        <v>46070</v>
      </c>
      <c r="E511" s="28" t="s">
        <v>106</v>
      </c>
      <c r="F511" s="28" t="s">
        <v>236</v>
      </c>
      <c r="G511" s="28">
        <v>55</v>
      </c>
    </row>
    <row r="512" spans="4:7" x14ac:dyDescent="0.3">
      <c r="D512" s="30">
        <v>46070</v>
      </c>
      <c r="E512" s="28" t="s">
        <v>42</v>
      </c>
      <c r="F512" s="28" t="s">
        <v>241</v>
      </c>
      <c r="G512" s="28">
        <v>480</v>
      </c>
    </row>
    <row r="513" spans="4:7" x14ac:dyDescent="0.3">
      <c r="D513" s="30">
        <v>46070</v>
      </c>
      <c r="E513" s="28" t="s">
        <v>106</v>
      </c>
      <c r="F513" s="28" t="s">
        <v>227</v>
      </c>
      <c r="G513" s="28">
        <v>1334</v>
      </c>
    </row>
    <row r="514" spans="4:7" x14ac:dyDescent="0.3">
      <c r="D514" s="30">
        <v>46070</v>
      </c>
      <c r="E514" s="28" t="s">
        <v>38</v>
      </c>
      <c r="F514" s="28" t="s">
        <v>236</v>
      </c>
      <c r="G514" s="28">
        <v>253</v>
      </c>
    </row>
    <row r="515" spans="4:7" x14ac:dyDescent="0.3">
      <c r="D515" s="30">
        <v>46070</v>
      </c>
      <c r="E515" s="28" t="s">
        <v>42</v>
      </c>
      <c r="F515" s="28" t="s">
        <v>217</v>
      </c>
      <c r="G515" s="28">
        <v>1196</v>
      </c>
    </row>
    <row r="516" spans="4:7" x14ac:dyDescent="0.3">
      <c r="D516" s="30">
        <v>46070</v>
      </c>
      <c r="E516" s="28" t="s">
        <v>38</v>
      </c>
      <c r="F516" s="28" t="s">
        <v>227</v>
      </c>
      <c r="G516" s="28">
        <v>928</v>
      </c>
    </row>
    <row r="517" spans="4:7" x14ac:dyDescent="0.3">
      <c r="D517" s="30">
        <v>46070</v>
      </c>
      <c r="E517" s="28" t="s">
        <v>38</v>
      </c>
      <c r="F517" s="28" t="s">
        <v>236</v>
      </c>
      <c r="G517" s="28">
        <v>253</v>
      </c>
    </row>
    <row r="518" spans="4:7" x14ac:dyDescent="0.3">
      <c r="D518" s="30">
        <v>46071</v>
      </c>
      <c r="E518" s="28" t="s">
        <v>106</v>
      </c>
      <c r="F518" s="28" t="s">
        <v>234</v>
      </c>
      <c r="G518" s="28">
        <v>510</v>
      </c>
    </row>
    <row r="519" spans="4:7" x14ac:dyDescent="0.3">
      <c r="D519" s="30">
        <v>46071</v>
      </c>
      <c r="E519" s="28" t="s">
        <v>39</v>
      </c>
      <c r="F519" s="28" t="s">
        <v>217</v>
      </c>
      <c r="G519" s="28">
        <v>156</v>
      </c>
    </row>
    <row r="520" spans="4:7" x14ac:dyDescent="0.3">
      <c r="D520" s="30">
        <v>46071</v>
      </c>
      <c r="E520" s="28" t="s">
        <v>39</v>
      </c>
      <c r="F520" s="28" t="s">
        <v>228</v>
      </c>
      <c r="G520" s="28">
        <v>1512</v>
      </c>
    </row>
    <row r="521" spans="4:7" x14ac:dyDescent="0.3">
      <c r="D521" s="30">
        <v>46071</v>
      </c>
      <c r="E521" s="28" t="s">
        <v>38</v>
      </c>
      <c r="F521" s="28" t="s">
        <v>226</v>
      </c>
      <c r="G521" s="28">
        <v>2112</v>
      </c>
    </row>
    <row r="522" spans="4:7" x14ac:dyDescent="0.3">
      <c r="D522" s="30">
        <v>46071</v>
      </c>
      <c r="E522" s="28" t="s">
        <v>106</v>
      </c>
      <c r="F522" s="28" t="s">
        <v>239</v>
      </c>
      <c r="G522" s="28">
        <v>266</v>
      </c>
    </row>
    <row r="523" spans="4:7" x14ac:dyDescent="0.3">
      <c r="D523" s="30">
        <v>46071</v>
      </c>
      <c r="E523" s="28" t="s">
        <v>38</v>
      </c>
      <c r="F523" s="28" t="s">
        <v>238</v>
      </c>
      <c r="G523" s="28">
        <v>522</v>
      </c>
    </row>
    <row r="524" spans="4:7" x14ac:dyDescent="0.3">
      <c r="D524" s="30">
        <v>46071</v>
      </c>
      <c r="E524" s="28" t="s">
        <v>106</v>
      </c>
      <c r="F524" s="28" t="s">
        <v>225</v>
      </c>
      <c r="G524" s="28">
        <v>64</v>
      </c>
    </row>
    <row r="525" spans="4:7" x14ac:dyDescent="0.3">
      <c r="D525" s="30">
        <v>46071</v>
      </c>
      <c r="E525" s="28" t="s">
        <v>42</v>
      </c>
      <c r="F525" s="28" t="s">
        <v>229</v>
      </c>
      <c r="G525" s="28">
        <v>176</v>
      </c>
    </row>
    <row r="526" spans="4:7" x14ac:dyDescent="0.3">
      <c r="D526" s="30">
        <v>46071</v>
      </c>
      <c r="E526" s="28" t="s">
        <v>38</v>
      </c>
      <c r="F526" s="28" t="s">
        <v>231</v>
      </c>
      <c r="G526" s="28">
        <v>132</v>
      </c>
    </row>
    <row r="527" spans="4:7" x14ac:dyDescent="0.3">
      <c r="D527" s="30">
        <v>46072</v>
      </c>
      <c r="E527" s="28" t="s">
        <v>106</v>
      </c>
      <c r="F527" s="28" t="s">
        <v>228</v>
      </c>
      <c r="G527" s="28">
        <v>1152</v>
      </c>
    </row>
    <row r="528" spans="4:7" x14ac:dyDescent="0.3">
      <c r="D528" s="30">
        <v>46072</v>
      </c>
      <c r="E528" s="28" t="s">
        <v>106</v>
      </c>
      <c r="F528" s="28" t="s">
        <v>237</v>
      </c>
      <c r="G528" s="28">
        <v>441</v>
      </c>
    </row>
    <row r="529" spans="4:7" x14ac:dyDescent="0.3">
      <c r="D529" s="30">
        <v>46072</v>
      </c>
      <c r="E529" s="28" t="s">
        <v>42</v>
      </c>
      <c r="F529" s="28" t="s">
        <v>236</v>
      </c>
      <c r="G529" s="28">
        <v>132</v>
      </c>
    </row>
    <row r="530" spans="4:7" x14ac:dyDescent="0.3">
      <c r="D530" s="30">
        <v>46072</v>
      </c>
      <c r="E530" s="28" t="s">
        <v>42</v>
      </c>
      <c r="F530" s="28" t="s">
        <v>223</v>
      </c>
      <c r="G530" s="28">
        <v>901</v>
      </c>
    </row>
    <row r="531" spans="4:7" x14ac:dyDescent="0.3">
      <c r="D531" s="30">
        <v>46072</v>
      </c>
      <c r="E531" s="28" t="s">
        <v>39</v>
      </c>
      <c r="F531" s="28" t="s">
        <v>223</v>
      </c>
      <c r="G531" s="28">
        <v>1219</v>
      </c>
    </row>
    <row r="532" spans="4:7" x14ac:dyDescent="0.3">
      <c r="D532" s="30">
        <v>46072</v>
      </c>
      <c r="E532" s="28" t="s">
        <v>39</v>
      </c>
      <c r="F532" s="28" t="s">
        <v>239</v>
      </c>
      <c r="G532" s="28">
        <v>76</v>
      </c>
    </row>
    <row r="533" spans="4:7" x14ac:dyDescent="0.3">
      <c r="D533" s="30">
        <v>46072</v>
      </c>
      <c r="E533" s="28" t="s">
        <v>106</v>
      </c>
      <c r="F533" s="28" t="s">
        <v>226</v>
      </c>
      <c r="G533" s="28">
        <v>1344</v>
      </c>
    </row>
    <row r="534" spans="4:7" x14ac:dyDescent="0.3">
      <c r="D534" s="30">
        <v>46072</v>
      </c>
      <c r="E534" s="28" t="s">
        <v>38</v>
      </c>
      <c r="F534" s="28" t="s">
        <v>230</v>
      </c>
      <c r="G534" s="28">
        <v>74</v>
      </c>
    </row>
    <row r="535" spans="4:7" x14ac:dyDescent="0.3">
      <c r="D535" s="30">
        <v>46072</v>
      </c>
      <c r="E535" s="28" t="s">
        <v>42</v>
      </c>
      <c r="F535" s="28" t="s">
        <v>226</v>
      </c>
      <c r="G535" s="28">
        <v>576</v>
      </c>
    </row>
    <row r="536" spans="4:7" x14ac:dyDescent="0.3">
      <c r="D536" s="30">
        <v>46072</v>
      </c>
      <c r="E536" s="28" t="s">
        <v>106</v>
      </c>
      <c r="F536" s="28" t="s">
        <v>221</v>
      </c>
      <c r="G536" s="28">
        <v>39</v>
      </c>
    </row>
    <row r="537" spans="4:7" x14ac:dyDescent="0.3">
      <c r="D537" s="30">
        <v>46072</v>
      </c>
      <c r="E537" s="28" t="s">
        <v>42</v>
      </c>
      <c r="F537" s="28" t="s">
        <v>242</v>
      </c>
      <c r="G537" s="28">
        <v>342</v>
      </c>
    </row>
    <row r="538" spans="4:7" x14ac:dyDescent="0.3">
      <c r="D538" s="30">
        <v>46073</v>
      </c>
      <c r="E538" s="28" t="s">
        <v>106</v>
      </c>
      <c r="F538" s="28" t="s">
        <v>215</v>
      </c>
      <c r="G538" s="28">
        <v>552</v>
      </c>
    </row>
    <row r="539" spans="4:7" x14ac:dyDescent="0.3">
      <c r="D539" s="30">
        <v>46073</v>
      </c>
      <c r="E539" s="28" t="s">
        <v>106</v>
      </c>
      <c r="F539" s="28" t="s">
        <v>242</v>
      </c>
      <c r="G539" s="28">
        <v>741</v>
      </c>
    </row>
    <row r="540" spans="4:7" x14ac:dyDescent="0.3">
      <c r="D540" s="30">
        <v>46073</v>
      </c>
      <c r="E540" s="28" t="s">
        <v>39</v>
      </c>
      <c r="F540" s="28" t="s">
        <v>225</v>
      </c>
      <c r="G540" s="28">
        <v>128</v>
      </c>
    </row>
    <row r="541" spans="4:7" x14ac:dyDescent="0.3">
      <c r="D541" s="30">
        <v>46073</v>
      </c>
      <c r="E541" s="28" t="s">
        <v>106</v>
      </c>
      <c r="F541" s="28" t="s">
        <v>233</v>
      </c>
      <c r="G541" s="28">
        <v>1020</v>
      </c>
    </row>
    <row r="542" spans="4:7" x14ac:dyDescent="0.3">
      <c r="D542" s="30">
        <v>46073</v>
      </c>
      <c r="E542" s="28" t="s">
        <v>38</v>
      </c>
      <c r="F542" s="28" t="s">
        <v>232</v>
      </c>
      <c r="G542" s="28">
        <v>376</v>
      </c>
    </row>
    <row r="543" spans="4:7" x14ac:dyDescent="0.3">
      <c r="D543" s="30">
        <v>46073</v>
      </c>
      <c r="E543" s="28" t="s">
        <v>106</v>
      </c>
      <c r="F543" s="28" t="s">
        <v>234</v>
      </c>
      <c r="G543" s="28">
        <v>1071</v>
      </c>
    </row>
    <row r="544" spans="4:7" x14ac:dyDescent="0.3">
      <c r="D544" s="30">
        <v>46074</v>
      </c>
      <c r="E544" s="28" t="s">
        <v>39</v>
      </c>
      <c r="F544" s="28" t="s">
        <v>217</v>
      </c>
      <c r="G544" s="28">
        <v>416</v>
      </c>
    </row>
    <row r="545" spans="4:7" x14ac:dyDescent="0.3">
      <c r="D545" s="30">
        <v>46074</v>
      </c>
      <c r="E545" s="28" t="s">
        <v>39</v>
      </c>
      <c r="F545" s="28" t="s">
        <v>239</v>
      </c>
      <c r="G545" s="28">
        <v>950</v>
      </c>
    </row>
    <row r="546" spans="4:7" x14ac:dyDescent="0.3">
      <c r="D546" s="30">
        <v>46074</v>
      </c>
      <c r="E546" s="28" t="s">
        <v>42</v>
      </c>
      <c r="F546" s="28" t="s">
        <v>235</v>
      </c>
      <c r="G546" s="28">
        <v>516</v>
      </c>
    </row>
    <row r="547" spans="4:7" x14ac:dyDescent="0.3">
      <c r="D547" s="30">
        <v>46074</v>
      </c>
      <c r="E547" s="28" t="s">
        <v>106</v>
      </c>
      <c r="F547" s="28" t="s">
        <v>223</v>
      </c>
      <c r="G547" s="28">
        <v>318</v>
      </c>
    </row>
    <row r="548" spans="4:7" x14ac:dyDescent="0.3">
      <c r="D548" s="30">
        <v>46074</v>
      </c>
      <c r="E548" s="28" t="s">
        <v>39</v>
      </c>
      <c r="F548" s="28" t="s">
        <v>223</v>
      </c>
      <c r="G548" s="28">
        <v>795</v>
      </c>
    </row>
    <row r="549" spans="4:7" x14ac:dyDescent="0.3">
      <c r="D549" s="30">
        <v>46074</v>
      </c>
      <c r="E549" s="28" t="s">
        <v>39</v>
      </c>
      <c r="F549" s="28" t="s">
        <v>219</v>
      </c>
      <c r="G549" s="28">
        <v>2002</v>
      </c>
    </row>
    <row r="550" spans="4:7" x14ac:dyDescent="0.3">
      <c r="D550" s="30">
        <v>46074</v>
      </c>
      <c r="E550" s="28" t="s">
        <v>39</v>
      </c>
      <c r="F550" s="28" t="s">
        <v>234</v>
      </c>
      <c r="G550" s="28">
        <v>51</v>
      </c>
    </row>
    <row r="551" spans="4:7" x14ac:dyDescent="0.3">
      <c r="D551" s="30">
        <v>46074</v>
      </c>
      <c r="E551" s="28" t="s">
        <v>38</v>
      </c>
      <c r="F551" s="28" t="s">
        <v>229</v>
      </c>
      <c r="G551" s="28">
        <v>1408</v>
      </c>
    </row>
    <row r="552" spans="4:7" x14ac:dyDescent="0.3">
      <c r="D552" s="30">
        <v>46074</v>
      </c>
      <c r="E552" s="28" t="s">
        <v>39</v>
      </c>
      <c r="F552" s="28" t="s">
        <v>239</v>
      </c>
      <c r="G552" s="28">
        <v>304</v>
      </c>
    </row>
    <row r="553" spans="4:7" x14ac:dyDescent="0.3">
      <c r="D553" s="30">
        <v>46074</v>
      </c>
      <c r="E553" s="28" t="s">
        <v>39</v>
      </c>
      <c r="F553" s="28" t="s">
        <v>219</v>
      </c>
      <c r="G553" s="28">
        <v>1274</v>
      </c>
    </row>
    <row r="554" spans="4:7" x14ac:dyDescent="0.3">
      <c r="D554" s="30">
        <v>46075</v>
      </c>
      <c r="E554" s="28" t="s">
        <v>42</v>
      </c>
      <c r="F554" s="28" t="s">
        <v>237</v>
      </c>
      <c r="G554" s="28">
        <v>1575</v>
      </c>
    </row>
    <row r="555" spans="4:7" x14ac:dyDescent="0.3">
      <c r="D555" s="30">
        <v>46075</v>
      </c>
      <c r="E555" s="28" t="s">
        <v>39</v>
      </c>
      <c r="F555" s="28" t="s">
        <v>234</v>
      </c>
      <c r="G555" s="28">
        <v>1275</v>
      </c>
    </row>
    <row r="556" spans="4:7" x14ac:dyDescent="0.3">
      <c r="D556" s="30">
        <v>46075</v>
      </c>
      <c r="E556" s="28" t="s">
        <v>106</v>
      </c>
      <c r="F556" s="28" t="s">
        <v>227</v>
      </c>
      <c r="G556" s="28">
        <v>812</v>
      </c>
    </row>
    <row r="557" spans="4:7" x14ac:dyDescent="0.3">
      <c r="D557" s="30">
        <v>46075</v>
      </c>
      <c r="E557" s="28" t="s">
        <v>106</v>
      </c>
      <c r="F557" s="28" t="s">
        <v>241</v>
      </c>
      <c r="G557" s="28">
        <v>1320</v>
      </c>
    </row>
    <row r="558" spans="4:7" x14ac:dyDescent="0.3">
      <c r="D558" s="30">
        <v>46075</v>
      </c>
      <c r="E558" s="28" t="s">
        <v>39</v>
      </c>
      <c r="F558" s="28" t="s">
        <v>215</v>
      </c>
      <c r="G558" s="28">
        <v>276</v>
      </c>
    </row>
    <row r="559" spans="4:7" x14ac:dyDescent="0.3">
      <c r="D559" s="30">
        <v>46075</v>
      </c>
      <c r="E559" s="28" t="s">
        <v>39</v>
      </c>
      <c r="F559" s="28" t="s">
        <v>232</v>
      </c>
      <c r="G559" s="28">
        <v>470</v>
      </c>
    </row>
    <row r="560" spans="4:7" x14ac:dyDescent="0.3">
      <c r="D560" s="30">
        <v>46076</v>
      </c>
      <c r="E560" s="28" t="s">
        <v>106</v>
      </c>
      <c r="F560" s="28" t="s">
        <v>226</v>
      </c>
      <c r="G560" s="28">
        <v>192</v>
      </c>
    </row>
    <row r="561" spans="4:7" x14ac:dyDescent="0.3">
      <c r="D561" s="30">
        <v>46076</v>
      </c>
      <c r="E561" s="28" t="s">
        <v>106</v>
      </c>
      <c r="F561" s="28" t="s">
        <v>226</v>
      </c>
      <c r="G561" s="28">
        <v>192</v>
      </c>
    </row>
    <row r="562" spans="4:7" x14ac:dyDescent="0.3">
      <c r="D562" s="30">
        <v>46076</v>
      </c>
      <c r="E562" s="28" t="s">
        <v>106</v>
      </c>
      <c r="F562" s="28" t="s">
        <v>237</v>
      </c>
      <c r="G562" s="28">
        <v>504</v>
      </c>
    </row>
    <row r="563" spans="4:7" x14ac:dyDescent="0.3">
      <c r="D563" s="30">
        <v>46076</v>
      </c>
      <c r="E563" s="28" t="s">
        <v>38</v>
      </c>
      <c r="F563" s="28" t="s">
        <v>226</v>
      </c>
      <c r="G563" s="28">
        <v>1056</v>
      </c>
    </row>
    <row r="564" spans="4:7" x14ac:dyDescent="0.3">
      <c r="D564" s="30">
        <v>46076</v>
      </c>
      <c r="E564" s="28" t="s">
        <v>106</v>
      </c>
      <c r="F564" s="28" t="s">
        <v>223</v>
      </c>
      <c r="G564" s="28">
        <v>53</v>
      </c>
    </row>
    <row r="565" spans="4:7" x14ac:dyDescent="0.3">
      <c r="D565" s="30">
        <v>46076</v>
      </c>
      <c r="E565" s="28" t="s">
        <v>42</v>
      </c>
      <c r="F565" s="28" t="s">
        <v>221</v>
      </c>
      <c r="G565" s="28">
        <v>260</v>
      </c>
    </row>
    <row r="566" spans="4:7" x14ac:dyDescent="0.3">
      <c r="D566" s="30">
        <v>46076</v>
      </c>
      <c r="E566" s="28" t="s">
        <v>42</v>
      </c>
      <c r="F566" s="28" t="s">
        <v>223</v>
      </c>
      <c r="G566" s="28">
        <v>212</v>
      </c>
    </row>
    <row r="567" spans="4:7" x14ac:dyDescent="0.3">
      <c r="D567" s="30">
        <v>46076</v>
      </c>
      <c r="E567" s="28" t="s">
        <v>42</v>
      </c>
      <c r="F567" s="28" t="s">
        <v>233</v>
      </c>
      <c r="G567" s="28">
        <v>255</v>
      </c>
    </row>
    <row r="568" spans="4:7" x14ac:dyDescent="0.3">
      <c r="D568" s="30">
        <v>46076</v>
      </c>
      <c r="E568" s="28" t="s">
        <v>106</v>
      </c>
      <c r="F568" s="28" t="s">
        <v>242</v>
      </c>
      <c r="G568" s="28">
        <v>57</v>
      </c>
    </row>
    <row r="569" spans="4:7" x14ac:dyDescent="0.3">
      <c r="D569" s="30">
        <v>46076</v>
      </c>
      <c r="E569" s="28" t="s">
        <v>38</v>
      </c>
      <c r="F569" s="28" t="s">
        <v>226</v>
      </c>
      <c r="G569" s="28">
        <v>2400</v>
      </c>
    </row>
    <row r="570" spans="4:7" x14ac:dyDescent="0.3">
      <c r="D570" s="30">
        <v>46076</v>
      </c>
      <c r="E570" s="28" t="s">
        <v>106</v>
      </c>
      <c r="F570" s="28" t="s">
        <v>230</v>
      </c>
      <c r="G570" s="28">
        <v>925</v>
      </c>
    </row>
    <row r="571" spans="4:7" x14ac:dyDescent="0.3">
      <c r="D571" s="30">
        <v>46076</v>
      </c>
      <c r="E571" s="28" t="s">
        <v>42</v>
      </c>
      <c r="F571" s="28" t="s">
        <v>240</v>
      </c>
      <c r="G571" s="28">
        <v>270</v>
      </c>
    </row>
    <row r="572" spans="4:7" x14ac:dyDescent="0.3">
      <c r="D572" s="30">
        <v>46077</v>
      </c>
      <c r="E572" s="28" t="s">
        <v>42</v>
      </c>
      <c r="F572" s="28" t="s">
        <v>215</v>
      </c>
      <c r="G572" s="28">
        <v>1104</v>
      </c>
    </row>
    <row r="573" spans="4:7" x14ac:dyDescent="0.3">
      <c r="D573" s="30">
        <v>46077</v>
      </c>
      <c r="E573" s="28" t="s">
        <v>106</v>
      </c>
      <c r="F573" s="28" t="s">
        <v>223</v>
      </c>
      <c r="G573" s="28">
        <v>742</v>
      </c>
    </row>
    <row r="574" spans="4:7" x14ac:dyDescent="0.3">
      <c r="D574" s="30">
        <v>46077</v>
      </c>
      <c r="E574" s="28" t="s">
        <v>106</v>
      </c>
      <c r="F574" s="28" t="s">
        <v>232</v>
      </c>
      <c r="G574" s="28">
        <v>141</v>
      </c>
    </row>
    <row r="575" spans="4:7" x14ac:dyDescent="0.3">
      <c r="D575" s="30">
        <v>46077</v>
      </c>
      <c r="E575" s="28" t="s">
        <v>38</v>
      </c>
      <c r="F575" s="28" t="s">
        <v>233</v>
      </c>
      <c r="G575" s="28">
        <v>714</v>
      </c>
    </row>
    <row r="576" spans="4:7" x14ac:dyDescent="0.3">
      <c r="D576" s="30">
        <v>46077</v>
      </c>
      <c r="E576" s="28" t="s">
        <v>38</v>
      </c>
      <c r="F576" s="28" t="s">
        <v>225</v>
      </c>
      <c r="G576" s="28">
        <v>512</v>
      </c>
    </row>
    <row r="577" spans="4:7" x14ac:dyDescent="0.3">
      <c r="D577" s="30">
        <v>46077</v>
      </c>
      <c r="E577" s="28" t="s">
        <v>39</v>
      </c>
      <c r="F577" s="28" t="s">
        <v>230</v>
      </c>
      <c r="G577" s="28">
        <v>592</v>
      </c>
    </row>
    <row r="578" spans="4:7" x14ac:dyDescent="0.3">
      <c r="D578" s="30">
        <v>46077</v>
      </c>
      <c r="E578" s="28" t="s">
        <v>42</v>
      </c>
      <c r="F578" s="28" t="s">
        <v>240</v>
      </c>
      <c r="G578" s="28">
        <v>225</v>
      </c>
    </row>
    <row r="579" spans="4:7" x14ac:dyDescent="0.3">
      <c r="D579" s="30">
        <v>46077</v>
      </c>
      <c r="E579" s="28" t="s">
        <v>106</v>
      </c>
      <c r="F579" s="28" t="s">
        <v>226</v>
      </c>
      <c r="G579" s="28">
        <v>1152</v>
      </c>
    </row>
    <row r="580" spans="4:7" x14ac:dyDescent="0.3">
      <c r="D580" s="30">
        <v>46078</v>
      </c>
      <c r="E580" s="28" t="s">
        <v>42</v>
      </c>
      <c r="F580" s="28" t="s">
        <v>236</v>
      </c>
      <c r="G580" s="28">
        <v>220</v>
      </c>
    </row>
    <row r="581" spans="4:7" x14ac:dyDescent="0.3">
      <c r="D581" s="30">
        <v>46078</v>
      </c>
      <c r="E581" s="28" t="s">
        <v>39</v>
      </c>
      <c r="F581" s="28" t="s">
        <v>240</v>
      </c>
      <c r="G581" s="28">
        <v>720</v>
      </c>
    </row>
    <row r="582" spans="4:7" x14ac:dyDescent="0.3">
      <c r="D582" s="30">
        <v>46078</v>
      </c>
      <c r="E582" s="28" t="s">
        <v>38</v>
      </c>
      <c r="F582" s="28" t="s">
        <v>239</v>
      </c>
      <c r="G582" s="28">
        <v>874</v>
      </c>
    </row>
    <row r="583" spans="4:7" x14ac:dyDescent="0.3">
      <c r="D583" s="30">
        <v>46078</v>
      </c>
      <c r="E583" s="28" t="s">
        <v>42</v>
      </c>
      <c r="F583" s="28" t="s">
        <v>215</v>
      </c>
      <c r="G583" s="28">
        <v>621</v>
      </c>
    </row>
    <row r="584" spans="4:7" x14ac:dyDescent="0.3">
      <c r="D584" s="30">
        <v>46078</v>
      </c>
      <c r="E584" s="28" t="s">
        <v>106</v>
      </c>
      <c r="F584" s="28" t="s">
        <v>219</v>
      </c>
      <c r="G584" s="28">
        <v>1183</v>
      </c>
    </row>
    <row r="585" spans="4:7" x14ac:dyDescent="0.3">
      <c r="D585" s="30">
        <v>46078</v>
      </c>
      <c r="E585" s="28" t="s">
        <v>42</v>
      </c>
      <c r="F585" s="28" t="s">
        <v>229</v>
      </c>
      <c r="G585" s="28">
        <v>264</v>
      </c>
    </row>
    <row r="586" spans="4:7" x14ac:dyDescent="0.3">
      <c r="D586" s="30">
        <v>46078</v>
      </c>
      <c r="E586" s="28" t="s">
        <v>106</v>
      </c>
      <c r="F586" s="28" t="s">
        <v>223</v>
      </c>
      <c r="G586" s="28">
        <v>795</v>
      </c>
    </row>
    <row r="587" spans="4:7" x14ac:dyDescent="0.3">
      <c r="D587" s="30">
        <v>46078</v>
      </c>
      <c r="E587" s="28" t="s">
        <v>106</v>
      </c>
      <c r="F587" s="28" t="s">
        <v>236</v>
      </c>
      <c r="G587" s="28">
        <v>11</v>
      </c>
    </row>
    <row r="588" spans="4:7" x14ac:dyDescent="0.3">
      <c r="D588" s="30">
        <v>46078</v>
      </c>
      <c r="E588" s="28" t="s">
        <v>39</v>
      </c>
      <c r="F588" s="28" t="s">
        <v>235</v>
      </c>
      <c r="G588" s="28">
        <v>688</v>
      </c>
    </row>
    <row r="589" spans="4:7" x14ac:dyDescent="0.3">
      <c r="D589" s="30">
        <v>46078</v>
      </c>
      <c r="E589" s="28" t="s">
        <v>38</v>
      </c>
      <c r="F589" s="28" t="s">
        <v>229</v>
      </c>
      <c r="G589" s="28">
        <v>1584</v>
      </c>
    </row>
    <row r="590" spans="4:7" x14ac:dyDescent="0.3">
      <c r="D590" s="30">
        <v>46078</v>
      </c>
      <c r="E590" s="28" t="s">
        <v>42</v>
      </c>
      <c r="F590" s="28" t="s">
        <v>230</v>
      </c>
      <c r="G590" s="28">
        <v>888</v>
      </c>
    </row>
    <row r="591" spans="4:7" x14ac:dyDescent="0.3">
      <c r="D591" s="30">
        <v>46079</v>
      </c>
      <c r="E591" s="28" t="s">
        <v>38</v>
      </c>
      <c r="F591" s="28" t="s">
        <v>238</v>
      </c>
      <c r="G591" s="28">
        <v>522</v>
      </c>
    </row>
    <row r="592" spans="4:7" x14ac:dyDescent="0.3">
      <c r="D592" s="30">
        <v>46079</v>
      </c>
      <c r="E592" s="28" t="s">
        <v>39</v>
      </c>
      <c r="F592" s="28" t="s">
        <v>226</v>
      </c>
      <c r="G592" s="28">
        <v>864</v>
      </c>
    </row>
    <row r="593" spans="4:7" x14ac:dyDescent="0.3">
      <c r="D593" s="30">
        <v>46079</v>
      </c>
      <c r="E593" s="28" t="s">
        <v>42</v>
      </c>
      <c r="F593" s="28" t="s">
        <v>232</v>
      </c>
      <c r="G593" s="28">
        <v>423</v>
      </c>
    </row>
    <row r="594" spans="4:7" x14ac:dyDescent="0.3">
      <c r="D594" s="30">
        <v>46079</v>
      </c>
      <c r="E594" s="28" t="s">
        <v>39</v>
      </c>
      <c r="F594" s="28" t="s">
        <v>226</v>
      </c>
      <c r="G594" s="28">
        <v>2208</v>
      </c>
    </row>
    <row r="595" spans="4:7" x14ac:dyDescent="0.3">
      <c r="D595" s="30">
        <v>46079</v>
      </c>
      <c r="E595" s="28" t="s">
        <v>42</v>
      </c>
      <c r="F595" s="28" t="s">
        <v>238</v>
      </c>
      <c r="G595" s="28">
        <v>435</v>
      </c>
    </row>
    <row r="596" spans="4:7" x14ac:dyDescent="0.3">
      <c r="D596" s="30">
        <v>46079</v>
      </c>
      <c r="E596" s="28" t="s">
        <v>38</v>
      </c>
      <c r="F596" s="28" t="s">
        <v>240</v>
      </c>
      <c r="G596" s="28">
        <v>585</v>
      </c>
    </row>
    <row r="597" spans="4:7" x14ac:dyDescent="0.3">
      <c r="D597" s="30">
        <v>46079</v>
      </c>
      <c r="E597" s="28" t="s">
        <v>42</v>
      </c>
      <c r="F597" s="28" t="s">
        <v>225</v>
      </c>
      <c r="G597" s="28">
        <v>1280</v>
      </c>
    </row>
    <row r="598" spans="4:7" x14ac:dyDescent="0.3">
      <c r="D598" s="30">
        <v>46079</v>
      </c>
      <c r="E598" s="28" t="s">
        <v>42</v>
      </c>
      <c r="F598" s="28" t="s">
        <v>223</v>
      </c>
      <c r="G598" s="28">
        <v>318</v>
      </c>
    </row>
    <row r="599" spans="4:7" x14ac:dyDescent="0.3">
      <c r="D599" s="30">
        <v>46080</v>
      </c>
      <c r="E599" s="28" t="s">
        <v>106</v>
      </c>
      <c r="F599" s="28" t="s">
        <v>241</v>
      </c>
      <c r="G599" s="28">
        <v>720</v>
      </c>
    </row>
    <row r="600" spans="4:7" x14ac:dyDescent="0.3">
      <c r="D600" s="30">
        <v>46080</v>
      </c>
      <c r="E600" s="28" t="s">
        <v>42</v>
      </c>
      <c r="F600" s="28" t="s">
        <v>241</v>
      </c>
      <c r="G600" s="28">
        <v>1380</v>
      </c>
    </row>
    <row r="601" spans="4:7" x14ac:dyDescent="0.3">
      <c r="D601" s="30">
        <v>46080</v>
      </c>
      <c r="E601" s="28" t="s">
        <v>106</v>
      </c>
      <c r="F601" s="28" t="s">
        <v>241</v>
      </c>
      <c r="G601" s="28">
        <v>900</v>
      </c>
    </row>
    <row r="602" spans="4:7" x14ac:dyDescent="0.3">
      <c r="D602" s="30">
        <v>46081</v>
      </c>
      <c r="E602" s="28" t="s">
        <v>42</v>
      </c>
      <c r="F602" s="28" t="s">
        <v>236</v>
      </c>
      <c r="G602" s="28">
        <v>253</v>
      </c>
    </row>
    <row r="603" spans="4:7" x14ac:dyDescent="0.3">
      <c r="D603" s="30">
        <v>46081</v>
      </c>
      <c r="E603" s="28" t="s">
        <v>39</v>
      </c>
      <c r="F603" s="28" t="s">
        <v>234</v>
      </c>
      <c r="G603" s="28">
        <v>51</v>
      </c>
    </row>
    <row r="604" spans="4:7" x14ac:dyDescent="0.3">
      <c r="D604" s="30">
        <v>46081</v>
      </c>
      <c r="E604" s="28" t="s">
        <v>38</v>
      </c>
      <c r="F604" s="28" t="s">
        <v>236</v>
      </c>
      <c r="G604" s="28">
        <v>99</v>
      </c>
    </row>
    <row r="605" spans="4:7" x14ac:dyDescent="0.3">
      <c r="D605" s="30">
        <v>46081</v>
      </c>
      <c r="E605" s="28" t="s">
        <v>38</v>
      </c>
      <c r="F605" s="28" t="s">
        <v>231</v>
      </c>
      <c r="G605" s="28">
        <v>462</v>
      </c>
    </row>
    <row r="606" spans="4:7" x14ac:dyDescent="0.3">
      <c r="D606" s="30">
        <v>46081</v>
      </c>
      <c r="E606" s="28" t="s">
        <v>106</v>
      </c>
      <c r="F606" s="28" t="s">
        <v>219</v>
      </c>
      <c r="G606" s="28">
        <v>819</v>
      </c>
    </row>
    <row r="607" spans="4:7" x14ac:dyDescent="0.3">
      <c r="D607" s="30">
        <v>46081</v>
      </c>
      <c r="E607" s="28" t="s">
        <v>106</v>
      </c>
      <c r="F607" s="28" t="s">
        <v>230</v>
      </c>
      <c r="G607" s="28">
        <v>888</v>
      </c>
    </row>
    <row r="608" spans="4:7" x14ac:dyDescent="0.3">
      <c r="D608" s="30">
        <v>46081</v>
      </c>
      <c r="E608" s="28" t="s">
        <v>42</v>
      </c>
      <c r="F608" s="28" t="s">
        <v>225</v>
      </c>
      <c r="G608" s="28">
        <v>1152</v>
      </c>
    </row>
    <row r="609" spans="4:7" x14ac:dyDescent="0.3">
      <c r="D609" s="30">
        <v>46081</v>
      </c>
      <c r="E609" s="28" t="s">
        <v>106</v>
      </c>
      <c r="F609" s="28" t="s">
        <v>238</v>
      </c>
      <c r="G609" s="28">
        <v>696</v>
      </c>
    </row>
    <row r="610" spans="4:7" x14ac:dyDescent="0.3">
      <c r="D610" s="30">
        <v>46081</v>
      </c>
      <c r="E610" s="28" t="s">
        <v>38</v>
      </c>
      <c r="F610" s="28" t="s">
        <v>233</v>
      </c>
      <c r="G610" s="28">
        <v>765</v>
      </c>
    </row>
    <row r="611" spans="4:7" x14ac:dyDescent="0.3">
      <c r="D611" s="30">
        <v>46081</v>
      </c>
      <c r="E611" s="28" t="s">
        <v>39</v>
      </c>
      <c r="F611" s="28" t="s">
        <v>230</v>
      </c>
      <c r="G611" s="28">
        <v>148</v>
      </c>
    </row>
    <row r="612" spans="4:7" x14ac:dyDescent="0.3">
      <c r="D612" s="30">
        <v>46081</v>
      </c>
      <c r="E612" s="28" t="s">
        <v>42</v>
      </c>
      <c r="F612" s="28" t="s">
        <v>229</v>
      </c>
      <c r="G612" s="28">
        <v>968</v>
      </c>
    </row>
    <row r="613" spans="4:7" x14ac:dyDescent="0.3">
      <c r="D613" s="30">
        <v>46081</v>
      </c>
      <c r="E613" s="28" t="s">
        <v>106</v>
      </c>
      <c r="F613" s="28" t="s">
        <v>215</v>
      </c>
      <c r="G613" s="28">
        <v>1311</v>
      </c>
    </row>
    <row r="614" spans="4:7" x14ac:dyDescent="0.3">
      <c r="D614" s="30">
        <v>46081</v>
      </c>
      <c r="E614" s="28" t="s">
        <v>42</v>
      </c>
      <c r="F614" s="28" t="s">
        <v>217</v>
      </c>
      <c r="G614" s="28">
        <v>936</v>
      </c>
    </row>
    <row r="615" spans="4:7" x14ac:dyDescent="0.3">
      <c r="D615" s="30">
        <v>46081</v>
      </c>
      <c r="E615" s="28" t="s">
        <v>39</v>
      </c>
      <c r="F615" s="28" t="s">
        <v>228</v>
      </c>
      <c r="G615" s="28">
        <v>792</v>
      </c>
    </row>
    <row r="616" spans="4:7" x14ac:dyDescent="0.3">
      <c r="D616" s="30">
        <v>46081</v>
      </c>
      <c r="E616" s="28" t="s">
        <v>39</v>
      </c>
      <c r="F616" s="28" t="s">
        <v>228</v>
      </c>
      <c r="G616" s="28">
        <v>1368</v>
      </c>
    </row>
    <row r="617" spans="4:7" x14ac:dyDescent="0.3">
      <c r="D617" s="30">
        <v>46082</v>
      </c>
      <c r="E617" s="28" t="s">
        <v>106</v>
      </c>
      <c r="F617" s="28" t="s">
        <v>229</v>
      </c>
      <c r="G617" s="28">
        <v>1496</v>
      </c>
    </row>
    <row r="618" spans="4:7" x14ac:dyDescent="0.3">
      <c r="D618" s="30">
        <v>46082</v>
      </c>
      <c r="E618" s="28" t="s">
        <v>38</v>
      </c>
      <c r="F618" s="28" t="s">
        <v>215</v>
      </c>
      <c r="G618" s="28">
        <v>897</v>
      </c>
    </row>
    <row r="619" spans="4:7" x14ac:dyDescent="0.3">
      <c r="D619" s="30">
        <v>46082</v>
      </c>
      <c r="E619" s="28" t="s">
        <v>38</v>
      </c>
      <c r="F619" s="28" t="s">
        <v>241</v>
      </c>
      <c r="G619" s="28">
        <v>840</v>
      </c>
    </row>
    <row r="620" spans="4:7" x14ac:dyDescent="0.3">
      <c r="D620" s="30">
        <v>46082</v>
      </c>
      <c r="E620" s="28" t="s">
        <v>39</v>
      </c>
      <c r="F620" s="28" t="s">
        <v>238</v>
      </c>
      <c r="G620" s="28">
        <v>2001</v>
      </c>
    </row>
    <row r="621" spans="4:7" x14ac:dyDescent="0.3">
      <c r="D621" s="30">
        <v>46082</v>
      </c>
      <c r="E621" s="28" t="s">
        <v>38</v>
      </c>
      <c r="F621" s="28" t="s">
        <v>223</v>
      </c>
      <c r="G621" s="28">
        <v>265</v>
      </c>
    </row>
    <row r="622" spans="4:7" x14ac:dyDescent="0.3">
      <c r="D622" s="30">
        <v>46082</v>
      </c>
      <c r="E622" s="28" t="s">
        <v>39</v>
      </c>
      <c r="F622" s="28" t="s">
        <v>242</v>
      </c>
      <c r="G622" s="28">
        <v>456</v>
      </c>
    </row>
    <row r="623" spans="4:7" x14ac:dyDescent="0.3">
      <c r="D623" s="30">
        <v>46082</v>
      </c>
      <c r="E623" s="28" t="s">
        <v>39</v>
      </c>
      <c r="F623" s="28" t="s">
        <v>242</v>
      </c>
      <c r="G623" s="28">
        <v>912</v>
      </c>
    </row>
    <row r="624" spans="4:7" x14ac:dyDescent="0.3">
      <c r="D624" s="30">
        <v>46082</v>
      </c>
      <c r="E624" s="28" t="s">
        <v>42</v>
      </c>
      <c r="F624" s="28" t="s">
        <v>229</v>
      </c>
      <c r="G624" s="28">
        <v>2112</v>
      </c>
    </row>
    <row r="625" spans="4:7" x14ac:dyDescent="0.3">
      <c r="D625" s="30">
        <v>46082</v>
      </c>
      <c r="E625" s="28" t="s">
        <v>106</v>
      </c>
      <c r="F625" s="28" t="s">
        <v>221</v>
      </c>
      <c r="G625" s="28">
        <v>52</v>
      </c>
    </row>
    <row r="626" spans="4:7" x14ac:dyDescent="0.3">
      <c r="D626" s="30">
        <v>46082</v>
      </c>
      <c r="E626" s="28" t="s">
        <v>106</v>
      </c>
      <c r="F626" s="28" t="s">
        <v>241</v>
      </c>
      <c r="G626" s="28">
        <v>1140</v>
      </c>
    </row>
    <row r="627" spans="4:7" x14ac:dyDescent="0.3">
      <c r="D627" s="30">
        <v>46082</v>
      </c>
      <c r="E627" s="28" t="s">
        <v>39</v>
      </c>
      <c r="F627" s="28" t="s">
        <v>223</v>
      </c>
      <c r="G627" s="28">
        <v>212</v>
      </c>
    </row>
    <row r="628" spans="4:7" x14ac:dyDescent="0.3">
      <c r="D628" s="30">
        <v>46082</v>
      </c>
      <c r="E628" s="28" t="s">
        <v>39</v>
      </c>
      <c r="F628" s="28" t="s">
        <v>226</v>
      </c>
      <c r="G628" s="28">
        <v>960</v>
      </c>
    </row>
    <row r="629" spans="4:7" x14ac:dyDescent="0.3">
      <c r="D629" s="30">
        <v>46082</v>
      </c>
      <c r="E629" s="28" t="s">
        <v>106</v>
      </c>
      <c r="F629" s="28" t="s">
        <v>231</v>
      </c>
      <c r="G629" s="28">
        <v>352</v>
      </c>
    </row>
    <row r="630" spans="4:7" x14ac:dyDescent="0.3">
      <c r="D630" s="30">
        <v>46082</v>
      </c>
      <c r="E630" s="28" t="s">
        <v>42</v>
      </c>
      <c r="F630" s="28" t="s">
        <v>225</v>
      </c>
      <c r="G630" s="28">
        <v>1536</v>
      </c>
    </row>
    <row r="631" spans="4:7" x14ac:dyDescent="0.3">
      <c r="D631" s="30">
        <v>46082</v>
      </c>
      <c r="E631" s="28" t="s">
        <v>39</v>
      </c>
      <c r="F631" s="28" t="s">
        <v>219</v>
      </c>
      <c r="G631" s="28">
        <v>1092</v>
      </c>
    </row>
    <row r="632" spans="4:7" x14ac:dyDescent="0.3">
      <c r="D632" s="30">
        <v>46083</v>
      </c>
      <c r="E632" s="28" t="s">
        <v>106</v>
      </c>
      <c r="F632" s="28" t="s">
        <v>230</v>
      </c>
      <c r="G632" s="28">
        <v>370</v>
      </c>
    </row>
    <row r="633" spans="4:7" x14ac:dyDescent="0.3">
      <c r="D633" s="30">
        <v>46083</v>
      </c>
      <c r="E633" s="28" t="s">
        <v>42</v>
      </c>
      <c r="F633" s="28" t="s">
        <v>227</v>
      </c>
      <c r="G633" s="28">
        <v>290</v>
      </c>
    </row>
    <row r="634" spans="4:7" x14ac:dyDescent="0.3">
      <c r="D634" s="30">
        <v>46083</v>
      </c>
      <c r="E634" s="28" t="s">
        <v>42</v>
      </c>
      <c r="F634" s="28" t="s">
        <v>221</v>
      </c>
      <c r="G634" s="28">
        <v>299</v>
      </c>
    </row>
    <row r="635" spans="4:7" x14ac:dyDescent="0.3">
      <c r="D635" s="30">
        <v>46083</v>
      </c>
      <c r="E635" s="28" t="s">
        <v>39</v>
      </c>
      <c r="F635" s="28" t="s">
        <v>219</v>
      </c>
      <c r="G635" s="28">
        <v>1820</v>
      </c>
    </row>
    <row r="636" spans="4:7" x14ac:dyDescent="0.3">
      <c r="D636" s="30">
        <v>46083</v>
      </c>
      <c r="E636" s="28" t="s">
        <v>38</v>
      </c>
      <c r="F636" s="28" t="s">
        <v>226</v>
      </c>
      <c r="G636" s="28">
        <v>288</v>
      </c>
    </row>
    <row r="637" spans="4:7" x14ac:dyDescent="0.3">
      <c r="D637" s="30">
        <v>46083</v>
      </c>
      <c r="E637" s="28" t="s">
        <v>38</v>
      </c>
      <c r="F637" s="28" t="s">
        <v>226</v>
      </c>
      <c r="G637" s="28">
        <v>864</v>
      </c>
    </row>
    <row r="638" spans="4:7" x14ac:dyDescent="0.3">
      <c r="D638" s="30">
        <v>46083</v>
      </c>
      <c r="E638" s="28" t="s">
        <v>106</v>
      </c>
      <c r="F638" s="28" t="s">
        <v>217</v>
      </c>
      <c r="G638" s="28">
        <v>884</v>
      </c>
    </row>
    <row r="639" spans="4:7" x14ac:dyDescent="0.3">
      <c r="D639" s="30">
        <v>46083</v>
      </c>
      <c r="E639" s="28" t="s">
        <v>106</v>
      </c>
      <c r="F639" s="28" t="s">
        <v>215</v>
      </c>
      <c r="G639" s="28">
        <v>552</v>
      </c>
    </row>
    <row r="640" spans="4:7" x14ac:dyDescent="0.3">
      <c r="D640" s="30">
        <v>46083</v>
      </c>
      <c r="E640" s="28" t="s">
        <v>38</v>
      </c>
      <c r="F640" s="28" t="s">
        <v>227</v>
      </c>
      <c r="G640" s="28">
        <v>1450</v>
      </c>
    </row>
    <row r="641" spans="4:7" x14ac:dyDescent="0.3">
      <c r="D641" s="30">
        <v>46083</v>
      </c>
      <c r="E641" s="28" t="s">
        <v>106</v>
      </c>
      <c r="F641" s="28" t="s">
        <v>215</v>
      </c>
      <c r="G641" s="28">
        <v>69</v>
      </c>
    </row>
    <row r="642" spans="4:7" x14ac:dyDescent="0.3">
      <c r="D642" s="30">
        <v>46083</v>
      </c>
      <c r="E642" s="28" t="s">
        <v>38</v>
      </c>
      <c r="F642" s="28" t="s">
        <v>231</v>
      </c>
      <c r="G642" s="28">
        <v>396</v>
      </c>
    </row>
    <row r="643" spans="4:7" x14ac:dyDescent="0.3">
      <c r="D643" s="30">
        <v>46084</v>
      </c>
      <c r="E643" s="28" t="s">
        <v>38</v>
      </c>
      <c r="F643" s="28" t="s">
        <v>226</v>
      </c>
      <c r="G643" s="28">
        <v>1248</v>
      </c>
    </row>
    <row r="644" spans="4:7" x14ac:dyDescent="0.3">
      <c r="D644" s="30">
        <v>46084</v>
      </c>
      <c r="E644" s="28" t="s">
        <v>38</v>
      </c>
      <c r="F644" s="28" t="s">
        <v>241</v>
      </c>
      <c r="G644" s="28">
        <v>480</v>
      </c>
    </row>
    <row r="645" spans="4:7" x14ac:dyDescent="0.3">
      <c r="D645" s="30">
        <v>46084</v>
      </c>
      <c r="E645" s="28" t="s">
        <v>38</v>
      </c>
      <c r="F645" s="28" t="s">
        <v>234</v>
      </c>
      <c r="G645" s="28">
        <v>459</v>
      </c>
    </row>
    <row r="646" spans="4:7" x14ac:dyDescent="0.3">
      <c r="D646" s="30">
        <v>46084</v>
      </c>
      <c r="E646" s="28" t="s">
        <v>42</v>
      </c>
      <c r="F646" s="28" t="s">
        <v>226</v>
      </c>
      <c r="G646" s="28">
        <v>1344</v>
      </c>
    </row>
    <row r="647" spans="4:7" x14ac:dyDescent="0.3">
      <c r="D647" s="30">
        <v>46084</v>
      </c>
      <c r="E647" s="28" t="s">
        <v>106</v>
      </c>
      <c r="F647" s="28" t="s">
        <v>229</v>
      </c>
      <c r="G647" s="28">
        <v>1320</v>
      </c>
    </row>
    <row r="648" spans="4:7" x14ac:dyDescent="0.3">
      <c r="D648" s="30">
        <v>46084</v>
      </c>
      <c r="E648" s="28" t="s">
        <v>106</v>
      </c>
      <c r="F648" s="28" t="s">
        <v>236</v>
      </c>
      <c r="G648" s="28">
        <v>264</v>
      </c>
    </row>
    <row r="649" spans="4:7" x14ac:dyDescent="0.3">
      <c r="D649" s="30">
        <v>46084</v>
      </c>
      <c r="E649" s="28" t="s">
        <v>106</v>
      </c>
      <c r="F649" s="28" t="s">
        <v>240</v>
      </c>
      <c r="G649" s="28">
        <v>405</v>
      </c>
    </row>
    <row r="650" spans="4:7" x14ac:dyDescent="0.3">
      <c r="D650" s="30">
        <v>46084</v>
      </c>
      <c r="E650" s="28" t="s">
        <v>106</v>
      </c>
      <c r="F650" s="28" t="s">
        <v>225</v>
      </c>
      <c r="G650" s="28">
        <v>832</v>
      </c>
    </row>
    <row r="651" spans="4:7" x14ac:dyDescent="0.3">
      <c r="D651" s="30">
        <v>46084</v>
      </c>
      <c r="E651" s="28" t="s">
        <v>42</v>
      </c>
      <c r="F651" s="28" t="s">
        <v>225</v>
      </c>
      <c r="G651" s="28">
        <v>448</v>
      </c>
    </row>
    <row r="652" spans="4:7" x14ac:dyDescent="0.3">
      <c r="D652" s="30">
        <v>46084</v>
      </c>
      <c r="E652" s="28" t="s">
        <v>106</v>
      </c>
      <c r="F652" s="28" t="s">
        <v>235</v>
      </c>
      <c r="G652" s="28">
        <v>1075</v>
      </c>
    </row>
    <row r="653" spans="4:7" x14ac:dyDescent="0.3">
      <c r="D653" s="30">
        <v>46084</v>
      </c>
      <c r="E653" s="28" t="s">
        <v>39</v>
      </c>
      <c r="F653" s="28" t="s">
        <v>225</v>
      </c>
      <c r="G653" s="28">
        <v>64</v>
      </c>
    </row>
    <row r="654" spans="4:7" x14ac:dyDescent="0.3">
      <c r="D654" s="30">
        <v>46084</v>
      </c>
      <c r="E654" s="28" t="s">
        <v>42</v>
      </c>
      <c r="F654" s="28" t="s">
        <v>234</v>
      </c>
      <c r="G654" s="28">
        <v>306</v>
      </c>
    </row>
    <row r="655" spans="4:7" x14ac:dyDescent="0.3">
      <c r="D655" s="30">
        <v>46084</v>
      </c>
      <c r="E655" s="28" t="s">
        <v>38</v>
      </c>
      <c r="F655" s="28" t="s">
        <v>226</v>
      </c>
      <c r="G655" s="28">
        <v>1056</v>
      </c>
    </row>
    <row r="656" spans="4:7" x14ac:dyDescent="0.3">
      <c r="D656" s="30">
        <v>46084</v>
      </c>
      <c r="E656" s="28" t="s">
        <v>39</v>
      </c>
      <c r="F656" s="28" t="s">
        <v>236</v>
      </c>
      <c r="G656" s="28">
        <v>275</v>
      </c>
    </row>
    <row r="657" spans="4:7" x14ac:dyDescent="0.3">
      <c r="D657" s="30">
        <v>46085</v>
      </c>
      <c r="E657" s="28" t="s">
        <v>38</v>
      </c>
      <c r="F657" s="28" t="s">
        <v>223</v>
      </c>
      <c r="G657" s="28">
        <v>159</v>
      </c>
    </row>
    <row r="658" spans="4:7" x14ac:dyDescent="0.3">
      <c r="D658" s="30">
        <v>46085</v>
      </c>
      <c r="E658" s="28" t="s">
        <v>42</v>
      </c>
      <c r="F658" s="28" t="s">
        <v>242</v>
      </c>
      <c r="G658" s="28">
        <v>969</v>
      </c>
    </row>
    <row r="659" spans="4:7" x14ac:dyDescent="0.3">
      <c r="D659" s="30">
        <v>46085</v>
      </c>
      <c r="E659" s="28" t="s">
        <v>42</v>
      </c>
      <c r="F659" s="28" t="s">
        <v>226</v>
      </c>
      <c r="G659" s="28">
        <v>2112</v>
      </c>
    </row>
    <row r="660" spans="4:7" x14ac:dyDescent="0.3">
      <c r="D660" s="30">
        <v>46085</v>
      </c>
      <c r="E660" s="28" t="s">
        <v>42</v>
      </c>
      <c r="F660" s="28" t="s">
        <v>240</v>
      </c>
      <c r="G660" s="28">
        <v>855</v>
      </c>
    </row>
    <row r="661" spans="4:7" x14ac:dyDescent="0.3">
      <c r="D661" s="30">
        <v>46085</v>
      </c>
      <c r="E661" s="28" t="s">
        <v>106</v>
      </c>
      <c r="F661" s="28" t="s">
        <v>227</v>
      </c>
      <c r="G661" s="28">
        <v>812</v>
      </c>
    </row>
    <row r="662" spans="4:7" x14ac:dyDescent="0.3">
      <c r="D662" s="30">
        <v>46085</v>
      </c>
      <c r="E662" s="28" t="s">
        <v>38</v>
      </c>
      <c r="F662" s="28" t="s">
        <v>227</v>
      </c>
      <c r="G662" s="28">
        <v>1276</v>
      </c>
    </row>
    <row r="663" spans="4:7" x14ac:dyDescent="0.3">
      <c r="D663" s="30">
        <v>46085</v>
      </c>
      <c r="E663" s="28" t="s">
        <v>106</v>
      </c>
      <c r="F663" s="28" t="s">
        <v>237</v>
      </c>
      <c r="G663" s="28">
        <v>756</v>
      </c>
    </row>
    <row r="664" spans="4:7" x14ac:dyDescent="0.3">
      <c r="D664" s="30">
        <v>46085</v>
      </c>
      <c r="E664" s="28" t="s">
        <v>39</v>
      </c>
      <c r="F664" s="28" t="s">
        <v>236</v>
      </c>
      <c r="G664" s="28">
        <v>253</v>
      </c>
    </row>
    <row r="665" spans="4:7" x14ac:dyDescent="0.3">
      <c r="D665" s="30">
        <v>46085</v>
      </c>
      <c r="E665" s="28" t="s">
        <v>38</v>
      </c>
      <c r="F665" s="28" t="s">
        <v>240</v>
      </c>
      <c r="G665" s="28">
        <v>855</v>
      </c>
    </row>
    <row r="666" spans="4:7" x14ac:dyDescent="0.3">
      <c r="D666" s="30">
        <v>46085</v>
      </c>
      <c r="E666" s="28" t="s">
        <v>42</v>
      </c>
      <c r="F666" s="28" t="s">
        <v>232</v>
      </c>
      <c r="G666" s="28">
        <v>893</v>
      </c>
    </row>
    <row r="667" spans="4:7" x14ac:dyDescent="0.3">
      <c r="D667" s="30">
        <v>46085</v>
      </c>
      <c r="E667" s="28" t="s">
        <v>38</v>
      </c>
      <c r="F667" s="28" t="s">
        <v>230</v>
      </c>
      <c r="G667" s="28">
        <v>777</v>
      </c>
    </row>
    <row r="668" spans="4:7" x14ac:dyDescent="0.3">
      <c r="D668" s="30">
        <v>46085</v>
      </c>
      <c r="E668" s="28" t="s">
        <v>106</v>
      </c>
      <c r="F668" s="28" t="s">
        <v>231</v>
      </c>
      <c r="G668" s="28">
        <v>154</v>
      </c>
    </row>
    <row r="669" spans="4:7" x14ac:dyDescent="0.3">
      <c r="D669" s="30">
        <v>46086</v>
      </c>
      <c r="E669" s="28" t="s">
        <v>42</v>
      </c>
      <c r="F669" s="28" t="s">
        <v>238</v>
      </c>
      <c r="G669" s="28">
        <v>2001</v>
      </c>
    </row>
    <row r="670" spans="4:7" x14ac:dyDescent="0.3">
      <c r="D670" s="30">
        <v>46086</v>
      </c>
      <c r="E670" s="28" t="s">
        <v>39</v>
      </c>
      <c r="F670" s="28" t="s">
        <v>215</v>
      </c>
      <c r="G670" s="28">
        <v>1656</v>
      </c>
    </row>
    <row r="671" spans="4:7" x14ac:dyDescent="0.3">
      <c r="D671" s="30">
        <v>46086</v>
      </c>
      <c r="E671" s="28" t="s">
        <v>39</v>
      </c>
      <c r="F671" s="28" t="s">
        <v>231</v>
      </c>
      <c r="G671" s="28">
        <v>154</v>
      </c>
    </row>
    <row r="672" spans="4:7" x14ac:dyDescent="0.3">
      <c r="D672" s="30">
        <v>46086</v>
      </c>
      <c r="E672" s="28" t="s">
        <v>42</v>
      </c>
      <c r="F672" s="28" t="s">
        <v>237</v>
      </c>
      <c r="G672" s="28">
        <v>1260</v>
      </c>
    </row>
    <row r="673" spans="4:7" x14ac:dyDescent="0.3">
      <c r="D673" s="30">
        <v>46086</v>
      </c>
      <c r="E673" s="28" t="s">
        <v>38</v>
      </c>
      <c r="F673" s="28" t="s">
        <v>234</v>
      </c>
      <c r="G673" s="28">
        <v>612</v>
      </c>
    </row>
    <row r="674" spans="4:7" x14ac:dyDescent="0.3">
      <c r="D674" s="30">
        <v>46086</v>
      </c>
      <c r="E674" s="28" t="s">
        <v>42</v>
      </c>
      <c r="F674" s="28" t="s">
        <v>228</v>
      </c>
      <c r="G674" s="28">
        <v>792</v>
      </c>
    </row>
    <row r="675" spans="4:7" x14ac:dyDescent="0.3">
      <c r="D675" s="30">
        <v>46087</v>
      </c>
      <c r="E675" s="28" t="s">
        <v>38</v>
      </c>
      <c r="F675" s="28" t="s">
        <v>235</v>
      </c>
      <c r="G675" s="28">
        <v>301</v>
      </c>
    </row>
    <row r="676" spans="4:7" x14ac:dyDescent="0.3">
      <c r="D676" s="30">
        <v>46087</v>
      </c>
      <c r="E676" s="28" t="s">
        <v>42</v>
      </c>
      <c r="F676" s="28" t="s">
        <v>241</v>
      </c>
      <c r="G676" s="28">
        <v>720</v>
      </c>
    </row>
    <row r="677" spans="4:7" x14ac:dyDescent="0.3">
      <c r="D677" s="30">
        <v>46087</v>
      </c>
      <c r="E677" s="28" t="s">
        <v>42</v>
      </c>
      <c r="F677" s="28" t="s">
        <v>221</v>
      </c>
      <c r="G677" s="28">
        <v>195</v>
      </c>
    </row>
    <row r="678" spans="4:7" x14ac:dyDescent="0.3">
      <c r="D678" s="30">
        <v>46087</v>
      </c>
      <c r="E678" s="28" t="s">
        <v>38</v>
      </c>
      <c r="F678" s="28" t="s">
        <v>241</v>
      </c>
      <c r="G678" s="28">
        <v>300</v>
      </c>
    </row>
    <row r="679" spans="4:7" x14ac:dyDescent="0.3">
      <c r="D679" s="30">
        <v>46087</v>
      </c>
      <c r="E679" s="28" t="s">
        <v>39</v>
      </c>
      <c r="F679" s="28" t="s">
        <v>215</v>
      </c>
      <c r="G679" s="28">
        <v>690</v>
      </c>
    </row>
    <row r="680" spans="4:7" x14ac:dyDescent="0.3">
      <c r="D680" s="30">
        <v>46087</v>
      </c>
      <c r="E680" s="28" t="s">
        <v>106</v>
      </c>
      <c r="F680" s="28" t="s">
        <v>239</v>
      </c>
      <c r="G680" s="28">
        <v>722</v>
      </c>
    </row>
    <row r="681" spans="4:7" x14ac:dyDescent="0.3">
      <c r="D681" s="30">
        <v>46087</v>
      </c>
      <c r="E681" s="28" t="s">
        <v>106</v>
      </c>
      <c r="F681" s="28" t="s">
        <v>229</v>
      </c>
      <c r="G681" s="28">
        <v>2112</v>
      </c>
    </row>
    <row r="682" spans="4:7" x14ac:dyDescent="0.3">
      <c r="D682" s="30">
        <v>46087</v>
      </c>
      <c r="E682" s="28" t="s">
        <v>42</v>
      </c>
      <c r="F682" s="28" t="s">
        <v>217</v>
      </c>
      <c r="G682" s="28">
        <v>988</v>
      </c>
    </row>
    <row r="683" spans="4:7" x14ac:dyDescent="0.3">
      <c r="D683" s="30">
        <v>46087</v>
      </c>
      <c r="E683" s="28" t="s">
        <v>42</v>
      </c>
      <c r="F683" s="28" t="s">
        <v>231</v>
      </c>
      <c r="G683" s="28">
        <v>286</v>
      </c>
    </row>
    <row r="684" spans="4:7" x14ac:dyDescent="0.3">
      <c r="D684" s="30">
        <v>46087</v>
      </c>
      <c r="E684" s="28" t="s">
        <v>39</v>
      </c>
      <c r="F684" s="28" t="s">
        <v>219</v>
      </c>
      <c r="G684" s="28">
        <v>2184</v>
      </c>
    </row>
    <row r="685" spans="4:7" x14ac:dyDescent="0.3">
      <c r="D685" s="30">
        <v>46087</v>
      </c>
      <c r="E685" s="28" t="s">
        <v>42</v>
      </c>
      <c r="F685" s="28" t="s">
        <v>228</v>
      </c>
      <c r="G685" s="28">
        <v>1584</v>
      </c>
    </row>
    <row r="686" spans="4:7" x14ac:dyDescent="0.3">
      <c r="D686" s="30">
        <v>46087</v>
      </c>
      <c r="E686" s="28" t="s">
        <v>42</v>
      </c>
      <c r="F686" s="28" t="s">
        <v>225</v>
      </c>
      <c r="G686" s="28">
        <v>1280</v>
      </c>
    </row>
    <row r="687" spans="4:7" x14ac:dyDescent="0.3">
      <c r="D687" s="30">
        <v>46087</v>
      </c>
      <c r="E687" s="28" t="s">
        <v>38</v>
      </c>
      <c r="F687" s="28" t="s">
        <v>221</v>
      </c>
      <c r="G687" s="28">
        <v>221</v>
      </c>
    </row>
    <row r="688" spans="4:7" x14ac:dyDescent="0.3">
      <c r="D688" s="30">
        <v>46087</v>
      </c>
      <c r="E688" s="28" t="s">
        <v>39</v>
      </c>
      <c r="F688" s="28" t="s">
        <v>215</v>
      </c>
      <c r="G688" s="28">
        <v>483</v>
      </c>
    </row>
    <row r="689" spans="4:7" x14ac:dyDescent="0.3">
      <c r="D689" s="30">
        <v>46087</v>
      </c>
      <c r="E689" s="28" t="s">
        <v>39</v>
      </c>
      <c r="F689" s="28" t="s">
        <v>221</v>
      </c>
      <c r="G689" s="28">
        <v>169</v>
      </c>
    </row>
    <row r="690" spans="4:7" x14ac:dyDescent="0.3">
      <c r="D690" s="30">
        <v>46087</v>
      </c>
      <c r="E690" s="28" t="s">
        <v>38</v>
      </c>
      <c r="F690" s="28" t="s">
        <v>223</v>
      </c>
      <c r="G690" s="28">
        <v>318</v>
      </c>
    </row>
    <row r="691" spans="4:7" x14ac:dyDescent="0.3">
      <c r="D691" s="30">
        <v>46087</v>
      </c>
      <c r="E691" s="28" t="s">
        <v>106</v>
      </c>
      <c r="F691" s="28" t="s">
        <v>234</v>
      </c>
      <c r="G691" s="28">
        <v>1020</v>
      </c>
    </row>
    <row r="692" spans="4:7" x14ac:dyDescent="0.3">
      <c r="D692" s="30">
        <v>46088</v>
      </c>
      <c r="E692" s="28" t="s">
        <v>106</v>
      </c>
      <c r="F692" s="28" t="s">
        <v>237</v>
      </c>
      <c r="G692" s="28">
        <v>1512</v>
      </c>
    </row>
    <row r="693" spans="4:7" x14ac:dyDescent="0.3">
      <c r="D693" s="30">
        <v>46088</v>
      </c>
      <c r="E693" s="28" t="s">
        <v>42</v>
      </c>
      <c r="F693" s="28" t="s">
        <v>233</v>
      </c>
      <c r="G693" s="28">
        <v>1173</v>
      </c>
    </row>
    <row r="694" spans="4:7" x14ac:dyDescent="0.3">
      <c r="D694" s="30">
        <v>46088</v>
      </c>
      <c r="E694" s="28" t="s">
        <v>38</v>
      </c>
      <c r="F694" s="28" t="s">
        <v>240</v>
      </c>
      <c r="G694" s="28">
        <v>450</v>
      </c>
    </row>
    <row r="695" spans="4:7" x14ac:dyDescent="0.3">
      <c r="D695" s="30">
        <v>46088</v>
      </c>
      <c r="E695" s="28" t="s">
        <v>106</v>
      </c>
      <c r="F695" s="28" t="s">
        <v>235</v>
      </c>
      <c r="G695" s="28">
        <v>645</v>
      </c>
    </row>
    <row r="696" spans="4:7" x14ac:dyDescent="0.3">
      <c r="D696" s="30">
        <v>46088</v>
      </c>
      <c r="E696" s="28" t="s">
        <v>106</v>
      </c>
      <c r="F696" s="28" t="s">
        <v>236</v>
      </c>
      <c r="G696" s="28">
        <v>77</v>
      </c>
    </row>
    <row r="697" spans="4:7" x14ac:dyDescent="0.3">
      <c r="D697" s="30">
        <v>46088</v>
      </c>
      <c r="E697" s="28" t="s">
        <v>39</v>
      </c>
      <c r="F697" s="28" t="s">
        <v>230</v>
      </c>
      <c r="G697" s="28">
        <v>74</v>
      </c>
    </row>
    <row r="698" spans="4:7" x14ac:dyDescent="0.3">
      <c r="D698" s="30">
        <v>46088</v>
      </c>
      <c r="E698" s="28" t="s">
        <v>42</v>
      </c>
      <c r="F698" s="28" t="s">
        <v>238</v>
      </c>
      <c r="G698" s="28">
        <v>783</v>
      </c>
    </row>
    <row r="699" spans="4:7" x14ac:dyDescent="0.3">
      <c r="D699" s="30">
        <v>46088</v>
      </c>
      <c r="E699" s="28" t="s">
        <v>42</v>
      </c>
      <c r="F699" s="28" t="s">
        <v>241</v>
      </c>
      <c r="G699" s="28">
        <v>360</v>
      </c>
    </row>
    <row r="700" spans="4:7" x14ac:dyDescent="0.3">
      <c r="D700" s="30">
        <v>46088</v>
      </c>
      <c r="E700" s="28" t="s">
        <v>38</v>
      </c>
      <c r="F700" s="28" t="s">
        <v>228</v>
      </c>
      <c r="G700" s="28">
        <v>1080</v>
      </c>
    </row>
    <row r="701" spans="4:7" x14ac:dyDescent="0.3">
      <c r="D701" s="30">
        <v>46088</v>
      </c>
      <c r="E701" s="28" t="s">
        <v>106</v>
      </c>
      <c r="F701" s="28" t="s">
        <v>217</v>
      </c>
      <c r="G701" s="28">
        <v>1040</v>
      </c>
    </row>
    <row r="702" spans="4:7" x14ac:dyDescent="0.3">
      <c r="D702" s="30">
        <v>46088</v>
      </c>
      <c r="E702" s="28" t="s">
        <v>42</v>
      </c>
      <c r="F702" s="28" t="s">
        <v>225</v>
      </c>
      <c r="G702" s="28">
        <v>1280</v>
      </c>
    </row>
    <row r="703" spans="4:7" x14ac:dyDescent="0.3">
      <c r="D703" s="30">
        <v>46088</v>
      </c>
      <c r="E703" s="28" t="s">
        <v>39</v>
      </c>
      <c r="F703" s="28" t="s">
        <v>239</v>
      </c>
      <c r="G703" s="28">
        <v>494</v>
      </c>
    </row>
    <row r="704" spans="4:7" x14ac:dyDescent="0.3">
      <c r="D704" s="30">
        <v>46088</v>
      </c>
      <c r="E704" s="28" t="s">
        <v>38</v>
      </c>
      <c r="F704" s="28" t="s">
        <v>241</v>
      </c>
      <c r="G704" s="28">
        <v>360</v>
      </c>
    </row>
    <row r="705" spans="4:7" x14ac:dyDescent="0.3">
      <c r="D705" s="30">
        <v>46088</v>
      </c>
      <c r="E705" s="28" t="s">
        <v>106</v>
      </c>
      <c r="F705" s="28" t="s">
        <v>221</v>
      </c>
      <c r="G705" s="28">
        <v>13</v>
      </c>
    </row>
    <row r="706" spans="4:7" x14ac:dyDescent="0.3">
      <c r="D706" s="30">
        <v>46089</v>
      </c>
      <c r="E706" s="28" t="s">
        <v>38</v>
      </c>
      <c r="F706" s="28" t="s">
        <v>217</v>
      </c>
      <c r="G706" s="28">
        <v>52</v>
      </c>
    </row>
    <row r="707" spans="4:7" x14ac:dyDescent="0.3">
      <c r="D707" s="30">
        <v>46089</v>
      </c>
      <c r="E707" s="28" t="s">
        <v>106</v>
      </c>
      <c r="F707" s="28" t="s">
        <v>237</v>
      </c>
      <c r="G707" s="28">
        <v>1260</v>
      </c>
    </row>
    <row r="708" spans="4:7" x14ac:dyDescent="0.3">
      <c r="D708" s="30">
        <v>46089</v>
      </c>
      <c r="E708" s="28" t="s">
        <v>42</v>
      </c>
      <c r="F708" s="28" t="s">
        <v>240</v>
      </c>
      <c r="G708" s="28">
        <v>45</v>
      </c>
    </row>
    <row r="709" spans="4:7" x14ac:dyDescent="0.3">
      <c r="D709" s="30">
        <v>46089</v>
      </c>
      <c r="E709" s="28" t="s">
        <v>106</v>
      </c>
      <c r="F709" s="28" t="s">
        <v>229</v>
      </c>
      <c r="G709" s="28">
        <v>176</v>
      </c>
    </row>
    <row r="710" spans="4:7" x14ac:dyDescent="0.3">
      <c r="D710" s="30">
        <v>46089</v>
      </c>
      <c r="E710" s="28" t="s">
        <v>38</v>
      </c>
      <c r="F710" s="28" t="s">
        <v>223</v>
      </c>
      <c r="G710" s="28">
        <v>689</v>
      </c>
    </row>
    <row r="711" spans="4:7" x14ac:dyDescent="0.3">
      <c r="D711" s="30">
        <v>46089</v>
      </c>
      <c r="E711" s="28" t="s">
        <v>106</v>
      </c>
      <c r="F711" s="28" t="s">
        <v>235</v>
      </c>
      <c r="G711" s="28">
        <v>559</v>
      </c>
    </row>
    <row r="712" spans="4:7" x14ac:dyDescent="0.3">
      <c r="D712" s="30">
        <v>46089</v>
      </c>
      <c r="E712" s="28" t="s">
        <v>38</v>
      </c>
      <c r="F712" s="28" t="s">
        <v>239</v>
      </c>
      <c r="G712" s="28">
        <v>266</v>
      </c>
    </row>
    <row r="713" spans="4:7" x14ac:dyDescent="0.3">
      <c r="D713" s="30">
        <v>46089</v>
      </c>
      <c r="E713" s="28" t="s">
        <v>42</v>
      </c>
      <c r="F713" s="28" t="s">
        <v>225</v>
      </c>
      <c r="G713" s="28">
        <v>1600</v>
      </c>
    </row>
    <row r="714" spans="4:7" x14ac:dyDescent="0.3">
      <c r="D714" s="30">
        <v>46090</v>
      </c>
      <c r="E714" s="28" t="s">
        <v>42</v>
      </c>
      <c r="F714" s="28" t="s">
        <v>231</v>
      </c>
      <c r="G714" s="28">
        <v>88</v>
      </c>
    </row>
    <row r="715" spans="4:7" x14ac:dyDescent="0.3">
      <c r="D715" s="30">
        <v>46090</v>
      </c>
      <c r="E715" s="28" t="s">
        <v>106</v>
      </c>
      <c r="F715" s="28" t="s">
        <v>228</v>
      </c>
      <c r="G715" s="28">
        <v>144</v>
      </c>
    </row>
    <row r="716" spans="4:7" x14ac:dyDescent="0.3">
      <c r="D716" s="30">
        <v>46090</v>
      </c>
      <c r="E716" s="28" t="s">
        <v>38</v>
      </c>
      <c r="F716" s="28" t="s">
        <v>227</v>
      </c>
      <c r="G716" s="28">
        <v>116</v>
      </c>
    </row>
    <row r="717" spans="4:7" x14ac:dyDescent="0.3">
      <c r="D717" s="30">
        <v>46090</v>
      </c>
      <c r="E717" s="28" t="s">
        <v>106</v>
      </c>
      <c r="F717" s="28" t="s">
        <v>229</v>
      </c>
      <c r="G717" s="28">
        <v>792</v>
      </c>
    </row>
    <row r="718" spans="4:7" x14ac:dyDescent="0.3">
      <c r="D718" s="30">
        <v>46090</v>
      </c>
      <c r="E718" s="28" t="s">
        <v>39</v>
      </c>
      <c r="F718" s="28" t="s">
        <v>215</v>
      </c>
      <c r="G718" s="28">
        <v>828</v>
      </c>
    </row>
    <row r="719" spans="4:7" x14ac:dyDescent="0.3">
      <c r="D719" s="30">
        <v>46090</v>
      </c>
      <c r="E719" s="28" t="s">
        <v>39</v>
      </c>
      <c r="F719" s="28" t="s">
        <v>233</v>
      </c>
      <c r="G719" s="28">
        <v>714</v>
      </c>
    </row>
    <row r="720" spans="4:7" x14ac:dyDescent="0.3">
      <c r="D720" s="30">
        <v>46090</v>
      </c>
      <c r="E720" s="28" t="s">
        <v>38</v>
      </c>
      <c r="F720" s="28" t="s">
        <v>235</v>
      </c>
      <c r="G720" s="28">
        <v>860</v>
      </c>
    </row>
    <row r="721" spans="4:7" x14ac:dyDescent="0.3">
      <c r="D721" s="30">
        <v>46090</v>
      </c>
      <c r="E721" s="28" t="s">
        <v>106</v>
      </c>
      <c r="F721" s="28" t="s">
        <v>225</v>
      </c>
      <c r="G721" s="28">
        <v>256</v>
      </c>
    </row>
    <row r="722" spans="4:7" x14ac:dyDescent="0.3">
      <c r="D722" s="30">
        <v>46090</v>
      </c>
      <c r="E722" s="28" t="s">
        <v>39</v>
      </c>
      <c r="F722" s="28" t="s">
        <v>235</v>
      </c>
      <c r="G722" s="28">
        <v>516</v>
      </c>
    </row>
    <row r="723" spans="4:7" x14ac:dyDescent="0.3">
      <c r="D723" s="30">
        <v>46090</v>
      </c>
      <c r="E723" s="28" t="s">
        <v>106</v>
      </c>
      <c r="F723" s="28" t="s">
        <v>231</v>
      </c>
      <c r="G723" s="28">
        <v>264</v>
      </c>
    </row>
    <row r="724" spans="4:7" x14ac:dyDescent="0.3">
      <c r="D724" s="30">
        <v>46090</v>
      </c>
      <c r="E724" s="28" t="s">
        <v>38</v>
      </c>
      <c r="F724" s="28" t="s">
        <v>234</v>
      </c>
      <c r="G724" s="28">
        <v>153</v>
      </c>
    </row>
    <row r="725" spans="4:7" x14ac:dyDescent="0.3">
      <c r="D725" s="30">
        <v>46090</v>
      </c>
      <c r="E725" s="28" t="s">
        <v>39</v>
      </c>
      <c r="F725" s="28" t="s">
        <v>236</v>
      </c>
      <c r="G725" s="28">
        <v>253</v>
      </c>
    </row>
    <row r="726" spans="4:7" x14ac:dyDescent="0.3">
      <c r="D726" s="30">
        <v>46090</v>
      </c>
      <c r="E726" s="28" t="s">
        <v>39</v>
      </c>
      <c r="F726" s="28" t="s">
        <v>231</v>
      </c>
      <c r="G726" s="28">
        <v>440</v>
      </c>
    </row>
    <row r="727" spans="4:7" x14ac:dyDescent="0.3">
      <c r="D727" s="30">
        <v>46090</v>
      </c>
      <c r="E727" s="28" t="s">
        <v>42</v>
      </c>
      <c r="F727" s="28" t="s">
        <v>242</v>
      </c>
      <c r="G727" s="28">
        <v>684</v>
      </c>
    </row>
    <row r="728" spans="4:7" x14ac:dyDescent="0.3">
      <c r="D728" s="30">
        <v>46091</v>
      </c>
      <c r="E728" s="28" t="s">
        <v>38</v>
      </c>
      <c r="F728" s="28" t="s">
        <v>237</v>
      </c>
      <c r="G728" s="28">
        <v>63</v>
      </c>
    </row>
    <row r="729" spans="4:7" x14ac:dyDescent="0.3">
      <c r="D729" s="30">
        <v>46091</v>
      </c>
      <c r="E729" s="28" t="s">
        <v>38</v>
      </c>
      <c r="F729" s="28" t="s">
        <v>239</v>
      </c>
      <c r="G729" s="28">
        <v>190</v>
      </c>
    </row>
    <row r="730" spans="4:7" x14ac:dyDescent="0.3">
      <c r="D730" s="30">
        <v>46091</v>
      </c>
      <c r="E730" s="28" t="s">
        <v>42</v>
      </c>
      <c r="F730" s="28" t="s">
        <v>223</v>
      </c>
      <c r="G730" s="28">
        <v>954</v>
      </c>
    </row>
    <row r="731" spans="4:7" x14ac:dyDescent="0.3">
      <c r="D731" s="30">
        <v>46091</v>
      </c>
      <c r="E731" s="28" t="s">
        <v>39</v>
      </c>
      <c r="F731" s="28" t="s">
        <v>227</v>
      </c>
      <c r="G731" s="28">
        <v>870</v>
      </c>
    </row>
    <row r="732" spans="4:7" x14ac:dyDescent="0.3">
      <c r="D732" s="30">
        <v>46091</v>
      </c>
      <c r="E732" s="28" t="s">
        <v>106</v>
      </c>
      <c r="F732" s="28" t="s">
        <v>221</v>
      </c>
      <c r="G732" s="28">
        <v>91</v>
      </c>
    </row>
    <row r="733" spans="4:7" x14ac:dyDescent="0.3">
      <c r="D733" s="30">
        <v>46091</v>
      </c>
      <c r="E733" s="28" t="s">
        <v>42</v>
      </c>
      <c r="F733" s="28" t="s">
        <v>226</v>
      </c>
      <c r="G733" s="28">
        <v>672</v>
      </c>
    </row>
    <row r="734" spans="4:7" x14ac:dyDescent="0.3">
      <c r="D734" s="30">
        <v>46091</v>
      </c>
      <c r="E734" s="28" t="s">
        <v>38</v>
      </c>
      <c r="F734" s="28" t="s">
        <v>235</v>
      </c>
      <c r="G734" s="28">
        <v>129</v>
      </c>
    </row>
    <row r="735" spans="4:7" x14ac:dyDescent="0.3">
      <c r="D735" s="30">
        <v>46091</v>
      </c>
      <c r="E735" s="28" t="s">
        <v>38</v>
      </c>
      <c r="F735" s="28" t="s">
        <v>235</v>
      </c>
      <c r="G735" s="28">
        <v>688</v>
      </c>
    </row>
    <row r="736" spans="4:7" x14ac:dyDescent="0.3">
      <c r="D736" s="30">
        <v>46091</v>
      </c>
      <c r="E736" s="28" t="s">
        <v>38</v>
      </c>
      <c r="F736" s="28" t="s">
        <v>234</v>
      </c>
      <c r="G736" s="28">
        <v>714</v>
      </c>
    </row>
    <row r="737" spans="4:7" x14ac:dyDescent="0.3">
      <c r="D737" s="30">
        <v>46091</v>
      </c>
      <c r="E737" s="28" t="s">
        <v>38</v>
      </c>
      <c r="F737" s="28" t="s">
        <v>221</v>
      </c>
      <c r="G737" s="28">
        <v>130</v>
      </c>
    </row>
    <row r="738" spans="4:7" x14ac:dyDescent="0.3">
      <c r="D738" s="30">
        <v>46091</v>
      </c>
      <c r="E738" s="28" t="s">
        <v>38</v>
      </c>
      <c r="F738" s="28" t="s">
        <v>230</v>
      </c>
      <c r="G738" s="28">
        <v>851</v>
      </c>
    </row>
    <row r="739" spans="4:7" x14ac:dyDescent="0.3">
      <c r="D739" s="30">
        <v>46091</v>
      </c>
      <c r="E739" s="28" t="s">
        <v>106</v>
      </c>
      <c r="F739" s="28" t="s">
        <v>242</v>
      </c>
      <c r="G739" s="28">
        <v>1311</v>
      </c>
    </row>
    <row r="740" spans="4:7" x14ac:dyDescent="0.3">
      <c r="D740" s="30">
        <v>46091</v>
      </c>
      <c r="E740" s="28" t="s">
        <v>38</v>
      </c>
      <c r="F740" s="28" t="s">
        <v>228</v>
      </c>
      <c r="G740" s="28">
        <v>1368</v>
      </c>
    </row>
    <row r="741" spans="4:7" x14ac:dyDescent="0.3">
      <c r="D741" s="30">
        <v>46091</v>
      </c>
      <c r="E741" s="28" t="s">
        <v>106</v>
      </c>
      <c r="F741" s="28" t="s">
        <v>242</v>
      </c>
      <c r="G741" s="28">
        <v>285</v>
      </c>
    </row>
    <row r="742" spans="4:7" x14ac:dyDescent="0.3">
      <c r="D742" s="30">
        <v>46092</v>
      </c>
      <c r="E742" s="28" t="s">
        <v>42</v>
      </c>
      <c r="F742" s="28" t="s">
        <v>234</v>
      </c>
      <c r="G742" s="28">
        <v>102</v>
      </c>
    </row>
    <row r="743" spans="4:7" x14ac:dyDescent="0.3">
      <c r="D743" s="30">
        <v>46092</v>
      </c>
      <c r="E743" s="28" t="s">
        <v>39</v>
      </c>
      <c r="F743" s="28" t="s">
        <v>230</v>
      </c>
      <c r="G743" s="28">
        <v>444</v>
      </c>
    </row>
    <row r="744" spans="4:7" x14ac:dyDescent="0.3">
      <c r="D744" s="30">
        <v>46092</v>
      </c>
      <c r="E744" s="28" t="s">
        <v>39</v>
      </c>
      <c r="F744" s="28" t="s">
        <v>233</v>
      </c>
      <c r="G744" s="28">
        <v>306</v>
      </c>
    </row>
    <row r="745" spans="4:7" x14ac:dyDescent="0.3">
      <c r="D745" s="30">
        <v>46092</v>
      </c>
      <c r="E745" s="28" t="s">
        <v>42</v>
      </c>
      <c r="F745" s="28" t="s">
        <v>215</v>
      </c>
      <c r="G745" s="28">
        <v>276</v>
      </c>
    </row>
    <row r="746" spans="4:7" x14ac:dyDescent="0.3">
      <c r="D746" s="30">
        <v>46092</v>
      </c>
      <c r="E746" s="28" t="s">
        <v>39</v>
      </c>
      <c r="F746" s="28" t="s">
        <v>230</v>
      </c>
      <c r="G746" s="28">
        <v>111</v>
      </c>
    </row>
    <row r="747" spans="4:7" x14ac:dyDescent="0.3">
      <c r="D747" s="30">
        <v>46092</v>
      </c>
      <c r="E747" s="28" t="s">
        <v>39</v>
      </c>
      <c r="F747" s="28" t="s">
        <v>233</v>
      </c>
      <c r="G747" s="28">
        <v>612</v>
      </c>
    </row>
    <row r="748" spans="4:7" x14ac:dyDescent="0.3">
      <c r="D748" s="30">
        <v>46092</v>
      </c>
      <c r="E748" s="28" t="s">
        <v>42</v>
      </c>
      <c r="F748" s="28" t="s">
        <v>234</v>
      </c>
      <c r="G748" s="28">
        <v>969</v>
      </c>
    </row>
    <row r="749" spans="4:7" x14ac:dyDescent="0.3">
      <c r="D749" s="30">
        <v>46092</v>
      </c>
      <c r="E749" s="28" t="s">
        <v>42</v>
      </c>
      <c r="F749" s="28" t="s">
        <v>232</v>
      </c>
      <c r="G749" s="28">
        <v>1034</v>
      </c>
    </row>
    <row r="750" spans="4:7" x14ac:dyDescent="0.3">
      <c r="D750" s="30">
        <v>46092</v>
      </c>
      <c r="E750" s="28" t="s">
        <v>39</v>
      </c>
      <c r="F750" s="28" t="s">
        <v>217</v>
      </c>
      <c r="G750" s="28">
        <v>676</v>
      </c>
    </row>
    <row r="751" spans="4:7" x14ac:dyDescent="0.3">
      <c r="D751" s="30">
        <v>46092</v>
      </c>
      <c r="E751" s="28" t="s">
        <v>39</v>
      </c>
      <c r="F751" s="28" t="s">
        <v>221</v>
      </c>
      <c r="G751" s="28">
        <v>130</v>
      </c>
    </row>
    <row r="752" spans="4:7" x14ac:dyDescent="0.3">
      <c r="D752" s="30">
        <v>46092</v>
      </c>
      <c r="E752" s="28" t="s">
        <v>38</v>
      </c>
      <c r="F752" s="28" t="s">
        <v>229</v>
      </c>
      <c r="G752" s="28">
        <v>528</v>
      </c>
    </row>
    <row r="753" spans="4:7" x14ac:dyDescent="0.3">
      <c r="D753" s="30">
        <v>46092</v>
      </c>
      <c r="E753" s="28" t="s">
        <v>42</v>
      </c>
      <c r="F753" s="28" t="s">
        <v>235</v>
      </c>
      <c r="G753" s="28">
        <v>645</v>
      </c>
    </row>
    <row r="754" spans="4:7" x14ac:dyDescent="0.3">
      <c r="D754" s="30">
        <v>46092</v>
      </c>
      <c r="E754" s="28" t="s">
        <v>38</v>
      </c>
      <c r="F754" s="28" t="s">
        <v>227</v>
      </c>
      <c r="G754" s="28">
        <v>1276</v>
      </c>
    </row>
    <row r="755" spans="4:7" x14ac:dyDescent="0.3">
      <c r="D755" s="30">
        <v>46093</v>
      </c>
      <c r="E755" s="28" t="s">
        <v>42</v>
      </c>
      <c r="F755" s="28" t="s">
        <v>240</v>
      </c>
      <c r="G755" s="28">
        <v>945</v>
      </c>
    </row>
    <row r="756" spans="4:7" x14ac:dyDescent="0.3">
      <c r="D756" s="30">
        <v>46093</v>
      </c>
      <c r="E756" s="28" t="s">
        <v>39</v>
      </c>
      <c r="F756" s="28" t="s">
        <v>240</v>
      </c>
      <c r="G756" s="28">
        <v>1080</v>
      </c>
    </row>
    <row r="757" spans="4:7" x14ac:dyDescent="0.3">
      <c r="D757" s="30">
        <v>46093</v>
      </c>
      <c r="E757" s="28" t="s">
        <v>42</v>
      </c>
      <c r="F757" s="28" t="s">
        <v>227</v>
      </c>
      <c r="G757" s="28">
        <v>870</v>
      </c>
    </row>
    <row r="758" spans="4:7" x14ac:dyDescent="0.3">
      <c r="D758" s="30">
        <v>46093</v>
      </c>
      <c r="E758" s="28" t="s">
        <v>42</v>
      </c>
      <c r="F758" s="28" t="s">
        <v>236</v>
      </c>
      <c r="G758" s="28">
        <v>242</v>
      </c>
    </row>
    <row r="759" spans="4:7" x14ac:dyDescent="0.3">
      <c r="D759" s="30">
        <v>46093</v>
      </c>
      <c r="E759" s="28" t="s">
        <v>106</v>
      </c>
      <c r="F759" s="28" t="s">
        <v>239</v>
      </c>
      <c r="G759" s="28">
        <v>152</v>
      </c>
    </row>
    <row r="760" spans="4:7" x14ac:dyDescent="0.3">
      <c r="D760" s="30">
        <v>46093</v>
      </c>
      <c r="E760" s="28" t="s">
        <v>38</v>
      </c>
      <c r="F760" s="28" t="s">
        <v>221</v>
      </c>
      <c r="G760" s="28">
        <v>143</v>
      </c>
    </row>
    <row r="761" spans="4:7" x14ac:dyDescent="0.3">
      <c r="D761" s="30">
        <v>46093</v>
      </c>
      <c r="E761" s="28" t="s">
        <v>42</v>
      </c>
      <c r="F761" s="28" t="s">
        <v>228</v>
      </c>
      <c r="G761" s="28">
        <v>1440</v>
      </c>
    </row>
    <row r="762" spans="4:7" x14ac:dyDescent="0.3">
      <c r="D762" s="30">
        <v>46093</v>
      </c>
      <c r="E762" s="28" t="s">
        <v>38</v>
      </c>
      <c r="F762" s="28" t="s">
        <v>233</v>
      </c>
      <c r="G762" s="28">
        <v>153</v>
      </c>
    </row>
    <row r="763" spans="4:7" x14ac:dyDescent="0.3">
      <c r="D763" s="30">
        <v>46093</v>
      </c>
      <c r="E763" s="28" t="s">
        <v>39</v>
      </c>
      <c r="F763" s="28" t="s">
        <v>217</v>
      </c>
      <c r="G763" s="28">
        <v>208</v>
      </c>
    </row>
    <row r="764" spans="4:7" x14ac:dyDescent="0.3">
      <c r="D764" s="30">
        <v>46093</v>
      </c>
      <c r="E764" s="28" t="s">
        <v>39</v>
      </c>
      <c r="F764" s="28" t="s">
        <v>237</v>
      </c>
      <c r="G764" s="28">
        <v>1260</v>
      </c>
    </row>
    <row r="765" spans="4:7" x14ac:dyDescent="0.3">
      <c r="D765" s="30">
        <v>46093</v>
      </c>
      <c r="E765" s="28" t="s">
        <v>42</v>
      </c>
      <c r="F765" s="28" t="s">
        <v>226</v>
      </c>
      <c r="G765" s="28">
        <v>960</v>
      </c>
    </row>
    <row r="766" spans="4:7" x14ac:dyDescent="0.3">
      <c r="D766" s="30">
        <v>46093</v>
      </c>
      <c r="E766" s="28" t="s">
        <v>42</v>
      </c>
      <c r="F766" s="28" t="s">
        <v>239</v>
      </c>
      <c r="G766" s="28">
        <v>532</v>
      </c>
    </row>
    <row r="767" spans="4:7" x14ac:dyDescent="0.3">
      <c r="D767" s="30">
        <v>46094</v>
      </c>
      <c r="E767" s="28" t="s">
        <v>39</v>
      </c>
      <c r="F767" s="28" t="s">
        <v>234</v>
      </c>
      <c r="G767" s="28">
        <v>765</v>
      </c>
    </row>
    <row r="768" spans="4:7" x14ac:dyDescent="0.3">
      <c r="D768" s="30">
        <v>46094</v>
      </c>
      <c r="E768" s="28" t="s">
        <v>42</v>
      </c>
      <c r="F768" s="28" t="s">
        <v>240</v>
      </c>
      <c r="G768" s="28">
        <v>1035</v>
      </c>
    </row>
    <row r="769" spans="4:7" x14ac:dyDescent="0.3">
      <c r="D769" s="30">
        <v>46094</v>
      </c>
      <c r="E769" s="28" t="s">
        <v>106</v>
      </c>
      <c r="F769" s="28" t="s">
        <v>242</v>
      </c>
      <c r="G769" s="28">
        <v>1368</v>
      </c>
    </row>
    <row r="770" spans="4:7" x14ac:dyDescent="0.3">
      <c r="D770" s="30">
        <v>46094</v>
      </c>
      <c r="E770" s="28" t="s">
        <v>39</v>
      </c>
      <c r="F770" s="28" t="s">
        <v>230</v>
      </c>
      <c r="G770" s="28">
        <v>444</v>
      </c>
    </row>
    <row r="771" spans="4:7" x14ac:dyDescent="0.3">
      <c r="D771" s="30">
        <v>46094</v>
      </c>
      <c r="E771" s="28" t="s">
        <v>38</v>
      </c>
      <c r="F771" s="28" t="s">
        <v>237</v>
      </c>
      <c r="G771" s="28">
        <v>1386</v>
      </c>
    </row>
    <row r="772" spans="4:7" x14ac:dyDescent="0.3">
      <c r="D772" s="30">
        <v>46094</v>
      </c>
      <c r="E772" s="28" t="s">
        <v>39</v>
      </c>
      <c r="F772" s="28" t="s">
        <v>233</v>
      </c>
      <c r="G772" s="28">
        <v>459</v>
      </c>
    </row>
    <row r="773" spans="4:7" x14ac:dyDescent="0.3">
      <c r="D773" s="30">
        <v>46094</v>
      </c>
      <c r="E773" s="28" t="s">
        <v>42</v>
      </c>
      <c r="F773" s="28" t="s">
        <v>223</v>
      </c>
      <c r="G773" s="28">
        <v>795</v>
      </c>
    </row>
    <row r="774" spans="4:7" x14ac:dyDescent="0.3">
      <c r="D774" s="30">
        <v>46094</v>
      </c>
      <c r="E774" s="28" t="s">
        <v>38</v>
      </c>
      <c r="F774" s="28" t="s">
        <v>223</v>
      </c>
      <c r="G774" s="28">
        <v>795</v>
      </c>
    </row>
    <row r="775" spans="4:7" x14ac:dyDescent="0.3">
      <c r="D775" s="30">
        <v>46094</v>
      </c>
      <c r="E775" s="28" t="s">
        <v>42</v>
      </c>
      <c r="F775" s="28" t="s">
        <v>215</v>
      </c>
      <c r="G775" s="28">
        <v>1380</v>
      </c>
    </row>
    <row r="776" spans="4:7" x14ac:dyDescent="0.3">
      <c r="D776" s="30">
        <v>46094</v>
      </c>
      <c r="E776" s="28" t="s">
        <v>38</v>
      </c>
      <c r="F776" s="28" t="s">
        <v>229</v>
      </c>
      <c r="G776" s="28">
        <v>352</v>
      </c>
    </row>
    <row r="777" spans="4:7" x14ac:dyDescent="0.3">
      <c r="D777" s="30">
        <v>46094</v>
      </c>
      <c r="E777" s="28" t="s">
        <v>39</v>
      </c>
      <c r="F777" s="28" t="s">
        <v>223</v>
      </c>
      <c r="G777" s="28">
        <v>583</v>
      </c>
    </row>
    <row r="778" spans="4:7" x14ac:dyDescent="0.3">
      <c r="D778" s="30">
        <v>46094</v>
      </c>
      <c r="E778" s="28" t="s">
        <v>39</v>
      </c>
      <c r="F778" s="28" t="s">
        <v>225</v>
      </c>
      <c r="G778" s="28">
        <v>896</v>
      </c>
    </row>
    <row r="779" spans="4:7" x14ac:dyDescent="0.3">
      <c r="D779" s="30">
        <v>46095</v>
      </c>
      <c r="E779" s="28" t="s">
        <v>42</v>
      </c>
      <c r="F779" s="28" t="s">
        <v>235</v>
      </c>
      <c r="G779" s="28">
        <v>774</v>
      </c>
    </row>
    <row r="780" spans="4:7" x14ac:dyDescent="0.3">
      <c r="D780" s="30">
        <v>46095</v>
      </c>
      <c r="E780" s="28" t="s">
        <v>106</v>
      </c>
      <c r="F780" s="28" t="s">
        <v>225</v>
      </c>
      <c r="G780" s="28">
        <v>832</v>
      </c>
    </row>
    <row r="781" spans="4:7" x14ac:dyDescent="0.3">
      <c r="D781" s="30">
        <v>46095</v>
      </c>
      <c r="E781" s="28" t="s">
        <v>38</v>
      </c>
      <c r="F781" s="28" t="s">
        <v>229</v>
      </c>
      <c r="G781" s="28">
        <v>1320</v>
      </c>
    </row>
    <row r="782" spans="4:7" x14ac:dyDescent="0.3">
      <c r="D782" s="30">
        <v>46095</v>
      </c>
      <c r="E782" s="28" t="s">
        <v>38</v>
      </c>
      <c r="F782" s="28" t="s">
        <v>219</v>
      </c>
      <c r="G782" s="28">
        <v>1820</v>
      </c>
    </row>
    <row r="783" spans="4:7" x14ac:dyDescent="0.3">
      <c r="D783" s="30">
        <v>46095</v>
      </c>
      <c r="E783" s="28" t="s">
        <v>38</v>
      </c>
      <c r="F783" s="28" t="s">
        <v>230</v>
      </c>
      <c r="G783" s="28">
        <v>481</v>
      </c>
    </row>
    <row r="784" spans="4:7" x14ac:dyDescent="0.3">
      <c r="D784" s="30">
        <v>46095</v>
      </c>
      <c r="E784" s="28" t="s">
        <v>106</v>
      </c>
      <c r="F784" s="28" t="s">
        <v>238</v>
      </c>
      <c r="G784" s="28">
        <v>1044</v>
      </c>
    </row>
    <row r="785" spans="4:7" x14ac:dyDescent="0.3">
      <c r="D785" s="30">
        <v>46095</v>
      </c>
      <c r="E785" s="28" t="s">
        <v>42</v>
      </c>
      <c r="F785" s="28" t="s">
        <v>228</v>
      </c>
      <c r="G785" s="28">
        <v>1728</v>
      </c>
    </row>
    <row r="786" spans="4:7" x14ac:dyDescent="0.3">
      <c r="D786" s="30">
        <v>46095</v>
      </c>
      <c r="E786" s="28" t="s">
        <v>39</v>
      </c>
      <c r="F786" s="28" t="s">
        <v>228</v>
      </c>
      <c r="G786" s="28">
        <v>1080</v>
      </c>
    </row>
    <row r="787" spans="4:7" x14ac:dyDescent="0.3">
      <c r="D787" s="30">
        <v>46095</v>
      </c>
      <c r="E787" s="28" t="s">
        <v>42</v>
      </c>
      <c r="F787" s="28" t="s">
        <v>231</v>
      </c>
      <c r="G787" s="28">
        <v>242</v>
      </c>
    </row>
    <row r="788" spans="4:7" x14ac:dyDescent="0.3">
      <c r="D788" s="30">
        <v>46095</v>
      </c>
      <c r="E788" s="28" t="s">
        <v>42</v>
      </c>
      <c r="F788" s="28" t="s">
        <v>223</v>
      </c>
      <c r="G788" s="28">
        <v>795</v>
      </c>
    </row>
    <row r="789" spans="4:7" x14ac:dyDescent="0.3">
      <c r="D789" s="30">
        <v>46095</v>
      </c>
      <c r="E789" s="28" t="s">
        <v>42</v>
      </c>
      <c r="F789" s="28" t="s">
        <v>227</v>
      </c>
      <c r="G789" s="28">
        <v>58</v>
      </c>
    </row>
    <row r="790" spans="4:7" x14ac:dyDescent="0.3">
      <c r="D790" s="30">
        <v>46095</v>
      </c>
      <c r="E790" s="28" t="s">
        <v>38</v>
      </c>
      <c r="F790" s="28" t="s">
        <v>238</v>
      </c>
      <c r="G790" s="28">
        <v>870</v>
      </c>
    </row>
    <row r="791" spans="4:7" x14ac:dyDescent="0.3">
      <c r="D791" s="30">
        <v>46095</v>
      </c>
      <c r="E791" s="28" t="s">
        <v>42</v>
      </c>
      <c r="F791" s="28" t="s">
        <v>230</v>
      </c>
      <c r="G791" s="28">
        <v>370</v>
      </c>
    </row>
    <row r="792" spans="4:7" x14ac:dyDescent="0.3">
      <c r="D792" s="30">
        <v>46095</v>
      </c>
      <c r="E792" s="28" t="s">
        <v>106</v>
      </c>
      <c r="F792" s="28" t="s">
        <v>226</v>
      </c>
      <c r="G792" s="28">
        <v>576</v>
      </c>
    </row>
    <row r="793" spans="4:7" x14ac:dyDescent="0.3">
      <c r="D793" s="30">
        <v>46095</v>
      </c>
      <c r="E793" s="28" t="s">
        <v>42</v>
      </c>
      <c r="F793" s="28" t="s">
        <v>238</v>
      </c>
      <c r="G793" s="28">
        <v>261</v>
      </c>
    </row>
    <row r="794" spans="4:7" x14ac:dyDescent="0.3">
      <c r="D794" s="30">
        <v>46096</v>
      </c>
      <c r="E794" s="28" t="s">
        <v>38</v>
      </c>
      <c r="F794" s="28" t="s">
        <v>241</v>
      </c>
      <c r="G794" s="28">
        <v>180</v>
      </c>
    </row>
    <row r="795" spans="4:7" x14ac:dyDescent="0.3">
      <c r="D795" s="30">
        <v>46096</v>
      </c>
      <c r="E795" s="28" t="s">
        <v>106</v>
      </c>
      <c r="F795" s="28" t="s">
        <v>236</v>
      </c>
      <c r="G795" s="28">
        <v>198</v>
      </c>
    </row>
    <row r="796" spans="4:7" x14ac:dyDescent="0.3">
      <c r="D796" s="30">
        <v>46096</v>
      </c>
      <c r="E796" s="28" t="s">
        <v>38</v>
      </c>
      <c r="F796" s="28" t="s">
        <v>221</v>
      </c>
      <c r="G796" s="28">
        <v>65</v>
      </c>
    </row>
    <row r="797" spans="4:7" x14ac:dyDescent="0.3">
      <c r="D797" s="30">
        <v>46096</v>
      </c>
      <c r="E797" s="28" t="s">
        <v>106</v>
      </c>
      <c r="F797" s="28" t="s">
        <v>229</v>
      </c>
      <c r="G797" s="28">
        <v>1496</v>
      </c>
    </row>
    <row r="798" spans="4:7" x14ac:dyDescent="0.3">
      <c r="D798" s="30">
        <v>46096</v>
      </c>
      <c r="E798" s="28" t="s">
        <v>106</v>
      </c>
      <c r="F798" s="28" t="s">
        <v>231</v>
      </c>
      <c r="G798" s="28">
        <v>528</v>
      </c>
    </row>
    <row r="799" spans="4:7" x14ac:dyDescent="0.3">
      <c r="D799" s="30">
        <v>46096</v>
      </c>
      <c r="E799" s="28" t="s">
        <v>106</v>
      </c>
      <c r="F799" s="28" t="s">
        <v>241</v>
      </c>
      <c r="G799" s="28">
        <v>60</v>
      </c>
    </row>
    <row r="800" spans="4:7" x14ac:dyDescent="0.3">
      <c r="D800" s="30">
        <v>46096</v>
      </c>
      <c r="E800" s="28" t="s">
        <v>38</v>
      </c>
      <c r="F800" s="28" t="s">
        <v>236</v>
      </c>
      <c r="G800" s="28">
        <v>132</v>
      </c>
    </row>
    <row r="801" spans="4:7" x14ac:dyDescent="0.3">
      <c r="D801" s="30">
        <v>46096</v>
      </c>
      <c r="E801" s="28" t="s">
        <v>42</v>
      </c>
      <c r="F801" s="28" t="s">
        <v>235</v>
      </c>
      <c r="G801" s="28">
        <v>430</v>
      </c>
    </row>
    <row r="802" spans="4:7" x14ac:dyDescent="0.3">
      <c r="D802" s="30">
        <v>46096</v>
      </c>
      <c r="E802" s="28" t="s">
        <v>38</v>
      </c>
      <c r="F802" s="28" t="s">
        <v>223</v>
      </c>
      <c r="G802" s="28">
        <v>530</v>
      </c>
    </row>
    <row r="803" spans="4:7" x14ac:dyDescent="0.3">
      <c r="D803" s="30">
        <v>46096</v>
      </c>
      <c r="E803" s="28" t="s">
        <v>39</v>
      </c>
      <c r="F803" s="28" t="s">
        <v>239</v>
      </c>
      <c r="G803" s="28">
        <v>570</v>
      </c>
    </row>
    <row r="804" spans="4:7" x14ac:dyDescent="0.3">
      <c r="D804" s="30">
        <v>46097</v>
      </c>
      <c r="E804" s="28" t="s">
        <v>39</v>
      </c>
      <c r="F804" s="28" t="s">
        <v>229</v>
      </c>
      <c r="G804" s="28">
        <v>2200</v>
      </c>
    </row>
    <row r="805" spans="4:7" x14ac:dyDescent="0.3">
      <c r="D805" s="30">
        <v>46097</v>
      </c>
      <c r="E805" s="28" t="s">
        <v>42</v>
      </c>
      <c r="F805" s="28" t="s">
        <v>235</v>
      </c>
      <c r="G805" s="28">
        <v>860</v>
      </c>
    </row>
    <row r="806" spans="4:7" x14ac:dyDescent="0.3">
      <c r="D806" s="30">
        <v>46097</v>
      </c>
      <c r="E806" s="28" t="s">
        <v>38</v>
      </c>
      <c r="F806" s="28" t="s">
        <v>237</v>
      </c>
      <c r="G806" s="28">
        <v>504</v>
      </c>
    </row>
    <row r="807" spans="4:7" x14ac:dyDescent="0.3">
      <c r="D807" s="30">
        <v>46097</v>
      </c>
      <c r="E807" s="28" t="s">
        <v>39</v>
      </c>
      <c r="F807" s="28" t="s">
        <v>223</v>
      </c>
      <c r="G807" s="28">
        <v>371</v>
      </c>
    </row>
    <row r="808" spans="4:7" x14ac:dyDescent="0.3">
      <c r="D808" s="30">
        <v>46097</v>
      </c>
      <c r="E808" s="28" t="s">
        <v>38</v>
      </c>
      <c r="F808" s="28" t="s">
        <v>227</v>
      </c>
      <c r="G808" s="28">
        <v>58</v>
      </c>
    </row>
    <row r="809" spans="4:7" x14ac:dyDescent="0.3">
      <c r="D809" s="30">
        <v>46097</v>
      </c>
      <c r="E809" s="28" t="s">
        <v>106</v>
      </c>
      <c r="F809" s="28" t="s">
        <v>241</v>
      </c>
      <c r="G809" s="28">
        <v>1140</v>
      </c>
    </row>
    <row r="810" spans="4:7" x14ac:dyDescent="0.3">
      <c r="D810" s="30">
        <v>46097</v>
      </c>
      <c r="E810" s="28" t="s">
        <v>39</v>
      </c>
      <c r="F810" s="28" t="s">
        <v>226</v>
      </c>
      <c r="G810" s="28">
        <v>1824</v>
      </c>
    </row>
    <row r="811" spans="4:7" x14ac:dyDescent="0.3">
      <c r="D811" s="30">
        <v>46097</v>
      </c>
      <c r="E811" s="28" t="s">
        <v>106</v>
      </c>
      <c r="F811" s="28" t="s">
        <v>223</v>
      </c>
      <c r="G811" s="28">
        <v>848</v>
      </c>
    </row>
    <row r="812" spans="4:7" x14ac:dyDescent="0.3">
      <c r="D812" s="30">
        <v>46097</v>
      </c>
      <c r="E812" s="28" t="s">
        <v>42</v>
      </c>
      <c r="F812" s="28" t="s">
        <v>225</v>
      </c>
      <c r="G812" s="28">
        <v>192</v>
      </c>
    </row>
    <row r="813" spans="4:7" x14ac:dyDescent="0.3">
      <c r="D813" s="30">
        <v>46097</v>
      </c>
      <c r="E813" s="28" t="s">
        <v>42</v>
      </c>
      <c r="F813" s="28" t="s">
        <v>242</v>
      </c>
      <c r="G813" s="28">
        <v>399</v>
      </c>
    </row>
    <row r="814" spans="4:7" x14ac:dyDescent="0.3">
      <c r="D814" s="30">
        <v>46097</v>
      </c>
      <c r="E814" s="28" t="s">
        <v>38</v>
      </c>
      <c r="F814" s="28" t="s">
        <v>223</v>
      </c>
      <c r="G814" s="28">
        <v>53</v>
      </c>
    </row>
    <row r="815" spans="4:7" x14ac:dyDescent="0.3">
      <c r="D815" s="30">
        <v>46097</v>
      </c>
      <c r="E815" s="28" t="s">
        <v>38</v>
      </c>
      <c r="F815" s="28" t="s">
        <v>236</v>
      </c>
      <c r="G815" s="28">
        <v>11</v>
      </c>
    </row>
    <row r="816" spans="4:7" x14ac:dyDescent="0.3">
      <c r="D816" s="30">
        <v>46098</v>
      </c>
      <c r="E816" s="28" t="s">
        <v>106</v>
      </c>
      <c r="F816" s="28" t="s">
        <v>217</v>
      </c>
      <c r="G816" s="28">
        <v>52</v>
      </c>
    </row>
    <row r="817" spans="4:7" x14ac:dyDescent="0.3">
      <c r="D817" s="30">
        <v>46098</v>
      </c>
      <c r="E817" s="28" t="s">
        <v>39</v>
      </c>
      <c r="F817" s="28" t="s">
        <v>217</v>
      </c>
      <c r="G817" s="28">
        <v>1144</v>
      </c>
    </row>
    <row r="818" spans="4:7" x14ac:dyDescent="0.3">
      <c r="D818" s="30">
        <v>46098</v>
      </c>
      <c r="E818" s="28" t="s">
        <v>38</v>
      </c>
      <c r="F818" s="28" t="s">
        <v>226</v>
      </c>
      <c r="G818" s="28">
        <v>96</v>
      </c>
    </row>
    <row r="819" spans="4:7" x14ac:dyDescent="0.3">
      <c r="D819" s="30">
        <v>46098</v>
      </c>
      <c r="E819" s="28" t="s">
        <v>39</v>
      </c>
      <c r="F819" s="28" t="s">
        <v>234</v>
      </c>
      <c r="G819" s="28">
        <v>612</v>
      </c>
    </row>
    <row r="820" spans="4:7" x14ac:dyDescent="0.3">
      <c r="D820" s="30">
        <v>46098</v>
      </c>
      <c r="E820" s="28" t="s">
        <v>106</v>
      </c>
      <c r="F820" s="28" t="s">
        <v>226</v>
      </c>
      <c r="G820" s="28">
        <v>768</v>
      </c>
    </row>
    <row r="821" spans="4:7" x14ac:dyDescent="0.3">
      <c r="D821" s="30">
        <v>46098</v>
      </c>
      <c r="E821" s="28" t="s">
        <v>106</v>
      </c>
      <c r="F821" s="28" t="s">
        <v>231</v>
      </c>
      <c r="G821" s="28">
        <v>66</v>
      </c>
    </row>
    <row r="822" spans="4:7" x14ac:dyDescent="0.3">
      <c r="D822" s="30">
        <v>46098</v>
      </c>
      <c r="E822" s="28" t="s">
        <v>38</v>
      </c>
      <c r="F822" s="28" t="s">
        <v>241</v>
      </c>
      <c r="G822" s="28">
        <v>1020</v>
      </c>
    </row>
    <row r="823" spans="4:7" x14ac:dyDescent="0.3">
      <c r="D823" s="30">
        <v>46098</v>
      </c>
      <c r="E823" s="28" t="s">
        <v>38</v>
      </c>
      <c r="F823" s="28" t="s">
        <v>237</v>
      </c>
      <c r="G823" s="28">
        <v>1260</v>
      </c>
    </row>
    <row r="824" spans="4:7" x14ac:dyDescent="0.3">
      <c r="D824" s="30">
        <v>46098</v>
      </c>
      <c r="E824" s="28" t="s">
        <v>106</v>
      </c>
      <c r="F824" s="28" t="s">
        <v>233</v>
      </c>
      <c r="G824" s="28">
        <v>714</v>
      </c>
    </row>
    <row r="825" spans="4:7" x14ac:dyDescent="0.3">
      <c r="D825" s="30">
        <v>46098</v>
      </c>
      <c r="E825" s="28" t="s">
        <v>39</v>
      </c>
      <c r="F825" s="28" t="s">
        <v>235</v>
      </c>
      <c r="G825" s="28">
        <v>473</v>
      </c>
    </row>
    <row r="826" spans="4:7" x14ac:dyDescent="0.3">
      <c r="D826" s="30">
        <v>46098</v>
      </c>
      <c r="E826" s="28" t="s">
        <v>39</v>
      </c>
      <c r="F826" s="28" t="s">
        <v>228</v>
      </c>
      <c r="G826" s="28">
        <v>1512</v>
      </c>
    </row>
    <row r="827" spans="4:7" x14ac:dyDescent="0.3">
      <c r="D827" s="30">
        <v>46099</v>
      </c>
      <c r="E827" s="28" t="s">
        <v>38</v>
      </c>
      <c r="F827" s="28" t="s">
        <v>226</v>
      </c>
      <c r="G827" s="28">
        <v>2208</v>
      </c>
    </row>
    <row r="828" spans="4:7" x14ac:dyDescent="0.3">
      <c r="D828" s="30">
        <v>46099</v>
      </c>
      <c r="E828" s="28" t="s">
        <v>38</v>
      </c>
      <c r="F828" s="28" t="s">
        <v>239</v>
      </c>
      <c r="G828" s="28">
        <v>38</v>
      </c>
    </row>
    <row r="829" spans="4:7" x14ac:dyDescent="0.3">
      <c r="D829" s="30">
        <v>46099</v>
      </c>
      <c r="E829" s="28" t="s">
        <v>106</v>
      </c>
      <c r="F829" s="28" t="s">
        <v>217</v>
      </c>
      <c r="G829" s="28">
        <v>780</v>
      </c>
    </row>
    <row r="830" spans="4:7" x14ac:dyDescent="0.3">
      <c r="D830" s="30">
        <v>46099</v>
      </c>
      <c r="E830" s="28" t="s">
        <v>106</v>
      </c>
      <c r="F830" s="28" t="s">
        <v>239</v>
      </c>
      <c r="G830" s="28">
        <v>190</v>
      </c>
    </row>
    <row r="831" spans="4:7" x14ac:dyDescent="0.3">
      <c r="D831" s="30">
        <v>46099</v>
      </c>
      <c r="E831" s="28" t="s">
        <v>106</v>
      </c>
      <c r="F831" s="28" t="s">
        <v>239</v>
      </c>
      <c r="G831" s="28">
        <v>380</v>
      </c>
    </row>
    <row r="832" spans="4:7" x14ac:dyDescent="0.3">
      <c r="D832" s="30">
        <v>46099</v>
      </c>
      <c r="E832" s="28" t="s">
        <v>106</v>
      </c>
      <c r="F832" s="28" t="s">
        <v>227</v>
      </c>
      <c r="G832" s="28">
        <v>1450</v>
      </c>
    </row>
    <row r="833" spans="4:7" x14ac:dyDescent="0.3">
      <c r="D833" s="30">
        <v>46099</v>
      </c>
      <c r="E833" s="28" t="s">
        <v>42</v>
      </c>
      <c r="F833" s="28" t="s">
        <v>221</v>
      </c>
      <c r="G833" s="28">
        <v>117</v>
      </c>
    </row>
    <row r="834" spans="4:7" x14ac:dyDescent="0.3">
      <c r="D834" s="30">
        <v>46099</v>
      </c>
      <c r="E834" s="28" t="s">
        <v>42</v>
      </c>
      <c r="F834" s="28" t="s">
        <v>237</v>
      </c>
      <c r="G834" s="28">
        <v>1260</v>
      </c>
    </row>
    <row r="835" spans="4:7" x14ac:dyDescent="0.3">
      <c r="D835" s="30">
        <v>46099</v>
      </c>
      <c r="E835" s="28" t="s">
        <v>42</v>
      </c>
      <c r="F835" s="28" t="s">
        <v>227</v>
      </c>
      <c r="G835" s="28">
        <v>464</v>
      </c>
    </row>
    <row r="836" spans="4:7" x14ac:dyDescent="0.3">
      <c r="D836" s="30">
        <v>46099</v>
      </c>
      <c r="E836" s="28" t="s">
        <v>39</v>
      </c>
      <c r="F836" s="28" t="s">
        <v>234</v>
      </c>
      <c r="G836" s="28">
        <v>1275</v>
      </c>
    </row>
    <row r="837" spans="4:7" x14ac:dyDescent="0.3">
      <c r="D837" s="30">
        <v>46099</v>
      </c>
      <c r="E837" s="28" t="s">
        <v>106</v>
      </c>
      <c r="F837" s="28" t="s">
        <v>225</v>
      </c>
      <c r="G837" s="28">
        <v>1344</v>
      </c>
    </row>
    <row r="838" spans="4:7" x14ac:dyDescent="0.3">
      <c r="D838" s="30">
        <v>46099</v>
      </c>
      <c r="E838" s="28" t="s">
        <v>42</v>
      </c>
      <c r="F838" s="28" t="s">
        <v>228</v>
      </c>
      <c r="G838" s="28">
        <v>1800</v>
      </c>
    </row>
    <row r="839" spans="4:7" x14ac:dyDescent="0.3">
      <c r="D839" s="30">
        <v>46099</v>
      </c>
      <c r="E839" s="28" t="s">
        <v>39</v>
      </c>
      <c r="F839" s="28" t="s">
        <v>240</v>
      </c>
      <c r="G839" s="28">
        <v>540</v>
      </c>
    </row>
    <row r="840" spans="4:7" x14ac:dyDescent="0.3">
      <c r="D840" s="30">
        <v>46099</v>
      </c>
      <c r="E840" s="28" t="s">
        <v>42</v>
      </c>
      <c r="F840" s="28" t="s">
        <v>234</v>
      </c>
      <c r="G840" s="28">
        <v>357</v>
      </c>
    </row>
    <row r="841" spans="4:7" x14ac:dyDescent="0.3">
      <c r="D841" s="30">
        <v>46099</v>
      </c>
      <c r="E841" s="28" t="s">
        <v>39</v>
      </c>
      <c r="F841" s="28" t="s">
        <v>237</v>
      </c>
      <c r="G841" s="28">
        <v>1323</v>
      </c>
    </row>
    <row r="842" spans="4:7" x14ac:dyDescent="0.3">
      <c r="D842" s="30">
        <v>46099</v>
      </c>
      <c r="E842" s="28" t="s">
        <v>106</v>
      </c>
      <c r="F842" s="28" t="s">
        <v>231</v>
      </c>
      <c r="G842" s="28">
        <v>264</v>
      </c>
    </row>
    <row r="843" spans="4:7" x14ac:dyDescent="0.3">
      <c r="D843" s="30">
        <v>46100</v>
      </c>
      <c r="E843" s="28" t="s">
        <v>39</v>
      </c>
      <c r="F843" s="28" t="s">
        <v>231</v>
      </c>
      <c r="G843" s="28">
        <v>506</v>
      </c>
    </row>
    <row r="844" spans="4:7" x14ac:dyDescent="0.3">
      <c r="D844" s="30">
        <v>46100</v>
      </c>
      <c r="E844" s="28" t="s">
        <v>38</v>
      </c>
      <c r="F844" s="28" t="s">
        <v>233</v>
      </c>
      <c r="G844" s="28">
        <v>612</v>
      </c>
    </row>
    <row r="845" spans="4:7" x14ac:dyDescent="0.3">
      <c r="D845" s="30">
        <v>46100</v>
      </c>
      <c r="E845" s="28" t="s">
        <v>42</v>
      </c>
      <c r="F845" s="28" t="s">
        <v>233</v>
      </c>
      <c r="G845" s="28">
        <v>1071</v>
      </c>
    </row>
    <row r="846" spans="4:7" x14ac:dyDescent="0.3">
      <c r="D846" s="30">
        <v>46100</v>
      </c>
      <c r="E846" s="28" t="s">
        <v>42</v>
      </c>
      <c r="F846" s="28" t="s">
        <v>234</v>
      </c>
      <c r="G846" s="28">
        <v>204</v>
      </c>
    </row>
    <row r="847" spans="4:7" x14ac:dyDescent="0.3">
      <c r="D847" s="30">
        <v>46100</v>
      </c>
      <c r="E847" s="28" t="s">
        <v>38</v>
      </c>
      <c r="F847" s="28" t="s">
        <v>242</v>
      </c>
      <c r="G847" s="28">
        <v>684</v>
      </c>
    </row>
    <row r="848" spans="4:7" x14ac:dyDescent="0.3">
      <c r="D848" s="30">
        <v>46100</v>
      </c>
      <c r="E848" s="28" t="s">
        <v>106</v>
      </c>
      <c r="F848" s="28" t="s">
        <v>230</v>
      </c>
      <c r="G848" s="28">
        <v>814</v>
      </c>
    </row>
    <row r="849" spans="4:7" x14ac:dyDescent="0.3">
      <c r="D849" s="30">
        <v>46100</v>
      </c>
      <c r="E849" s="28" t="s">
        <v>38</v>
      </c>
      <c r="F849" s="28" t="s">
        <v>237</v>
      </c>
      <c r="G849" s="28">
        <v>630</v>
      </c>
    </row>
    <row r="850" spans="4:7" x14ac:dyDescent="0.3">
      <c r="D850" s="30">
        <v>46100</v>
      </c>
      <c r="E850" s="28" t="s">
        <v>106</v>
      </c>
      <c r="F850" s="28" t="s">
        <v>217</v>
      </c>
      <c r="G850" s="28">
        <v>364</v>
      </c>
    </row>
    <row r="851" spans="4:7" x14ac:dyDescent="0.3">
      <c r="D851" s="30">
        <v>46100</v>
      </c>
      <c r="E851" s="28" t="s">
        <v>38</v>
      </c>
      <c r="F851" s="28" t="s">
        <v>240</v>
      </c>
      <c r="G851" s="28">
        <v>585</v>
      </c>
    </row>
    <row r="852" spans="4:7" x14ac:dyDescent="0.3">
      <c r="D852" s="30">
        <v>46100</v>
      </c>
      <c r="E852" s="28" t="s">
        <v>38</v>
      </c>
      <c r="F852" s="28" t="s">
        <v>221</v>
      </c>
      <c r="G852" s="28">
        <v>91</v>
      </c>
    </row>
    <row r="853" spans="4:7" x14ac:dyDescent="0.3">
      <c r="D853" s="30">
        <v>46100</v>
      </c>
      <c r="E853" s="28" t="s">
        <v>38</v>
      </c>
      <c r="F853" s="28" t="s">
        <v>223</v>
      </c>
      <c r="G853" s="28">
        <v>689</v>
      </c>
    </row>
    <row r="854" spans="4:7" x14ac:dyDescent="0.3">
      <c r="D854" s="30">
        <v>46100</v>
      </c>
      <c r="E854" s="28" t="s">
        <v>38</v>
      </c>
      <c r="F854" s="28" t="s">
        <v>226</v>
      </c>
      <c r="G854" s="28">
        <v>768</v>
      </c>
    </row>
    <row r="855" spans="4:7" x14ac:dyDescent="0.3">
      <c r="D855" s="30">
        <v>46100</v>
      </c>
      <c r="E855" s="28" t="s">
        <v>39</v>
      </c>
      <c r="F855" s="28" t="s">
        <v>228</v>
      </c>
      <c r="G855" s="28">
        <v>1656</v>
      </c>
    </row>
    <row r="856" spans="4:7" x14ac:dyDescent="0.3">
      <c r="D856" s="30">
        <v>46100</v>
      </c>
      <c r="E856" s="28" t="s">
        <v>42</v>
      </c>
      <c r="F856" s="28" t="s">
        <v>233</v>
      </c>
      <c r="G856" s="28">
        <v>867</v>
      </c>
    </row>
    <row r="857" spans="4:7" x14ac:dyDescent="0.3">
      <c r="D857" s="30">
        <v>46100</v>
      </c>
      <c r="E857" s="28" t="s">
        <v>39</v>
      </c>
      <c r="F857" s="28" t="s">
        <v>233</v>
      </c>
      <c r="G857" s="28">
        <v>1020</v>
      </c>
    </row>
    <row r="858" spans="4:7" x14ac:dyDescent="0.3">
      <c r="D858" s="30">
        <v>46100</v>
      </c>
      <c r="E858" s="28" t="s">
        <v>39</v>
      </c>
      <c r="F858" s="28" t="s">
        <v>241</v>
      </c>
      <c r="G858" s="28">
        <v>780</v>
      </c>
    </row>
    <row r="859" spans="4:7" x14ac:dyDescent="0.3">
      <c r="D859" s="30">
        <v>46100</v>
      </c>
      <c r="E859" s="28" t="s">
        <v>42</v>
      </c>
      <c r="F859" s="28" t="s">
        <v>221</v>
      </c>
      <c r="G859" s="28">
        <v>130</v>
      </c>
    </row>
    <row r="860" spans="4:7" x14ac:dyDescent="0.3">
      <c r="D860" s="30">
        <v>46100</v>
      </c>
      <c r="E860" s="28" t="s">
        <v>42</v>
      </c>
      <c r="F860" s="28" t="s">
        <v>223</v>
      </c>
      <c r="G860" s="28">
        <v>530</v>
      </c>
    </row>
    <row r="861" spans="4:7" x14ac:dyDescent="0.3">
      <c r="D861" s="30">
        <v>46100</v>
      </c>
      <c r="E861" s="28" t="s">
        <v>38</v>
      </c>
      <c r="F861" s="28" t="s">
        <v>242</v>
      </c>
      <c r="G861" s="28">
        <v>57</v>
      </c>
    </row>
    <row r="862" spans="4:7" x14ac:dyDescent="0.3">
      <c r="D862" s="30">
        <v>46101</v>
      </c>
      <c r="E862" s="28" t="s">
        <v>106</v>
      </c>
      <c r="F862" s="28" t="s">
        <v>241</v>
      </c>
      <c r="G862" s="28">
        <v>60</v>
      </c>
    </row>
    <row r="863" spans="4:7" x14ac:dyDescent="0.3">
      <c r="D863" s="30">
        <v>46101</v>
      </c>
      <c r="E863" s="28" t="s">
        <v>39</v>
      </c>
      <c r="F863" s="28" t="s">
        <v>226</v>
      </c>
      <c r="G863" s="28">
        <v>1824</v>
      </c>
    </row>
    <row r="864" spans="4:7" x14ac:dyDescent="0.3">
      <c r="D864" s="30">
        <v>46101</v>
      </c>
      <c r="E864" s="28" t="s">
        <v>106</v>
      </c>
      <c r="F864" s="28" t="s">
        <v>237</v>
      </c>
      <c r="G864" s="28">
        <v>1386</v>
      </c>
    </row>
    <row r="865" spans="4:7" x14ac:dyDescent="0.3">
      <c r="D865" s="30">
        <v>46101</v>
      </c>
      <c r="E865" s="28" t="s">
        <v>39</v>
      </c>
      <c r="F865" s="28" t="s">
        <v>223</v>
      </c>
      <c r="G865" s="28">
        <v>371</v>
      </c>
    </row>
    <row r="866" spans="4:7" x14ac:dyDescent="0.3">
      <c r="D866" s="30">
        <v>46101</v>
      </c>
      <c r="E866" s="28" t="s">
        <v>106</v>
      </c>
      <c r="F866" s="28" t="s">
        <v>215</v>
      </c>
      <c r="G866" s="28">
        <v>690</v>
      </c>
    </row>
    <row r="867" spans="4:7" x14ac:dyDescent="0.3">
      <c r="D867" s="30">
        <v>46101</v>
      </c>
      <c r="E867" s="28" t="s">
        <v>42</v>
      </c>
      <c r="F867" s="28" t="s">
        <v>215</v>
      </c>
      <c r="G867" s="28">
        <v>1587</v>
      </c>
    </row>
    <row r="868" spans="4:7" x14ac:dyDescent="0.3">
      <c r="D868" s="30">
        <v>46101</v>
      </c>
      <c r="E868" s="28" t="s">
        <v>106</v>
      </c>
      <c r="F868" s="28" t="s">
        <v>234</v>
      </c>
      <c r="G868" s="28">
        <v>1020</v>
      </c>
    </row>
    <row r="869" spans="4:7" x14ac:dyDescent="0.3">
      <c r="D869" s="30">
        <v>46102</v>
      </c>
      <c r="E869" s="28" t="s">
        <v>39</v>
      </c>
      <c r="F869" s="28" t="s">
        <v>230</v>
      </c>
      <c r="G869" s="28">
        <v>518</v>
      </c>
    </row>
    <row r="870" spans="4:7" x14ac:dyDescent="0.3">
      <c r="D870" s="30">
        <v>46102</v>
      </c>
      <c r="E870" s="28" t="s">
        <v>106</v>
      </c>
      <c r="F870" s="28" t="s">
        <v>230</v>
      </c>
      <c r="G870" s="28">
        <v>222</v>
      </c>
    </row>
    <row r="871" spans="4:7" x14ac:dyDescent="0.3">
      <c r="D871" s="30">
        <v>46102</v>
      </c>
      <c r="E871" s="28" t="s">
        <v>42</v>
      </c>
      <c r="F871" s="28" t="s">
        <v>235</v>
      </c>
      <c r="G871" s="28">
        <v>172</v>
      </c>
    </row>
    <row r="872" spans="4:7" x14ac:dyDescent="0.3">
      <c r="D872" s="30">
        <v>46102</v>
      </c>
      <c r="E872" s="28" t="s">
        <v>38</v>
      </c>
      <c r="F872" s="28" t="s">
        <v>236</v>
      </c>
      <c r="G872" s="28">
        <v>88</v>
      </c>
    </row>
    <row r="873" spans="4:7" x14ac:dyDescent="0.3">
      <c r="D873" s="30">
        <v>46102</v>
      </c>
      <c r="E873" s="28" t="s">
        <v>106</v>
      </c>
      <c r="F873" s="28" t="s">
        <v>223</v>
      </c>
      <c r="G873" s="28">
        <v>1166</v>
      </c>
    </row>
    <row r="874" spans="4:7" x14ac:dyDescent="0.3">
      <c r="D874" s="30">
        <v>46102</v>
      </c>
      <c r="E874" s="28" t="s">
        <v>39</v>
      </c>
      <c r="F874" s="28" t="s">
        <v>225</v>
      </c>
      <c r="G874" s="28">
        <v>1408</v>
      </c>
    </row>
    <row r="875" spans="4:7" x14ac:dyDescent="0.3">
      <c r="D875" s="30">
        <v>46102</v>
      </c>
      <c r="E875" s="28" t="s">
        <v>42</v>
      </c>
      <c r="F875" s="28" t="s">
        <v>229</v>
      </c>
      <c r="G875" s="28">
        <v>352</v>
      </c>
    </row>
    <row r="876" spans="4:7" x14ac:dyDescent="0.3">
      <c r="D876" s="30">
        <v>46103</v>
      </c>
      <c r="E876" s="28" t="s">
        <v>106</v>
      </c>
      <c r="F876" s="28" t="s">
        <v>233</v>
      </c>
      <c r="G876" s="28">
        <v>408</v>
      </c>
    </row>
    <row r="877" spans="4:7" x14ac:dyDescent="0.3">
      <c r="D877" s="30">
        <v>46103</v>
      </c>
      <c r="E877" s="28" t="s">
        <v>106</v>
      </c>
      <c r="F877" s="28" t="s">
        <v>225</v>
      </c>
      <c r="G877" s="28">
        <v>768</v>
      </c>
    </row>
    <row r="878" spans="4:7" x14ac:dyDescent="0.3">
      <c r="D878" s="30">
        <v>46103</v>
      </c>
      <c r="E878" s="28" t="s">
        <v>38</v>
      </c>
      <c r="F878" s="28" t="s">
        <v>231</v>
      </c>
      <c r="G878" s="28">
        <v>242</v>
      </c>
    </row>
    <row r="879" spans="4:7" x14ac:dyDescent="0.3">
      <c r="D879" s="30">
        <v>46103</v>
      </c>
      <c r="E879" s="28" t="s">
        <v>38</v>
      </c>
      <c r="F879" s="28" t="s">
        <v>228</v>
      </c>
      <c r="G879" s="28">
        <v>1296</v>
      </c>
    </row>
    <row r="880" spans="4:7" x14ac:dyDescent="0.3">
      <c r="D880" s="30">
        <v>46103</v>
      </c>
      <c r="E880" s="28" t="s">
        <v>39</v>
      </c>
      <c r="F880" s="28" t="s">
        <v>232</v>
      </c>
      <c r="G880" s="28">
        <v>376</v>
      </c>
    </row>
    <row r="881" spans="4:7" x14ac:dyDescent="0.3">
      <c r="D881" s="30">
        <v>46103</v>
      </c>
      <c r="E881" s="28" t="s">
        <v>106</v>
      </c>
      <c r="F881" s="28" t="s">
        <v>230</v>
      </c>
      <c r="G881" s="28">
        <v>185</v>
      </c>
    </row>
    <row r="882" spans="4:7" x14ac:dyDescent="0.3">
      <c r="D882" s="30">
        <v>46103</v>
      </c>
      <c r="E882" s="28" t="s">
        <v>39</v>
      </c>
      <c r="F882" s="28" t="s">
        <v>231</v>
      </c>
      <c r="G882" s="28">
        <v>528</v>
      </c>
    </row>
    <row r="883" spans="4:7" x14ac:dyDescent="0.3">
      <c r="D883" s="30">
        <v>46103</v>
      </c>
      <c r="E883" s="28" t="s">
        <v>38</v>
      </c>
      <c r="F883" s="28" t="s">
        <v>228</v>
      </c>
      <c r="G883" s="28">
        <v>648</v>
      </c>
    </row>
    <row r="884" spans="4:7" x14ac:dyDescent="0.3">
      <c r="D884" s="30">
        <v>46103</v>
      </c>
      <c r="E884" s="28" t="s">
        <v>39</v>
      </c>
      <c r="F884" s="28" t="s">
        <v>232</v>
      </c>
      <c r="G884" s="28">
        <v>329</v>
      </c>
    </row>
    <row r="885" spans="4:7" x14ac:dyDescent="0.3">
      <c r="D885" s="30">
        <v>46104</v>
      </c>
      <c r="E885" s="28" t="s">
        <v>106</v>
      </c>
      <c r="F885" s="28" t="s">
        <v>241</v>
      </c>
      <c r="G885" s="28">
        <v>360</v>
      </c>
    </row>
    <row r="886" spans="4:7" x14ac:dyDescent="0.3">
      <c r="D886" s="30">
        <v>46104</v>
      </c>
      <c r="E886" s="28" t="s">
        <v>42</v>
      </c>
      <c r="F886" s="28" t="s">
        <v>227</v>
      </c>
      <c r="G886" s="28">
        <v>464</v>
      </c>
    </row>
    <row r="887" spans="4:7" x14ac:dyDescent="0.3">
      <c r="D887" s="30">
        <v>46104</v>
      </c>
      <c r="E887" s="28" t="s">
        <v>38</v>
      </c>
      <c r="F887" s="28" t="s">
        <v>221</v>
      </c>
      <c r="G887" s="28">
        <v>78</v>
      </c>
    </row>
    <row r="888" spans="4:7" x14ac:dyDescent="0.3">
      <c r="D888" s="30">
        <v>46104</v>
      </c>
      <c r="E888" s="28" t="s">
        <v>39</v>
      </c>
      <c r="F888" s="28" t="s">
        <v>215</v>
      </c>
      <c r="G888" s="28">
        <v>552</v>
      </c>
    </row>
    <row r="889" spans="4:7" x14ac:dyDescent="0.3">
      <c r="D889" s="30">
        <v>46104</v>
      </c>
      <c r="E889" s="28" t="s">
        <v>106</v>
      </c>
      <c r="F889" s="28" t="s">
        <v>217</v>
      </c>
      <c r="G889" s="28">
        <v>364</v>
      </c>
    </row>
    <row r="890" spans="4:7" x14ac:dyDescent="0.3">
      <c r="D890" s="30">
        <v>46104</v>
      </c>
      <c r="E890" s="28" t="s">
        <v>39</v>
      </c>
      <c r="F890" s="28" t="s">
        <v>235</v>
      </c>
      <c r="G890" s="28">
        <v>774</v>
      </c>
    </row>
    <row r="891" spans="4:7" x14ac:dyDescent="0.3">
      <c r="D891" s="30">
        <v>46104</v>
      </c>
      <c r="E891" s="28" t="s">
        <v>38</v>
      </c>
      <c r="F891" s="28" t="s">
        <v>232</v>
      </c>
      <c r="G891" s="28">
        <v>752</v>
      </c>
    </row>
    <row r="892" spans="4:7" x14ac:dyDescent="0.3">
      <c r="D892" s="30">
        <v>46104</v>
      </c>
      <c r="E892" s="28" t="s">
        <v>38</v>
      </c>
      <c r="F892" s="28" t="s">
        <v>219</v>
      </c>
      <c r="G892" s="28">
        <v>1274</v>
      </c>
    </row>
    <row r="893" spans="4:7" x14ac:dyDescent="0.3">
      <c r="D893" s="30">
        <v>46104</v>
      </c>
      <c r="E893" s="28" t="s">
        <v>106</v>
      </c>
      <c r="F893" s="28" t="s">
        <v>228</v>
      </c>
      <c r="G893" s="28">
        <v>1512</v>
      </c>
    </row>
    <row r="894" spans="4:7" x14ac:dyDescent="0.3">
      <c r="D894" s="30">
        <v>46105</v>
      </c>
      <c r="E894" s="28" t="s">
        <v>106</v>
      </c>
      <c r="F894" s="28" t="s">
        <v>238</v>
      </c>
      <c r="G894" s="28">
        <v>174</v>
      </c>
    </row>
    <row r="895" spans="4:7" x14ac:dyDescent="0.3">
      <c r="D895" s="30">
        <v>46105</v>
      </c>
      <c r="E895" s="28" t="s">
        <v>38</v>
      </c>
      <c r="F895" s="28" t="s">
        <v>226</v>
      </c>
      <c r="G895" s="28">
        <v>768</v>
      </c>
    </row>
    <row r="896" spans="4:7" x14ac:dyDescent="0.3">
      <c r="D896" s="30">
        <v>46105</v>
      </c>
      <c r="E896" s="28" t="s">
        <v>106</v>
      </c>
      <c r="F896" s="28" t="s">
        <v>240</v>
      </c>
      <c r="G896" s="28">
        <v>45</v>
      </c>
    </row>
    <row r="897" spans="4:7" x14ac:dyDescent="0.3">
      <c r="D897" s="30">
        <v>46105</v>
      </c>
      <c r="E897" s="28" t="s">
        <v>39</v>
      </c>
      <c r="F897" s="28" t="s">
        <v>233</v>
      </c>
      <c r="G897" s="28">
        <v>510</v>
      </c>
    </row>
    <row r="898" spans="4:7" x14ac:dyDescent="0.3">
      <c r="D898" s="30">
        <v>46105</v>
      </c>
      <c r="E898" s="28" t="s">
        <v>106</v>
      </c>
      <c r="F898" s="28" t="s">
        <v>237</v>
      </c>
      <c r="G898" s="28">
        <v>1071</v>
      </c>
    </row>
    <row r="899" spans="4:7" x14ac:dyDescent="0.3">
      <c r="D899" s="30">
        <v>46105</v>
      </c>
      <c r="E899" s="28" t="s">
        <v>39</v>
      </c>
      <c r="F899" s="28" t="s">
        <v>239</v>
      </c>
      <c r="G899" s="28">
        <v>228</v>
      </c>
    </row>
    <row r="900" spans="4:7" x14ac:dyDescent="0.3">
      <c r="D900" s="30">
        <v>46105</v>
      </c>
      <c r="E900" s="28" t="s">
        <v>106</v>
      </c>
      <c r="F900" s="28" t="s">
        <v>240</v>
      </c>
      <c r="G900" s="28">
        <v>135</v>
      </c>
    </row>
    <row r="901" spans="4:7" x14ac:dyDescent="0.3">
      <c r="D901" s="30">
        <v>46105</v>
      </c>
      <c r="E901" s="28" t="s">
        <v>39</v>
      </c>
      <c r="F901" s="28" t="s">
        <v>234</v>
      </c>
      <c r="G901" s="28">
        <v>102</v>
      </c>
    </row>
    <row r="902" spans="4:7" x14ac:dyDescent="0.3">
      <c r="D902" s="30">
        <v>46105</v>
      </c>
      <c r="E902" s="28" t="s">
        <v>39</v>
      </c>
      <c r="F902" s="28" t="s">
        <v>231</v>
      </c>
      <c r="G902" s="28">
        <v>198</v>
      </c>
    </row>
    <row r="903" spans="4:7" x14ac:dyDescent="0.3">
      <c r="D903" s="30">
        <v>46105</v>
      </c>
      <c r="E903" s="28" t="s">
        <v>38</v>
      </c>
      <c r="F903" s="28" t="s">
        <v>229</v>
      </c>
      <c r="G903" s="28">
        <v>1936</v>
      </c>
    </row>
    <row r="904" spans="4:7" x14ac:dyDescent="0.3">
      <c r="D904" s="30">
        <v>46105</v>
      </c>
      <c r="E904" s="28" t="s">
        <v>106</v>
      </c>
      <c r="F904" s="28" t="s">
        <v>236</v>
      </c>
      <c r="G904" s="28">
        <v>66</v>
      </c>
    </row>
    <row r="905" spans="4:7" x14ac:dyDescent="0.3">
      <c r="D905" s="30">
        <v>46105</v>
      </c>
      <c r="E905" s="28" t="s">
        <v>42</v>
      </c>
      <c r="F905" s="28" t="s">
        <v>228</v>
      </c>
      <c r="G905" s="28">
        <v>792</v>
      </c>
    </row>
    <row r="906" spans="4:7" x14ac:dyDescent="0.3">
      <c r="D906" s="30">
        <v>46105</v>
      </c>
      <c r="E906" s="28" t="s">
        <v>38</v>
      </c>
      <c r="F906" s="28" t="s">
        <v>230</v>
      </c>
      <c r="G906" s="28">
        <v>851</v>
      </c>
    </row>
    <row r="907" spans="4:7" x14ac:dyDescent="0.3">
      <c r="D907" s="30">
        <v>46106</v>
      </c>
      <c r="E907" s="28" t="s">
        <v>42</v>
      </c>
      <c r="F907" s="28" t="s">
        <v>221</v>
      </c>
      <c r="G907" s="28">
        <v>143</v>
      </c>
    </row>
    <row r="908" spans="4:7" x14ac:dyDescent="0.3">
      <c r="D908" s="30">
        <v>46106</v>
      </c>
      <c r="E908" s="28" t="s">
        <v>38</v>
      </c>
      <c r="F908" s="28" t="s">
        <v>237</v>
      </c>
      <c r="G908" s="28">
        <v>693</v>
      </c>
    </row>
    <row r="909" spans="4:7" x14ac:dyDescent="0.3">
      <c r="D909" s="30">
        <v>46106</v>
      </c>
      <c r="E909" s="28" t="s">
        <v>42</v>
      </c>
      <c r="F909" s="28" t="s">
        <v>237</v>
      </c>
      <c r="G909" s="28">
        <v>630</v>
      </c>
    </row>
    <row r="910" spans="4:7" x14ac:dyDescent="0.3">
      <c r="D910" s="30">
        <v>46106</v>
      </c>
      <c r="E910" s="28" t="s">
        <v>38</v>
      </c>
      <c r="F910" s="28" t="s">
        <v>237</v>
      </c>
      <c r="G910" s="28">
        <v>1323</v>
      </c>
    </row>
    <row r="911" spans="4:7" x14ac:dyDescent="0.3">
      <c r="D911" s="30">
        <v>46106</v>
      </c>
      <c r="E911" s="28" t="s">
        <v>106</v>
      </c>
      <c r="F911" s="28" t="s">
        <v>239</v>
      </c>
      <c r="G911" s="28">
        <v>494</v>
      </c>
    </row>
    <row r="912" spans="4:7" x14ac:dyDescent="0.3">
      <c r="D912" s="30">
        <v>46106</v>
      </c>
      <c r="E912" s="28" t="s">
        <v>39</v>
      </c>
      <c r="F912" s="28" t="s">
        <v>223</v>
      </c>
      <c r="G912" s="28">
        <v>1219</v>
      </c>
    </row>
    <row r="913" spans="4:7" x14ac:dyDescent="0.3">
      <c r="D913" s="30">
        <v>46106</v>
      </c>
      <c r="E913" s="28" t="s">
        <v>106</v>
      </c>
      <c r="F913" s="28" t="s">
        <v>229</v>
      </c>
      <c r="G913" s="28">
        <v>2024</v>
      </c>
    </row>
    <row r="914" spans="4:7" x14ac:dyDescent="0.3">
      <c r="D914" s="30">
        <v>46106</v>
      </c>
      <c r="E914" s="28" t="s">
        <v>42</v>
      </c>
      <c r="F914" s="28" t="s">
        <v>228</v>
      </c>
      <c r="G914" s="28">
        <v>1440</v>
      </c>
    </row>
    <row r="915" spans="4:7" x14ac:dyDescent="0.3">
      <c r="D915" s="30">
        <v>46106</v>
      </c>
      <c r="E915" s="28" t="s">
        <v>106</v>
      </c>
      <c r="F915" s="28" t="s">
        <v>229</v>
      </c>
      <c r="G915" s="28">
        <v>1848</v>
      </c>
    </row>
    <row r="916" spans="4:7" x14ac:dyDescent="0.3">
      <c r="D916" s="30">
        <v>46106</v>
      </c>
      <c r="E916" s="28" t="s">
        <v>42</v>
      </c>
      <c r="F916" s="28" t="s">
        <v>240</v>
      </c>
      <c r="G916" s="28">
        <v>180</v>
      </c>
    </row>
    <row r="917" spans="4:7" x14ac:dyDescent="0.3">
      <c r="D917" s="30">
        <v>46107</v>
      </c>
      <c r="E917" s="28" t="s">
        <v>38</v>
      </c>
      <c r="F917" s="28" t="s">
        <v>229</v>
      </c>
      <c r="G917" s="28">
        <v>1672</v>
      </c>
    </row>
    <row r="918" spans="4:7" x14ac:dyDescent="0.3">
      <c r="D918" s="30">
        <v>46107</v>
      </c>
      <c r="E918" s="28" t="s">
        <v>38</v>
      </c>
      <c r="F918" s="28" t="s">
        <v>221</v>
      </c>
      <c r="G918" s="28">
        <v>312</v>
      </c>
    </row>
    <row r="919" spans="4:7" x14ac:dyDescent="0.3">
      <c r="D919" s="30">
        <v>46107</v>
      </c>
      <c r="E919" s="28" t="s">
        <v>38</v>
      </c>
      <c r="F919" s="28" t="s">
        <v>226</v>
      </c>
      <c r="G919" s="28">
        <v>192</v>
      </c>
    </row>
    <row r="920" spans="4:7" x14ac:dyDescent="0.3">
      <c r="D920" s="30">
        <v>46107</v>
      </c>
      <c r="E920" s="28" t="s">
        <v>106</v>
      </c>
      <c r="F920" s="28" t="s">
        <v>226</v>
      </c>
      <c r="G920" s="28">
        <v>384</v>
      </c>
    </row>
    <row r="921" spans="4:7" x14ac:dyDescent="0.3">
      <c r="D921" s="30">
        <v>46107</v>
      </c>
      <c r="E921" s="28" t="s">
        <v>38</v>
      </c>
      <c r="F921" s="28" t="s">
        <v>217</v>
      </c>
      <c r="G921" s="28">
        <v>416</v>
      </c>
    </row>
    <row r="922" spans="4:7" x14ac:dyDescent="0.3">
      <c r="D922" s="30">
        <v>46108</v>
      </c>
      <c r="E922" s="28" t="s">
        <v>106</v>
      </c>
      <c r="F922" s="28" t="s">
        <v>236</v>
      </c>
      <c r="G922" s="28">
        <v>11</v>
      </c>
    </row>
    <row r="923" spans="4:7" x14ac:dyDescent="0.3">
      <c r="D923" s="30">
        <v>46108</v>
      </c>
      <c r="E923" s="28" t="s">
        <v>38</v>
      </c>
      <c r="F923" s="28" t="s">
        <v>225</v>
      </c>
      <c r="G923" s="28">
        <v>256</v>
      </c>
    </row>
    <row r="924" spans="4:7" x14ac:dyDescent="0.3">
      <c r="D924" s="30">
        <v>46108</v>
      </c>
      <c r="E924" s="28" t="s">
        <v>38</v>
      </c>
      <c r="F924" s="28" t="s">
        <v>223</v>
      </c>
      <c r="G924" s="28">
        <v>1166</v>
      </c>
    </row>
    <row r="925" spans="4:7" x14ac:dyDescent="0.3">
      <c r="D925" s="30">
        <v>46108</v>
      </c>
      <c r="E925" s="28" t="s">
        <v>39</v>
      </c>
      <c r="F925" s="28" t="s">
        <v>236</v>
      </c>
      <c r="G925" s="28">
        <v>242</v>
      </c>
    </row>
    <row r="926" spans="4:7" x14ac:dyDescent="0.3">
      <c r="D926" s="30">
        <v>46108</v>
      </c>
      <c r="E926" s="28" t="s">
        <v>38</v>
      </c>
      <c r="F926" s="28" t="s">
        <v>229</v>
      </c>
      <c r="G926" s="28">
        <v>1056</v>
      </c>
    </row>
    <row r="927" spans="4:7" x14ac:dyDescent="0.3">
      <c r="D927" s="30">
        <v>46108</v>
      </c>
      <c r="E927" s="28" t="s">
        <v>39</v>
      </c>
      <c r="F927" s="28" t="s">
        <v>239</v>
      </c>
      <c r="G927" s="28">
        <v>76</v>
      </c>
    </row>
    <row r="928" spans="4:7" x14ac:dyDescent="0.3">
      <c r="D928" s="30">
        <v>46108</v>
      </c>
      <c r="E928" s="28" t="s">
        <v>38</v>
      </c>
      <c r="F928" s="28" t="s">
        <v>228</v>
      </c>
      <c r="G928" s="28">
        <v>936</v>
      </c>
    </row>
    <row r="929" spans="4:7" x14ac:dyDescent="0.3">
      <c r="D929" s="30">
        <v>46108</v>
      </c>
      <c r="E929" s="28" t="s">
        <v>39</v>
      </c>
      <c r="F929" s="28" t="s">
        <v>235</v>
      </c>
      <c r="G929" s="28">
        <v>946</v>
      </c>
    </row>
    <row r="930" spans="4:7" x14ac:dyDescent="0.3">
      <c r="D930" s="30">
        <v>46108</v>
      </c>
      <c r="E930" s="28" t="s">
        <v>106</v>
      </c>
      <c r="F930" s="28" t="s">
        <v>242</v>
      </c>
      <c r="G930" s="28">
        <v>1083</v>
      </c>
    </row>
    <row r="931" spans="4:7" x14ac:dyDescent="0.3">
      <c r="D931" s="30">
        <v>46108</v>
      </c>
      <c r="E931" s="28" t="s">
        <v>106</v>
      </c>
      <c r="F931" s="28" t="s">
        <v>240</v>
      </c>
      <c r="G931" s="28">
        <v>540</v>
      </c>
    </row>
    <row r="932" spans="4:7" x14ac:dyDescent="0.3">
      <c r="D932" s="30">
        <v>46108</v>
      </c>
      <c r="E932" s="28" t="s">
        <v>106</v>
      </c>
      <c r="F932" s="28" t="s">
        <v>237</v>
      </c>
      <c r="G932" s="28">
        <v>1008</v>
      </c>
    </row>
    <row r="933" spans="4:7" x14ac:dyDescent="0.3">
      <c r="D933" s="30">
        <v>46108</v>
      </c>
      <c r="E933" s="28" t="s">
        <v>42</v>
      </c>
      <c r="F933" s="28" t="s">
        <v>240</v>
      </c>
      <c r="G933" s="28">
        <v>1080</v>
      </c>
    </row>
    <row r="934" spans="4:7" x14ac:dyDescent="0.3">
      <c r="D934" s="30">
        <v>46108</v>
      </c>
      <c r="E934" s="28" t="s">
        <v>38</v>
      </c>
      <c r="F934" s="28" t="s">
        <v>215</v>
      </c>
      <c r="G934" s="28">
        <v>1449</v>
      </c>
    </row>
    <row r="935" spans="4:7" x14ac:dyDescent="0.3">
      <c r="D935" s="30">
        <v>46109</v>
      </c>
      <c r="E935" s="28" t="s">
        <v>106</v>
      </c>
      <c r="F935" s="28" t="s">
        <v>226</v>
      </c>
      <c r="G935" s="28">
        <v>1824</v>
      </c>
    </row>
    <row r="936" spans="4:7" x14ac:dyDescent="0.3">
      <c r="D936" s="30">
        <v>46109</v>
      </c>
      <c r="E936" s="28" t="s">
        <v>39</v>
      </c>
      <c r="F936" s="28" t="s">
        <v>241</v>
      </c>
      <c r="G936" s="28">
        <v>360</v>
      </c>
    </row>
    <row r="937" spans="4:7" x14ac:dyDescent="0.3">
      <c r="D937" s="30">
        <v>46109</v>
      </c>
      <c r="E937" s="28" t="s">
        <v>106</v>
      </c>
      <c r="F937" s="28" t="s">
        <v>240</v>
      </c>
      <c r="G937" s="28">
        <v>675</v>
      </c>
    </row>
    <row r="938" spans="4:7" x14ac:dyDescent="0.3">
      <c r="D938" s="30">
        <v>46109</v>
      </c>
      <c r="E938" s="28" t="s">
        <v>42</v>
      </c>
      <c r="F938" s="28" t="s">
        <v>228</v>
      </c>
      <c r="G938" s="28">
        <v>216</v>
      </c>
    </row>
    <row r="939" spans="4:7" x14ac:dyDescent="0.3">
      <c r="D939" s="30">
        <v>46109</v>
      </c>
      <c r="E939" s="28" t="s">
        <v>38</v>
      </c>
      <c r="F939" s="28" t="s">
        <v>242</v>
      </c>
      <c r="G939" s="28">
        <v>570</v>
      </c>
    </row>
    <row r="940" spans="4:7" x14ac:dyDescent="0.3">
      <c r="D940" s="30">
        <v>46109</v>
      </c>
      <c r="E940" s="28" t="s">
        <v>42</v>
      </c>
      <c r="F940" s="28" t="s">
        <v>217</v>
      </c>
      <c r="G940" s="28">
        <v>832</v>
      </c>
    </row>
    <row r="941" spans="4:7" x14ac:dyDescent="0.3">
      <c r="D941" s="30">
        <v>46109</v>
      </c>
      <c r="E941" s="28" t="s">
        <v>38</v>
      </c>
      <c r="F941" s="28" t="s">
        <v>223</v>
      </c>
      <c r="G941" s="28">
        <v>318</v>
      </c>
    </row>
    <row r="942" spans="4:7" x14ac:dyDescent="0.3">
      <c r="D942" s="30">
        <v>46109</v>
      </c>
      <c r="E942" s="28" t="s">
        <v>38</v>
      </c>
      <c r="F942" s="28" t="s">
        <v>226</v>
      </c>
      <c r="G942" s="28">
        <v>1824</v>
      </c>
    </row>
    <row r="943" spans="4:7" x14ac:dyDescent="0.3">
      <c r="D943" s="30">
        <v>46109</v>
      </c>
      <c r="E943" s="28" t="s">
        <v>106</v>
      </c>
      <c r="F943" s="28" t="s">
        <v>242</v>
      </c>
      <c r="G943" s="28">
        <v>1254</v>
      </c>
    </row>
    <row r="944" spans="4:7" x14ac:dyDescent="0.3">
      <c r="D944" s="30">
        <v>46109</v>
      </c>
      <c r="E944" s="28" t="s">
        <v>39</v>
      </c>
      <c r="F944" s="28" t="s">
        <v>230</v>
      </c>
      <c r="G944" s="28">
        <v>333</v>
      </c>
    </row>
    <row r="945" spans="4:7" x14ac:dyDescent="0.3">
      <c r="D945" s="30">
        <v>46109</v>
      </c>
      <c r="E945" s="28" t="s">
        <v>42</v>
      </c>
      <c r="F945" s="28" t="s">
        <v>237</v>
      </c>
      <c r="G945" s="28">
        <v>1197</v>
      </c>
    </row>
    <row r="946" spans="4:7" x14ac:dyDescent="0.3">
      <c r="D946" s="30">
        <v>46109</v>
      </c>
      <c r="E946" s="28" t="s">
        <v>39</v>
      </c>
      <c r="F946" s="28" t="s">
        <v>237</v>
      </c>
      <c r="G946" s="28">
        <v>756</v>
      </c>
    </row>
    <row r="947" spans="4:7" x14ac:dyDescent="0.3">
      <c r="D947" s="30">
        <v>46109</v>
      </c>
      <c r="E947" s="28" t="s">
        <v>39</v>
      </c>
      <c r="F947" s="28" t="s">
        <v>236</v>
      </c>
      <c r="G947" s="28">
        <v>143</v>
      </c>
    </row>
    <row r="948" spans="4:7" x14ac:dyDescent="0.3">
      <c r="D948" s="30">
        <v>46109</v>
      </c>
      <c r="E948" s="28" t="s">
        <v>39</v>
      </c>
      <c r="F948" s="28" t="s">
        <v>223</v>
      </c>
      <c r="G948" s="28">
        <v>901</v>
      </c>
    </row>
    <row r="949" spans="4:7" x14ac:dyDescent="0.3">
      <c r="D949" s="30">
        <v>46110</v>
      </c>
      <c r="E949" s="28" t="s">
        <v>38</v>
      </c>
      <c r="F949" s="28" t="s">
        <v>227</v>
      </c>
      <c r="G949" s="28">
        <v>812</v>
      </c>
    </row>
    <row r="950" spans="4:7" x14ac:dyDescent="0.3">
      <c r="D950" s="30">
        <v>46110</v>
      </c>
      <c r="E950" s="28" t="s">
        <v>42</v>
      </c>
      <c r="F950" s="28" t="s">
        <v>233</v>
      </c>
      <c r="G950" s="28">
        <v>663</v>
      </c>
    </row>
    <row r="951" spans="4:7" x14ac:dyDescent="0.3">
      <c r="D951" s="30">
        <v>46110</v>
      </c>
      <c r="E951" s="28" t="s">
        <v>106</v>
      </c>
      <c r="F951" s="28" t="s">
        <v>225</v>
      </c>
      <c r="G951" s="28">
        <v>1408</v>
      </c>
    </row>
    <row r="952" spans="4:7" x14ac:dyDescent="0.3">
      <c r="D952" s="30">
        <v>46110</v>
      </c>
      <c r="E952" s="28" t="s">
        <v>42</v>
      </c>
      <c r="F952" s="28" t="s">
        <v>234</v>
      </c>
      <c r="G952" s="28">
        <v>1224</v>
      </c>
    </row>
    <row r="953" spans="4:7" x14ac:dyDescent="0.3">
      <c r="D953" s="30">
        <v>46110</v>
      </c>
      <c r="E953" s="28" t="s">
        <v>42</v>
      </c>
      <c r="F953" s="28" t="s">
        <v>238</v>
      </c>
      <c r="G953" s="28">
        <v>1740</v>
      </c>
    </row>
    <row r="954" spans="4:7" x14ac:dyDescent="0.3">
      <c r="D954" s="30">
        <v>46110</v>
      </c>
      <c r="E954" s="28" t="s">
        <v>38</v>
      </c>
      <c r="F954" s="28" t="s">
        <v>231</v>
      </c>
      <c r="G954" s="28">
        <v>352</v>
      </c>
    </row>
    <row r="955" spans="4:7" x14ac:dyDescent="0.3">
      <c r="D955" s="30">
        <v>46110</v>
      </c>
      <c r="E955" s="28" t="s">
        <v>42</v>
      </c>
      <c r="F955" s="28" t="s">
        <v>237</v>
      </c>
      <c r="G955" s="28">
        <v>882</v>
      </c>
    </row>
    <row r="956" spans="4:7" x14ac:dyDescent="0.3">
      <c r="D956" s="30">
        <v>46110</v>
      </c>
      <c r="E956" s="28" t="s">
        <v>106</v>
      </c>
      <c r="F956" s="28" t="s">
        <v>215</v>
      </c>
      <c r="G956" s="28">
        <v>1242</v>
      </c>
    </row>
    <row r="957" spans="4:7" x14ac:dyDescent="0.3">
      <c r="D957" s="30">
        <v>46110</v>
      </c>
      <c r="E957" s="28" t="s">
        <v>39</v>
      </c>
      <c r="F957" s="28" t="s">
        <v>225</v>
      </c>
      <c r="G957" s="28">
        <v>896</v>
      </c>
    </row>
    <row r="958" spans="4:7" x14ac:dyDescent="0.3">
      <c r="D958" s="30">
        <v>46110</v>
      </c>
      <c r="E958" s="28" t="s">
        <v>38</v>
      </c>
      <c r="F958" s="28" t="s">
        <v>215</v>
      </c>
      <c r="G958" s="28">
        <v>1380</v>
      </c>
    </row>
    <row r="959" spans="4:7" x14ac:dyDescent="0.3">
      <c r="D959" s="30">
        <v>46110</v>
      </c>
      <c r="E959" s="28" t="s">
        <v>38</v>
      </c>
      <c r="F959" s="28" t="s">
        <v>223</v>
      </c>
      <c r="G959" s="28">
        <v>1060</v>
      </c>
    </row>
    <row r="960" spans="4:7" x14ac:dyDescent="0.3">
      <c r="D960" s="30">
        <v>46110</v>
      </c>
      <c r="E960" s="28" t="s">
        <v>106</v>
      </c>
      <c r="F960" s="28" t="s">
        <v>229</v>
      </c>
      <c r="G960" s="28">
        <v>968</v>
      </c>
    </row>
    <row r="961" spans="4:7" x14ac:dyDescent="0.3">
      <c r="D961" s="30">
        <v>46111</v>
      </c>
      <c r="E961" s="28" t="s">
        <v>39</v>
      </c>
      <c r="F961" s="28" t="s">
        <v>217</v>
      </c>
      <c r="G961" s="28">
        <v>52</v>
      </c>
    </row>
    <row r="962" spans="4:7" x14ac:dyDescent="0.3">
      <c r="D962" s="30">
        <v>46111</v>
      </c>
      <c r="E962" s="28" t="s">
        <v>42</v>
      </c>
      <c r="F962" s="28" t="s">
        <v>228</v>
      </c>
      <c r="G962" s="28">
        <v>216</v>
      </c>
    </row>
    <row r="963" spans="4:7" x14ac:dyDescent="0.3">
      <c r="D963" s="30">
        <v>46111</v>
      </c>
      <c r="E963" s="28" t="s">
        <v>39</v>
      </c>
      <c r="F963" s="28" t="s">
        <v>219</v>
      </c>
      <c r="G963" s="28">
        <v>455</v>
      </c>
    </row>
    <row r="964" spans="4:7" x14ac:dyDescent="0.3">
      <c r="D964" s="30">
        <v>46111</v>
      </c>
      <c r="E964" s="28" t="s">
        <v>39</v>
      </c>
      <c r="F964" s="28" t="s">
        <v>232</v>
      </c>
      <c r="G964" s="28">
        <v>235</v>
      </c>
    </row>
    <row r="965" spans="4:7" x14ac:dyDescent="0.3">
      <c r="D965" s="30">
        <v>46111</v>
      </c>
      <c r="E965" s="28" t="s">
        <v>38</v>
      </c>
      <c r="F965" s="28" t="s">
        <v>236</v>
      </c>
      <c r="G965" s="28">
        <v>275</v>
      </c>
    </row>
    <row r="966" spans="4:7" x14ac:dyDescent="0.3">
      <c r="D966" s="30">
        <v>46111</v>
      </c>
      <c r="E966" s="28" t="s">
        <v>39</v>
      </c>
      <c r="F966" s="28" t="s">
        <v>217</v>
      </c>
      <c r="G966" s="28">
        <v>1092</v>
      </c>
    </row>
    <row r="967" spans="4:7" x14ac:dyDescent="0.3">
      <c r="D967" s="30">
        <v>46111</v>
      </c>
      <c r="E967" s="28" t="s">
        <v>38</v>
      </c>
      <c r="F967" s="28" t="s">
        <v>225</v>
      </c>
      <c r="G967" s="28">
        <v>832</v>
      </c>
    </row>
    <row r="968" spans="4:7" x14ac:dyDescent="0.3">
      <c r="D968" s="30">
        <v>46111</v>
      </c>
      <c r="E968" s="28" t="s">
        <v>39</v>
      </c>
      <c r="F968" s="28" t="s">
        <v>228</v>
      </c>
      <c r="G968" s="28">
        <v>1296</v>
      </c>
    </row>
    <row r="969" spans="4:7" x14ac:dyDescent="0.3">
      <c r="D969" s="30">
        <v>46111</v>
      </c>
      <c r="E969" s="28" t="s">
        <v>39</v>
      </c>
      <c r="F969" s="28" t="s">
        <v>223</v>
      </c>
      <c r="G969" s="28">
        <v>106</v>
      </c>
    </row>
    <row r="970" spans="4:7" x14ac:dyDescent="0.3">
      <c r="D970" s="30">
        <v>46111</v>
      </c>
      <c r="E970" s="28" t="s">
        <v>38</v>
      </c>
      <c r="F970" s="28" t="s">
        <v>238</v>
      </c>
      <c r="G970" s="28">
        <v>696</v>
      </c>
    </row>
    <row r="971" spans="4:7" x14ac:dyDescent="0.3">
      <c r="D971" s="30">
        <v>46111</v>
      </c>
      <c r="E971" s="28" t="s">
        <v>38</v>
      </c>
      <c r="F971" s="28" t="s">
        <v>237</v>
      </c>
      <c r="G971" s="28">
        <v>567</v>
      </c>
    </row>
    <row r="972" spans="4:7" x14ac:dyDescent="0.3">
      <c r="D972" s="30">
        <v>46112</v>
      </c>
      <c r="E972" s="28" t="s">
        <v>39</v>
      </c>
      <c r="F972" s="28" t="s">
        <v>223</v>
      </c>
      <c r="G972" s="28">
        <v>848</v>
      </c>
    </row>
    <row r="973" spans="4:7" x14ac:dyDescent="0.3">
      <c r="D973" s="30">
        <v>46112</v>
      </c>
      <c r="E973" s="28" t="s">
        <v>38</v>
      </c>
      <c r="F973" s="28" t="s">
        <v>227</v>
      </c>
      <c r="G973" s="28">
        <v>580</v>
      </c>
    </row>
    <row r="974" spans="4:7" x14ac:dyDescent="0.3">
      <c r="D974" s="30">
        <v>46112</v>
      </c>
      <c r="E974" s="28" t="s">
        <v>39</v>
      </c>
      <c r="F974" s="28" t="s">
        <v>239</v>
      </c>
      <c r="G974" s="28">
        <v>342</v>
      </c>
    </row>
    <row r="975" spans="4:7" x14ac:dyDescent="0.3">
      <c r="D975" s="30">
        <v>46112</v>
      </c>
      <c r="E975" s="28" t="s">
        <v>42</v>
      </c>
      <c r="F975" s="28" t="s">
        <v>236</v>
      </c>
      <c r="G975" s="28">
        <v>110</v>
      </c>
    </row>
    <row r="976" spans="4:7" x14ac:dyDescent="0.3">
      <c r="D976" s="30">
        <v>46112</v>
      </c>
      <c r="E976" s="28" t="s">
        <v>38</v>
      </c>
      <c r="F976" s="28" t="s">
        <v>228</v>
      </c>
      <c r="G976" s="28">
        <v>288</v>
      </c>
    </row>
    <row r="977" spans="4:7" x14ac:dyDescent="0.3">
      <c r="D977" s="30">
        <v>46112</v>
      </c>
      <c r="E977" s="28" t="s">
        <v>42</v>
      </c>
      <c r="F977" s="28" t="s">
        <v>228</v>
      </c>
      <c r="G977" s="28">
        <v>1296</v>
      </c>
    </row>
    <row r="978" spans="4:7" x14ac:dyDescent="0.3">
      <c r="D978" s="30">
        <v>46112</v>
      </c>
      <c r="E978" s="28" t="s">
        <v>38</v>
      </c>
      <c r="F978" s="28" t="s">
        <v>234</v>
      </c>
      <c r="G978" s="28">
        <v>969</v>
      </c>
    </row>
    <row r="979" spans="4:7" x14ac:dyDescent="0.3">
      <c r="D979" s="30">
        <v>46112</v>
      </c>
      <c r="E979" s="28" t="s">
        <v>106</v>
      </c>
      <c r="F979" s="28" t="s">
        <v>228</v>
      </c>
      <c r="G979" s="28">
        <v>1080</v>
      </c>
    </row>
    <row r="980" spans="4:7" x14ac:dyDescent="0.3">
      <c r="D980" s="30">
        <v>46112</v>
      </c>
      <c r="E980" s="28" t="s">
        <v>38</v>
      </c>
      <c r="F980" s="28" t="s">
        <v>231</v>
      </c>
      <c r="G980" s="28">
        <v>198</v>
      </c>
    </row>
    <row r="981" spans="4:7" x14ac:dyDescent="0.3">
      <c r="D981" s="30">
        <v>46112</v>
      </c>
      <c r="E981" s="28" t="s">
        <v>42</v>
      </c>
      <c r="F981" s="28" t="s">
        <v>232</v>
      </c>
      <c r="G981" s="28">
        <v>329</v>
      </c>
    </row>
    <row r="982" spans="4:7" x14ac:dyDescent="0.3">
      <c r="D982" s="30">
        <v>46112</v>
      </c>
      <c r="E982" s="28" t="s">
        <v>38</v>
      </c>
      <c r="F982" s="28" t="s">
        <v>230</v>
      </c>
      <c r="G982" s="28">
        <v>777</v>
      </c>
    </row>
    <row r="983" spans="4:7" x14ac:dyDescent="0.3">
      <c r="D983" s="30">
        <v>46112</v>
      </c>
      <c r="E983" s="28" t="s">
        <v>38</v>
      </c>
      <c r="F983" s="28" t="s">
        <v>230</v>
      </c>
      <c r="G983" s="28">
        <v>185</v>
      </c>
    </row>
    <row r="984" spans="4:7" x14ac:dyDescent="0.3">
      <c r="D984" s="30">
        <v>46112</v>
      </c>
      <c r="E984" s="28" t="s">
        <v>42</v>
      </c>
      <c r="F984" s="28" t="s">
        <v>219</v>
      </c>
      <c r="G984" s="28">
        <v>1820</v>
      </c>
    </row>
    <row r="985" spans="4:7" x14ac:dyDescent="0.3">
      <c r="D985" s="30">
        <v>46112</v>
      </c>
      <c r="E985" s="28" t="s">
        <v>42</v>
      </c>
      <c r="F985" s="28" t="s">
        <v>236</v>
      </c>
      <c r="G985" s="28">
        <v>99</v>
      </c>
    </row>
    <row r="986" spans="4:7" x14ac:dyDescent="0.3">
      <c r="D986" s="30">
        <v>46113</v>
      </c>
      <c r="E986" s="28" t="s">
        <v>42</v>
      </c>
      <c r="F986" s="28" t="s">
        <v>233</v>
      </c>
      <c r="G986" s="28">
        <v>102</v>
      </c>
    </row>
    <row r="987" spans="4:7" x14ac:dyDescent="0.3">
      <c r="D987" s="30">
        <v>46113</v>
      </c>
      <c r="E987" s="28" t="s">
        <v>42</v>
      </c>
      <c r="F987" s="28" t="s">
        <v>235</v>
      </c>
      <c r="G987" s="28">
        <v>946</v>
      </c>
    </row>
    <row r="988" spans="4:7" x14ac:dyDescent="0.3">
      <c r="D988" s="30">
        <v>46113</v>
      </c>
      <c r="E988" s="28" t="s">
        <v>42</v>
      </c>
      <c r="F988" s="28" t="s">
        <v>223</v>
      </c>
      <c r="G988" s="28">
        <v>742</v>
      </c>
    </row>
    <row r="989" spans="4:7" x14ac:dyDescent="0.3">
      <c r="D989" s="30">
        <v>46113</v>
      </c>
      <c r="E989" s="28" t="s">
        <v>39</v>
      </c>
      <c r="F989" s="28" t="s">
        <v>234</v>
      </c>
      <c r="G989" s="28">
        <v>357</v>
      </c>
    </row>
    <row r="990" spans="4:7" x14ac:dyDescent="0.3">
      <c r="D990" s="30">
        <v>46113</v>
      </c>
      <c r="E990" s="28" t="s">
        <v>42</v>
      </c>
      <c r="F990" s="28" t="s">
        <v>234</v>
      </c>
      <c r="G990" s="28">
        <v>459</v>
      </c>
    </row>
    <row r="991" spans="4:7" x14ac:dyDescent="0.3">
      <c r="D991" s="30">
        <v>46113</v>
      </c>
      <c r="E991" s="28" t="s">
        <v>42</v>
      </c>
      <c r="F991" s="28" t="s">
        <v>235</v>
      </c>
      <c r="G991" s="28">
        <v>258</v>
      </c>
    </row>
    <row r="992" spans="4:7" x14ac:dyDescent="0.3">
      <c r="D992" s="30">
        <v>46113</v>
      </c>
      <c r="E992" s="28" t="s">
        <v>39</v>
      </c>
      <c r="F992" s="28" t="s">
        <v>232</v>
      </c>
      <c r="G992" s="28">
        <v>799</v>
      </c>
    </row>
    <row r="993" spans="4:7" x14ac:dyDescent="0.3">
      <c r="D993" s="30">
        <v>46113</v>
      </c>
      <c r="E993" s="28" t="s">
        <v>42</v>
      </c>
      <c r="F993" s="28" t="s">
        <v>236</v>
      </c>
      <c r="G993" s="28">
        <v>121</v>
      </c>
    </row>
    <row r="994" spans="4:7" x14ac:dyDescent="0.3">
      <c r="D994" s="30">
        <v>46114</v>
      </c>
      <c r="E994" s="28" t="s">
        <v>39</v>
      </c>
      <c r="F994" s="28" t="s">
        <v>223</v>
      </c>
      <c r="G994" s="28">
        <v>689</v>
      </c>
    </row>
    <row r="995" spans="4:7" x14ac:dyDescent="0.3">
      <c r="D995" s="30">
        <v>46114</v>
      </c>
      <c r="E995" s="28" t="s">
        <v>39</v>
      </c>
      <c r="F995" s="28" t="s">
        <v>221</v>
      </c>
      <c r="G995" s="28">
        <v>143</v>
      </c>
    </row>
    <row r="996" spans="4:7" x14ac:dyDescent="0.3">
      <c r="D996" s="30">
        <v>46114</v>
      </c>
      <c r="E996" s="28" t="s">
        <v>38</v>
      </c>
      <c r="F996" s="28" t="s">
        <v>227</v>
      </c>
      <c r="G996" s="28">
        <v>58</v>
      </c>
    </row>
    <row r="997" spans="4:7" x14ac:dyDescent="0.3">
      <c r="D997" s="30">
        <v>46114</v>
      </c>
      <c r="E997" s="28" t="s">
        <v>106</v>
      </c>
      <c r="F997" s="28" t="s">
        <v>215</v>
      </c>
      <c r="G997" s="28">
        <v>345</v>
      </c>
    </row>
    <row r="998" spans="4:7" x14ac:dyDescent="0.3">
      <c r="D998" s="30">
        <v>46114</v>
      </c>
      <c r="E998" s="28" t="s">
        <v>39</v>
      </c>
      <c r="F998" s="28" t="s">
        <v>239</v>
      </c>
      <c r="G998" s="28">
        <v>114</v>
      </c>
    </row>
    <row r="999" spans="4:7" x14ac:dyDescent="0.3">
      <c r="D999" s="30">
        <v>46114</v>
      </c>
      <c r="E999" s="28" t="s">
        <v>38</v>
      </c>
      <c r="F999" s="28" t="s">
        <v>223</v>
      </c>
      <c r="G999" s="28">
        <v>1166</v>
      </c>
    </row>
    <row r="1000" spans="4:7" x14ac:dyDescent="0.3">
      <c r="D1000" s="30">
        <v>46114</v>
      </c>
      <c r="E1000" s="28" t="s">
        <v>39</v>
      </c>
      <c r="F1000" s="28" t="s">
        <v>226</v>
      </c>
      <c r="G1000" s="28">
        <v>2304</v>
      </c>
    </row>
    <row r="1001" spans="4:7" x14ac:dyDescent="0.3">
      <c r="D1001" s="30">
        <v>46114</v>
      </c>
      <c r="E1001" s="28" t="s">
        <v>106</v>
      </c>
      <c r="F1001" s="28" t="s">
        <v>225</v>
      </c>
      <c r="G1001" s="28">
        <v>1472</v>
      </c>
    </row>
    <row r="1002" spans="4:7" x14ac:dyDescent="0.3">
      <c r="D1002" s="30">
        <v>46114</v>
      </c>
      <c r="E1002" s="28" t="s">
        <v>38</v>
      </c>
      <c r="F1002" s="28" t="s">
        <v>227</v>
      </c>
      <c r="G1002" s="28">
        <v>1218</v>
      </c>
    </row>
    <row r="1003" spans="4:7" x14ac:dyDescent="0.3">
      <c r="D1003" s="30">
        <v>46115</v>
      </c>
      <c r="E1003" s="28" t="s">
        <v>42</v>
      </c>
      <c r="F1003" s="28" t="s">
        <v>234</v>
      </c>
      <c r="G1003" s="28">
        <v>612</v>
      </c>
    </row>
    <row r="1004" spans="4:7" x14ac:dyDescent="0.3">
      <c r="D1004" s="30">
        <v>46115</v>
      </c>
      <c r="E1004" s="28" t="s">
        <v>38</v>
      </c>
      <c r="F1004" s="28" t="s">
        <v>241</v>
      </c>
      <c r="G1004" s="28">
        <v>960</v>
      </c>
    </row>
    <row r="1005" spans="4:7" x14ac:dyDescent="0.3">
      <c r="D1005" s="30">
        <v>46115</v>
      </c>
      <c r="E1005" s="28" t="s">
        <v>106</v>
      </c>
      <c r="F1005" s="28" t="s">
        <v>238</v>
      </c>
      <c r="G1005" s="28">
        <v>1827</v>
      </c>
    </row>
    <row r="1006" spans="4:7" x14ac:dyDescent="0.3">
      <c r="D1006" s="30">
        <v>46115</v>
      </c>
      <c r="E1006" s="28" t="s">
        <v>39</v>
      </c>
      <c r="F1006" s="28" t="s">
        <v>231</v>
      </c>
      <c r="G1006" s="28">
        <v>242</v>
      </c>
    </row>
    <row r="1007" spans="4:7" x14ac:dyDescent="0.3">
      <c r="D1007" s="30">
        <v>46115</v>
      </c>
      <c r="E1007" s="28" t="s">
        <v>38</v>
      </c>
      <c r="F1007" s="28" t="s">
        <v>238</v>
      </c>
      <c r="G1007" s="28">
        <v>1218</v>
      </c>
    </row>
    <row r="1008" spans="4:7" x14ac:dyDescent="0.3">
      <c r="D1008" s="30">
        <v>46115</v>
      </c>
      <c r="E1008" s="28" t="s">
        <v>42</v>
      </c>
      <c r="F1008" s="28" t="s">
        <v>235</v>
      </c>
      <c r="G1008" s="28">
        <v>1075</v>
      </c>
    </row>
    <row r="1009" spans="4:7" x14ac:dyDescent="0.3">
      <c r="D1009" s="30">
        <v>46115</v>
      </c>
      <c r="E1009" s="28" t="s">
        <v>106</v>
      </c>
      <c r="F1009" s="28" t="s">
        <v>240</v>
      </c>
      <c r="G1009" s="28">
        <v>900</v>
      </c>
    </row>
    <row r="1010" spans="4:7" x14ac:dyDescent="0.3">
      <c r="D1010" s="30">
        <v>46115</v>
      </c>
      <c r="E1010" s="28" t="s">
        <v>106</v>
      </c>
      <c r="F1010" s="28" t="s">
        <v>233</v>
      </c>
      <c r="G1010" s="28">
        <v>153</v>
      </c>
    </row>
    <row r="1011" spans="4:7" x14ac:dyDescent="0.3">
      <c r="D1011" s="30">
        <v>46115</v>
      </c>
      <c r="E1011" s="28" t="s">
        <v>42</v>
      </c>
      <c r="F1011" s="28" t="s">
        <v>240</v>
      </c>
      <c r="G1011" s="28">
        <v>585</v>
      </c>
    </row>
    <row r="1012" spans="4:7" x14ac:dyDescent="0.3">
      <c r="D1012" s="30">
        <v>46115</v>
      </c>
      <c r="E1012" s="28" t="s">
        <v>39</v>
      </c>
      <c r="F1012" s="28" t="s">
        <v>239</v>
      </c>
      <c r="G1012" s="28">
        <v>722</v>
      </c>
    </row>
    <row r="1013" spans="4:7" x14ac:dyDescent="0.3">
      <c r="D1013" s="30">
        <v>46116</v>
      </c>
      <c r="E1013" s="28" t="s">
        <v>106</v>
      </c>
      <c r="F1013" s="28" t="s">
        <v>225</v>
      </c>
      <c r="G1013" s="28">
        <v>256</v>
      </c>
    </row>
    <row r="1014" spans="4:7" x14ac:dyDescent="0.3">
      <c r="D1014" s="30">
        <v>46116</v>
      </c>
      <c r="E1014" s="28" t="s">
        <v>39</v>
      </c>
      <c r="F1014" s="28" t="s">
        <v>230</v>
      </c>
      <c r="G1014" s="28">
        <v>481</v>
      </c>
    </row>
    <row r="1015" spans="4:7" x14ac:dyDescent="0.3">
      <c r="D1015" s="30">
        <v>46116</v>
      </c>
      <c r="E1015" s="28" t="s">
        <v>42</v>
      </c>
      <c r="F1015" s="28" t="s">
        <v>232</v>
      </c>
      <c r="G1015" s="28">
        <v>940</v>
      </c>
    </row>
    <row r="1016" spans="4:7" x14ac:dyDescent="0.3">
      <c r="D1016" s="30">
        <v>46116</v>
      </c>
      <c r="E1016" s="28" t="s">
        <v>42</v>
      </c>
      <c r="F1016" s="28" t="s">
        <v>223</v>
      </c>
      <c r="G1016" s="28">
        <v>583</v>
      </c>
    </row>
    <row r="1017" spans="4:7" x14ac:dyDescent="0.3">
      <c r="D1017" s="30">
        <v>46116</v>
      </c>
      <c r="E1017" s="28" t="s">
        <v>42</v>
      </c>
      <c r="F1017" s="28" t="s">
        <v>234</v>
      </c>
      <c r="G1017" s="28">
        <v>918</v>
      </c>
    </row>
    <row r="1018" spans="4:7" x14ac:dyDescent="0.3">
      <c r="D1018" s="30">
        <v>46116</v>
      </c>
      <c r="E1018" s="28" t="s">
        <v>106</v>
      </c>
      <c r="F1018" s="28" t="s">
        <v>233</v>
      </c>
      <c r="G1018" s="28">
        <v>357</v>
      </c>
    </row>
    <row r="1019" spans="4:7" x14ac:dyDescent="0.3">
      <c r="D1019" s="30">
        <v>46116</v>
      </c>
      <c r="E1019" s="28" t="s">
        <v>106</v>
      </c>
      <c r="F1019" s="28" t="s">
        <v>241</v>
      </c>
      <c r="G1019" s="28">
        <v>360</v>
      </c>
    </row>
    <row r="1020" spans="4:7" x14ac:dyDescent="0.3">
      <c r="D1020" s="30">
        <v>46117</v>
      </c>
      <c r="E1020" s="28" t="s">
        <v>42</v>
      </c>
      <c r="F1020" s="28" t="s">
        <v>226</v>
      </c>
      <c r="G1020" s="28">
        <v>288</v>
      </c>
    </row>
    <row r="1021" spans="4:7" x14ac:dyDescent="0.3">
      <c r="D1021" s="30">
        <v>46117</v>
      </c>
      <c r="E1021" s="28" t="s">
        <v>42</v>
      </c>
      <c r="F1021" s="28" t="s">
        <v>227</v>
      </c>
      <c r="G1021" s="28">
        <v>1334</v>
      </c>
    </row>
    <row r="1022" spans="4:7" x14ac:dyDescent="0.3">
      <c r="D1022" s="30">
        <v>46117</v>
      </c>
      <c r="E1022" s="28" t="s">
        <v>106</v>
      </c>
      <c r="F1022" s="28" t="s">
        <v>217</v>
      </c>
      <c r="G1022" s="28">
        <v>1196</v>
      </c>
    </row>
    <row r="1023" spans="4:7" x14ac:dyDescent="0.3">
      <c r="D1023" s="30">
        <v>46117</v>
      </c>
      <c r="E1023" s="28" t="s">
        <v>42</v>
      </c>
      <c r="F1023" s="28" t="s">
        <v>235</v>
      </c>
      <c r="G1023" s="28">
        <v>516</v>
      </c>
    </row>
    <row r="1024" spans="4:7" x14ac:dyDescent="0.3">
      <c r="D1024" s="30">
        <v>46117</v>
      </c>
      <c r="E1024" s="28" t="s">
        <v>39</v>
      </c>
      <c r="F1024" s="28" t="s">
        <v>239</v>
      </c>
      <c r="G1024" s="28">
        <v>760</v>
      </c>
    </row>
    <row r="1025" spans="4:7" x14ac:dyDescent="0.3">
      <c r="D1025" s="30">
        <v>46117</v>
      </c>
      <c r="E1025" s="28" t="s">
        <v>106</v>
      </c>
      <c r="F1025" s="28" t="s">
        <v>231</v>
      </c>
      <c r="G1025" s="28">
        <v>308</v>
      </c>
    </row>
    <row r="1026" spans="4:7" x14ac:dyDescent="0.3">
      <c r="D1026" s="30">
        <v>46117</v>
      </c>
      <c r="E1026" s="28" t="s">
        <v>39</v>
      </c>
      <c r="F1026" s="28" t="s">
        <v>223</v>
      </c>
      <c r="G1026" s="28">
        <v>742</v>
      </c>
    </row>
    <row r="1027" spans="4:7" x14ac:dyDescent="0.3">
      <c r="D1027" s="30">
        <v>46117</v>
      </c>
      <c r="E1027" s="28" t="s">
        <v>38</v>
      </c>
      <c r="F1027" s="28" t="s">
        <v>236</v>
      </c>
      <c r="G1027" s="28">
        <v>176</v>
      </c>
    </row>
    <row r="1028" spans="4:7" x14ac:dyDescent="0.3">
      <c r="D1028" s="30">
        <v>46117</v>
      </c>
      <c r="E1028" s="28" t="s">
        <v>106</v>
      </c>
      <c r="F1028" s="28" t="s">
        <v>235</v>
      </c>
      <c r="G1028" s="28">
        <v>1032</v>
      </c>
    </row>
    <row r="1029" spans="4:7" x14ac:dyDescent="0.3">
      <c r="D1029" s="30">
        <v>46117</v>
      </c>
      <c r="E1029" s="28" t="s">
        <v>106</v>
      </c>
      <c r="F1029" s="28" t="s">
        <v>232</v>
      </c>
      <c r="G1029" s="28">
        <v>141</v>
      </c>
    </row>
    <row r="1030" spans="4:7" x14ac:dyDescent="0.3">
      <c r="D1030" s="30">
        <v>46117</v>
      </c>
      <c r="E1030" s="28" t="s">
        <v>106</v>
      </c>
      <c r="F1030" s="28" t="s">
        <v>215</v>
      </c>
      <c r="G1030" s="28">
        <v>828</v>
      </c>
    </row>
    <row r="1031" spans="4:7" x14ac:dyDescent="0.3">
      <c r="D1031" s="30">
        <v>46117</v>
      </c>
      <c r="E1031" s="28" t="s">
        <v>39</v>
      </c>
      <c r="F1031" s="28" t="s">
        <v>239</v>
      </c>
      <c r="G1031" s="28">
        <v>570</v>
      </c>
    </row>
    <row r="1032" spans="4:7" x14ac:dyDescent="0.3">
      <c r="D1032" s="30">
        <v>46117</v>
      </c>
      <c r="E1032" s="28" t="s">
        <v>106</v>
      </c>
      <c r="F1032" s="28" t="s">
        <v>221</v>
      </c>
      <c r="G1032" s="28">
        <v>221</v>
      </c>
    </row>
    <row r="1033" spans="4:7" x14ac:dyDescent="0.3">
      <c r="D1033" s="30">
        <v>46117</v>
      </c>
      <c r="E1033" s="28" t="s">
        <v>106</v>
      </c>
      <c r="F1033" s="28" t="s">
        <v>230</v>
      </c>
      <c r="G1033" s="28">
        <v>592</v>
      </c>
    </row>
    <row r="1034" spans="4:7" x14ac:dyDescent="0.3">
      <c r="D1034" s="30">
        <v>46117</v>
      </c>
      <c r="E1034" s="28" t="s">
        <v>39</v>
      </c>
      <c r="F1034" s="28" t="s">
        <v>221</v>
      </c>
      <c r="G1034" s="28">
        <v>13</v>
      </c>
    </row>
    <row r="1035" spans="4:7" x14ac:dyDescent="0.3">
      <c r="D1035" s="30">
        <v>46117</v>
      </c>
      <c r="E1035" s="28" t="s">
        <v>42</v>
      </c>
      <c r="F1035" s="28" t="s">
        <v>227</v>
      </c>
      <c r="G1035" s="28">
        <v>406</v>
      </c>
    </row>
    <row r="1036" spans="4:7" x14ac:dyDescent="0.3">
      <c r="D1036" s="30">
        <v>46118</v>
      </c>
      <c r="E1036" s="28" t="s">
        <v>39</v>
      </c>
      <c r="F1036" s="28" t="s">
        <v>234</v>
      </c>
      <c r="G1036" s="28">
        <v>918</v>
      </c>
    </row>
    <row r="1037" spans="4:7" x14ac:dyDescent="0.3">
      <c r="D1037" s="30">
        <v>46118</v>
      </c>
      <c r="E1037" s="28" t="s">
        <v>38</v>
      </c>
      <c r="F1037" s="28" t="s">
        <v>242</v>
      </c>
      <c r="G1037" s="28">
        <v>342</v>
      </c>
    </row>
    <row r="1038" spans="4:7" x14ac:dyDescent="0.3">
      <c r="D1038" s="30">
        <v>46118</v>
      </c>
      <c r="E1038" s="28" t="s">
        <v>106</v>
      </c>
      <c r="F1038" s="28" t="s">
        <v>215</v>
      </c>
      <c r="G1038" s="28">
        <v>552</v>
      </c>
    </row>
    <row r="1039" spans="4:7" x14ac:dyDescent="0.3">
      <c r="D1039" s="30">
        <v>46118</v>
      </c>
      <c r="E1039" s="28" t="s">
        <v>38</v>
      </c>
      <c r="F1039" s="28" t="s">
        <v>219</v>
      </c>
      <c r="G1039" s="28">
        <v>1820</v>
      </c>
    </row>
    <row r="1040" spans="4:7" x14ac:dyDescent="0.3">
      <c r="D1040" s="30">
        <v>46118</v>
      </c>
      <c r="E1040" s="28" t="s">
        <v>38</v>
      </c>
      <c r="F1040" s="28" t="s">
        <v>237</v>
      </c>
      <c r="G1040" s="28">
        <v>504</v>
      </c>
    </row>
    <row r="1041" spans="4:7" x14ac:dyDescent="0.3">
      <c r="D1041" s="30">
        <v>46118</v>
      </c>
      <c r="E1041" s="28" t="s">
        <v>39</v>
      </c>
      <c r="F1041" s="28" t="s">
        <v>240</v>
      </c>
      <c r="G1041" s="28">
        <v>45</v>
      </c>
    </row>
    <row r="1042" spans="4:7" x14ac:dyDescent="0.3">
      <c r="D1042" s="30">
        <v>46118</v>
      </c>
      <c r="E1042" s="28" t="s">
        <v>38</v>
      </c>
      <c r="F1042" s="28" t="s">
        <v>235</v>
      </c>
      <c r="G1042" s="28">
        <v>43</v>
      </c>
    </row>
    <row r="1043" spans="4:7" x14ac:dyDescent="0.3">
      <c r="D1043" s="30">
        <v>46119</v>
      </c>
      <c r="E1043" s="28" t="s">
        <v>39</v>
      </c>
      <c r="F1043" s="28" t="s">
        <v>227</v>
      </c>
      <c r="G1043" s="28">
        <v>1218</v>
      </c>
    </row>
    <row r="1044" spans="4:7" x14ac:dyDescent="0.3">
      <c r="D1044" s="30">
        <v>46119</v>
      </c>
      <c r="E1044" s="28" t="s">
        <v>106</v>
      </c>
      <c r="F1044" s="28" t="s">
        <v>229</v>
      </c>
      <c r="G1044" s="28">
        <v>2200</v>
      </c>
    </row>
    <row r="1045" spans="4:7" x14ac:dyDescent="0.3">
      <c r="D1045" s="30">
        <v>46119</v>
      </c>
      <c r="E1045" s="28" t="s">
        <v>39</v>
      </c>
      <c r="F1045" s="28" t="s">
        <v>240</v>
      </c>
      <c r="G1045" s="28">
        <v>450</v>
      </c>
    </row>
    <row r="1046" spans="4:7" x14ac:dyDescent="0.3">
      <c r="D1046" s="30">
        <v>46119</v>
      </c>
      <c r="E1046" s="28" t="s">
        <v>38</v>
      </c>
      <c r="F1046" s="28" t="s">
        <v>226</v>
      </c>
      <c r="G1046" s="28">
        <v>384</v>
      </c>
    </row>
    <row r="1047" spans="4:7" x14ac:dyDescent="0.3">
      <c r="D1047" s="30">
        <v>46119</v>
      </c>
      <c r="E1047" s="28" t="s">
        <v>106</v>
      </c>
      <c r="F1047" s="28" t="s">
        <v>239</v>
      </c>
      <c r="G1047" s="28">
        <v>912</v>
      </c>
    </row>
    <row r="1048" spans="4:7" x14ac:dyDescent="0.3">
      <c r="D1048" s="30">
        <v>46119</v>
      </c>
      <c r="E1048" s="28" t="s">
        <v>39</v>
      </c>
      <c r="F1048" s="28" t="s">
        <v>239</v>
      </c>
      <c r="G1048" s="28">
        <v>570</v>
      </c>
    </row>
    <row r="1049" spans="4:7" x14ac:dyDescent="0.3">
      <c r="D1049" s="30">
        <v>46119</v>
      </c>
      <c r="E1049" s="28" t="s">
        <v>42</v>
      </c>
      <c r="F1049" s="28" t="s">
        <v>223</v>
      </c>
      <c r="G1049" s="28">
        <v>530</v>
      </c>
    </row>
    <row r="1050" spans="4:7" x14ac:dyDescent="0.3">
      <c r="D1050" s="30">
        <v>46119</v>
      </c>
      <c r="E1050" s="28" t="s">
        <v>38</v>
      </c>
      <c r="F1050" s="28" t="s">
        <v>235</v>
      </c>
      <c r="G1050" s="28">
        <v>559</v>
      </c>
    </row>
    <row r="1051" spans="4:7" x14ac:dyDescent="0.3">
      <c r="D1051" s="30">
        <v>46119</v>
      </c>
      <c r="E1051" s="28" t="s">
        <v>42</v>
      </c>
      <c r="F1051" s="28" t="s">
        <v>223</v>
      </c>
      <c r="G1051" s="28">
        <v>1060</v>
      </c>
    </row>
    <row r="1052" spans="4:7" x14ac:dyDescent="0.3">
      <c r="D1052" s="30">
        <v>46120</v>
      </c>
      <c r="E1052" s="28" t="s">
        <v>39</v>
      </c>
      <c r="F1052" s="28" t="s">
        <v>238</v>
      </c>
      <c r="G1052" s="28">
        <v>1740</v>
      </c>
    </row>
    <row r="1053" spans="4:7" x14ac:dyDescent="0.3">
      <c r="D1053" s="30">
        <v>46120</v>
      </c>
      <c r="E1053" s="28" t="s">
        <v>38</v>
      </c>
      <c r="F1053" s="28" t="s">
        <v>240</v>
      </c>
      <c r="G1053" s="28">
        <v>855</v>
      </c>
    </row>
    <row r="1054" spans="4:7" x14ac:dyDescent="0.3">
      <c r="D1054" s="30">
        <v>46120</v>
      </c>
      <c r="E1054" s="28" t="s">
        <v>42</v>
      </c>
      <c r="F1054" s="28" t="s">
        <v>221</v>
      </c>
      <c r="G1054" s="28">
        <v>52</v>
      </c>
    </row>
    <row r="1055" spans="4:7" x14ac:dyDescent="0.3">
      <c r="D1055" s="30">
        <v>46120</v>
      </c>
      <c r="E1055" s="28" t="s">
        <v>42</v>
      </c>
      <c r="F1055" s="28" t="s">
        <v>235</v>
      </c>
      <c r="G1055" s="28">
        <v>602</v>
      </c>
    </row>
    <row r="1056" spans="4:7" x14ac:dyDescent="0.3">
      <c r="D1056" s="30">
        <v>46120</v>
      </c>
      <c r="E1056" s="28" t="s">
        <v>106</v>
      </c>
      <c r="F1056" s="28" t="s">
        <v>221</v>
      </c>
      <c r="G1056" s="28">
        <v>169</v>
      </c>
    </row>
    <row r="1057" spans="4:7" x14ac:dyDescent="0.3">
      <c r="D1057" s="30">
        <v>46120</v>
      </c>
      <c r="E1057" s="28" t="s">
        <v>106</v>
      </c>
      <c r="F1057" s="28" t="s">
        <v>223</v>
      </c>
      <c r="G1057" s="28">
        <v>424</v>
      </c>
    </row>
    <row r="1058" spans="4:7" x14ac:dyDescent="0.3">
      <c r="D1058" s="30">
        <v>46120</v>
      </c>
      <c r="E1058" s="28" t="s">
        <v>42</v>
      </c>
      <c r="F1058" s="28" t="s">
        <v>233</v>
      </c>
      <c r="G1058" s="28">
        <v>765</v>
      </c>
    </row>
    <row r="1059" spans="4:7" x14ac:dyDescent="0.3">
      <c r="D1059" s="30">
        <v>46120</v>
      </c>
      <c r="E1059" s="28" t="s">
        <v>42</v>
      </c>
      <c r="F1059" s="28" t="s">
        <v>240</v>
      </c>
      <c r="G1059" s="28">
        <v>720</v>
      </c>
    </row>
    <row r="1060" spans="4:7" x14ac:dyDescent="0.3">
      <c r="D1060" s="30">
        <v>46120</v>
      </c>
      <c r="E1060" s="28" t="s">
        <v>106</v>
      </c>
      <c r="F1060" s="28" t="s">
        <v>236</v>
      </c>
      <c r="G1060" s="28">
        <v>11</v>
      </c>
    </row>
    <row r="1061" spans="4:7" x14ac:dyDescent="0.3">
      <c r="D1061" s="30">
        <v>46120</v>
      </c>
      <c r="E1061" s="28" t="s">
        <v>38</v>
      </c>
      <c r="F1061" s="28" t="s">
        <v>231</v>
      </c>
      <c r="G1061" s="28">
        <v>242</v>
      </c>
    </row>
    <row r="1062" spans="4:7" x14ac:dyDescent="0.3">
      <c r="D1062" s="30">
        <v>46120</v>
      </c>
      <c r="E1062" s="28" t="s">
        <v>38</v>
      </c>
      <c r="F1062" s="28" t="s">
        <v>215</v>
      </c>
      <c r="G1062" s="28">
        <v>483</v>
      </c>
    </row>
    <row r="1063" spans="4:7" x14ac:dyDescent="0.3">
      <c r="D1063" s="30">
        <v>46120</v>
      </c>
      <c r="E1063" s="28" t="s">
        <v>106</v>
      </c>
      <c r="F1063" s="28" t="s">
        <v>221</v>
      </c>
      <c r="G1063" s="28">
        <v>286</v>
      </c>
    </row>
    <row r="1064" spans="4:7" x14ac:dyDescent="0.3">
      <c r="D1064" s="30">
        <v>46121</v>
      </c>
      <c r="E1064" s="28" t="s">
        <v>106</v>
      </c>
      <c r="F1064" s="28" t="s">
        <v>231</v>
      </c>
      <c r="G1064" s="28">
        <v>528</v>
      </c>
    </row>
    <row r="1065" spans="4:7" x14ac:dyDescent="0.3">
      <c r="D1065" s="30">
        <v>46121</v>
      </c>
      <c r="E1065" s="28" t="s">
        <v>39</v>
      </c>
      <c r="F1065" s="28" t="s">
        <v>226</v>
      </c>
      <c r="G1065" s="28">
        <v>1248</v>
      </c>
    </row>
    <row r="1066" spans="4:7" x14ac:dyDescent="0.3">
      <c r="D1066" s="30">
        <v>46121</v>
      </c>
      <c r="E1066" s="28" t="s">
        <v>42</v>
      </c>
      <c r="F1066" s="28" t="s">
        <v>235</v>
      </c>
      <c r="G1066" s="28">
        <v>903</v>
      </c>
    </row>
    <row r="1067" spans="4:7" x14ac:dyDescent="0.3">
      <c r="D1067" s="30">
        <v>46121</v>
      </c>
      <c r="E1067" s="28" t="s">
        <v>106</v>
      </c>
      <c r="F1067" s="28" t="s">
        <v>228</v>
      </c>
      <c r="G1067" s="28">
        <v>504</v>
      </c>
    </row>
    <row r="1068" spans="4:7" x14ac:dyDescent="0.3">
      <c r="D1068" s="30">
        <v>46121</v>
      </c>
      <c r="E1068" s="28" t="s">
        <v>106</v>
      </c>
      <c r="F1068" s="28" t="s">
        <v>225</v>
      </c>
      <c r="G1068" s="28">
        <v>448</v>
      </c>
    </row>
    <row r="1069" spans="4:7" x14ac:dyDescent="0.3">
      <c r="D1069" s="30">
        <v>46121</v>
      </c>
      <c r="E1069" s="28" t="s">
        <v>39</v>
      </c>
      <c r="F1069" s="28" t="s">
        <v>231</v>
      </c>
      <c r="G1069" s="28">
        <v>528</v>
      </c>
    </row>
    <row r="1070" spans="4:7" x14ac:dyDescent="0.3">
      <c r="D1070" s="30">
        <v>46121</v>
      </c>
      <c r="E1070" s="28" t="s">
        <v>42</v>
      </c>
      <c r="F1070" s="28" t="s">
        <v>241</v>
      </c>
      <c r="G1070" s="28">
        <v>60</v>
      </c>
    </row>
    <row r="1071" spans="4:7" x14ac:dyDescent="0.3">
      <c r="D1071" s="30">
        <v>46121</v>
      </c>
      <c r="E1071" s="28" t="s">
        <v>42</v>
      </c>
      <c r="F1071" s="28" t="s">
        <v>225</v>
      </c>
      <c r="G1071" s="28">
        <v>192</v>
      </c>
    </row>
    <row r="1072" spans="4:7" x14ac:dyDescent="0.3">
      <c r="D1072" s="30">
        <v>46121</v>
      </c>
      <c r="E1072" s="28" t="s">
        <v>39</v>
      </c>
      <c r="F1072" s="28" t="s">
        <v>230</v>
      </c>
      <c r="G1072" s="28">
        <v>740</v>
      </c>
    </row>
    <row r="1073" spans="4:7" x14ac:dyDescent="0.3">
      <c r="D1073" s="30">
        <v>46121</v>
      </c>
      <c r="E1073" s="28" t="s">
        <v>42</v>
      </c>
      <c r="F1073" s="28" t="s">
        <v>237</v>
      </c>
      <c r="G1073" s="28">
        <v>1512</v>
      </c>
    </row>
    <row r="1074" spans="4:7" x14ac:dyDescent="0.3">
      <c r="D1074" s="30">
        <v>46121</v>
      </c>
      <c r="E1074" s="28" t="s">
        <v>106</v>
      </c>
      <c r="F1074" s="28" t="s">
        <v>225</v>
      </c>
      <c r="G1074" s="28">
        <v>1344</v>
      </c>
    </row>
    <row r="1075" spans="4:7" x14ac:dyDescent="0.3">
      <c r="D1075" s="30">
        <v>46121</v>
      </c>
      <c r="E1075" s="28" t="s">
        <v>38</v>
      </c>
      <c r="F1075" s="28" t="s">
        <v>234</v>
      </c>
      <c r="G1075" s="28">
        <v>765</v>
      </c>
    </row>
    <row r="1076" spans="4:7" x14ac:dyDescent="0.3">
      <c r="D1076" s="30">
        <v>46121</v>
      </c>
      <c r="E1076" s="28" t="s">
        <v>106</v>
      </c>
      <c r="F1076" s="28" t="s">
        <v>235</v>
      </c>
      <c r="G1076" s="28">
        <v>602</v>
      </c>
    </row>
    <row r="1077" spans="4:7" x14ac:dyDescent="0.3">
      <c r="D1077" s="30">
        <v>46122</v>
      </c>
      <c r="E1077" s="28" t="s">
        <v>42</v>
      </c>
      <c r="F1077" s="28" t="s">
        <v>221</v>
      </c>
      <c r="G1077" s="28">
        <v>13</v>
      </c>
    </row>
    <row r="1078" spans="4:7" x14ac:dyDescent="0.3">
      <c r="D1078" s="30">
        <v>46122</v>
      </c>
      <c r="E1078" s="28" t="s">
        <v>42</v>
      </c>
      <c r="F1078" s="28" t="s">
        <v>223</v>
      </c>
      <c r="G1078" s="28">
        <v>954</v>
      </c>
    </row>
    <row r="1079" spans="4:7" x14ac:dyDescent="0.3">
      <c r="D1079" s="30">
        <v>46122</v>
      </c>
      <c r="E1079" s="28" t="s">
        <v>38</v>
      </c>
      <c r="F1079" s="28" t="s">
        <v>233</v>
      </c>
      <c r="G1079" s="28">
        <v>153</v>
      </c>
    </row>
    <row r="1080" spans="4:7" x14ac:dyDescent="0.3">
      <c r="D1080" s="30">
        <v>46122</v>
      </c>
      <c r="E1080" s="28" t="s">
        <v>42</v>
      </c>
      <c r="F1080" s="28" t="s">
        <v>236</v>
      </c>
      <c r="G1080" s="28">
        <v>253</v>
      </c>
    </row>
    <row r="1081" spans="4:7" x14ac:dyDescent="0.3">
      <c r="D1081" s="30">
        <v>46122</v>
      </c>
      <c r="E1081" s="28" t="s">
        <v>42</v>
      </c>
      <c r="F1081" s="28" t="s">
        <v>233</v>
      </c>
      <c r="G1081" s="28">
        <v>1275</v>
      </c>
    </row>
    <row r="1082" spans="4:7" x14ac:dyDescent="0.3">
      <c r="D1082" s="30">
        <v>46122</v>
      </c>
      <c r="E1082" s="28" t="s">
        <v>42</v>
      </c>
      <c r="F1082" s="28" t="s">
        <v>237</v>
      </c>
      <c r="G1082" s="28">
        <v>693</v>
      </c>
    </row>
    <row r="1083" spans="4:7" x14ac:dyDescent="0.3">
      <c r="D1083" s="30">
        <v>46122</v>
      </c>
      <c r="E1083" s="28" t="s">
        <v>42</v>
      </c>
      <c r="F1083" s="28" t="s">
        <v>217</v>
      </c>
      <c r="G1083" s="28">
        <v>104</v>
      </c>
    </row>
    <row r="1084" spans="4:7" x14ac:dyDescent="0.3">
      <c r="D1084" s="30">
        <v>46122</v>
      </c>
      <c r="E1084" s="28" t="s">
        <v>42</v>
      </c>
      <c r="F1084" s="28" t="s">
        <v>226</v>
      </c>
      <c r="G1084" s="28">
        <v>576</v>
      </c>
    </row>
    <row r="1085" spans="4:7" x14ac:dyDescent="0.3">
      <c r="D1085" s="30">
        <v>46122</v>
      </c>
      <c r="E1085" s="28" t="s">
        <v>39</v>
      </c>
      <c r="F1085" s="28" t="s">
        <v>226</v>
      </c>
      <c r="G1085" s="28">
        <v>1248</v>
      </c>
    </row>
    <row r="1086" spans="4:7" x14ac:dyDescent="0.3">
      <c r="D1086" s="30">
        <v>46122</v>
      </c>
      <c r="E1086" s="28" t="s">
        <v>42</v>
      </c>
      <c r="F1086" s="28" t="s">
        <v>221</v>
      </c>
      <c r="G1086" s="28">
        <v>234</v>
      </c>
    </row>
    <row r="1087" spans="4:7" x14ac:dyDescent="0.3">
      <c r="D1087" s="30">
        <v>46123</v>
      </c>
      <c r="E1087" s="28" t="s">
        <v>106</v>
      </c>
      <c r="F1087" s="28" t="s">
        <v>240</v>
      </c>
      <c r="G1087" s="28">
        <v>585</v>
      </c>
    </row>
    <row r="1088" spans="4:7" x14ac:dyDescent="0.3">
      <c r="D1088" s="30">
        <v>46123</v>
      </c>
      <c r="E1088" s="28" t="s">
        <v>38</v>
      </c>
      <c r="F1088" s="28" t="s">
        <v>225</v>
      </c>
      <c r="G1088" s="28">
        <v>1472</v>
      </c>
    </row>
    <row r="1089" spans="4:7" x14ac:dyDescent="0.3">
      <c r="D1089" s="30">
        <v>46123</v>
      </c>
      <c r="E1089" s="28" t="s">
        <v>106</v>
      </c>
      <c r="F1089" s="28" t="s">
        <v>236</v>
      </c>
      <c r="G1089" s="28">
        <v>154</v>
      </c>
    </row>
    <row r="1090" spans="4:7" x14ac:dyDescent="0.3">
      <c r="D1090" s="30">
        <v>46123</v>
      </c>
      <c r="E1090" s="28" t="s">
        <v>106</v>
      </c>
      <c r="F1090" s="28" t="s">
        <v>236</v>
      </c>
      <c r="G1090" s="28">
        <v>220</v>
      </c>
    </row>
    <row r="1091" spans="4:7" x14ac:dyDescent="0.3">
      <c r="D1091" s="30">
        <v>46123</v>
      </c>
      <c r="E1091" s="28" t="s">
        <v>38</v>
      </c>
      <c r="F1091" s="28" t="s">
        <v>225</v>
      </c>
      <c r="G1091" s="28">
        <v>448</v>
      </c>
    </row>
    <row r="1092" spans="4:7" x14ac:dyDescent="0.3">
      <c r="D1092" s="30">
        <v>46123</v>
      </c>
      <c r="E1092" s="28" t="s">
        <v>39</v>
      </c>
      <c r="F1092" s="28" t="s">
        <v>234</v>
      </c>
      <c r="G1092" s="28">
        <v>153</v>
      </c>
    </row>
    <row r="1093" spans="4:7" x14ac:dyDescent="0.3">
      <c r="D1093" s="30">
        <v>46123</v>
      </c>
      <c r="E1093" s="28" t="s">
        <v>106</v>
      </c>
      <c r="F1093" s="28" t="s">
        <v>242</v>
      </c>
      <c r="G1093" s="28">
        <v>627</v>
      </c>
    </row>
    <row r="1094" spans="4:7" x14ac:dyDescent="0.3">
      <c r="D1094" s="30">
        <v>46123</v>
      </c>
      <c r="E1094" s="28" t="s">
        <v>42</v>
      </c>
      <c r="F1094" s="28" t="s">
        <v>226</v>
      </c>
      <c r="G1094" s="28">
        <v>1536</v>
      </c>
    </row>
    <row r="1095" spans="4:7" x14ac:dyDescent="0.3">
      <c r="D1095" s="30">
        <v>46123</v>
      </c>
      <c r="E1095" s="28" t="s">
        <v>42</v>
      </c>
      <c r="F1095" s="28" t="s">
        <v>227</v>
      </c>
      <c r="G1095" s="28">
        <v>812</v>
      </c>
    </row>
    <row r="1096" spans="4:7" x14ac:dyDescent="0.3">
      <c r="D1096" s="30">
        <v>46123</v>
      </c>
      <c r="E1096" s="28" t="s">
        <v>42</v>
      </c>
      <c r="F1096" s="28" t="s">
        <v>239</v>
      </c>
      <c r="G1096" s="28">
        <v>266</v>
      </c>
    </row>
    <row r="1097" spans="4:7" x14ac:dyDescent="0.3">
      <c r="D1097" s="30">
        <v>46124</v>
      </c>
      <c r="E1097" s="28" t="s">
        <v>38</v>
      </c>
      <c r="F1097" s="28" t="s">
        <v>233</v>
      </c>
      <c r="G1097" s="28">
        <v>1224</v>
      </c>
    </row>
    <row r="1098" spans="4:7" x14ac:dyDescent="0.3">
      <c r="D1098" s="30">
        <v>46124</v>
      </c>
      <c r="E1098" s="28" t="s">
        <v>38</v>
      </c>
      <c r="F1098" s="28" t="s">
        <v>217</v>
      </c>
      <c r="G1098" s="28">
        <v>416</v>
      </c>
    </row>
    <row r="1099" spans="4:7" x14ac:dyDescent="0.3">
      <c r="D1099" s="30">
        <v>46124</v>
      </c>
      <c r="E1099" s="28" t="s">
        <v>42</v>
      </c>
      <c r="F1099" s="28" t="s">
        <v>241</v>
      </c>
      <c r="G1099" s="28">
        <v>1020</v>
      </c>
    </row>
    <row r="1100" spans="4:7" x14ac:dyDescent="0.3">
      <c r="D1100" s="30">
        <v>46124</v>
      </c>
      <c r="E1100" s="28" t="s">
        <v>42</v>
      </c>
      <c r="F1100" s="28" t="s">
        <v>228</v>
      </c>
      <c r="G1100" s="28">
        <v>648</v>
      </c>
    </row>
    <row r="1101" spans="4:7" x14ac:dyDescent="0.3">
      <c r="D1101" s="30">
        <v>46124</v>
      </c>
      <c r="E1101" s="28" t="s">
        <v>38</v>
      </c>
      <c r="F1101" s="28" t="s">
        <v>242</v>
      </c>
      <c r="G1101" s="28">
        <v>1140</v>
      </c>
    </row>
    <row r="1102" spans="4:7" x14ac:dyDescent="0.3">
      <c r="D1102" s="30">
        <v>46124</v>
      </c>
      <c r="E1102" s="28" t="s">
        <v>106</v>
      </c>
      <c r="F1102" s="28" t="s">
        <v>237</v>
      </c>
      <c r="G1102" s="28">
        <v>819</v>
      </c>
    </row>
    <row r="1103" spans="4:7" x14ac:dyDescent="0.3">
      <c r="D1103" s="30">
        <v>46124</v>
      </c>
      <c r="E1103" s="28" t="s">
        <v>39</v>
      </c>
      <c r="F1103" s="28" t="s">
        <v>238</v>
      </c>
      <c r="G1103" s="28">
        <v>435</v>
      </c>
    </row>
    <row r="1104" spans="4:7" x14ac:dyDescent="0.3">
      <c r="D1104" s="30">
        <v>46124</v>
      </c>
      <c r="E1104" s="28" t="s">
        <v>42</v>
      </c>
      <c r="F1104" s="28" t="s">
        <v>233</v>
      </c>
      <c r="G1104" s="28">
        <v>1275</v>
      </c>
    </row>
    <row r="1105" spans="4:7" x14ac:dyDescent="0.3">
      <c r="D1105" s="30">
        <v>46124</v>
      </c>
      <c r="E1105" s="28" t="s">
        <v>38</v>
      </c>
      <c r="F1105" s="28" t="s">
        <v>233</v>
      </c>
      <c r="G1105" s="28">
        <v>510</v>
      </c>
    </row>
    <row r="1106" spans="4:7" x14ac:dyDescent="0.3">
      <c r="D1106" s="30">
        <v>46124</v>
      </c>
      <c r="E1106" s="28" t="s">
        <v>39</v>
      </c>
      <c r="F1106" s="28" t="s">
        <v>221</v>
      </c>
      <c r="G1106" s="28">
        <v>169</v>
      </c>
    </row>
    <row r="1107" spans="4:7" x14ac:dyDescent="0.3">
      <c r="D1107" s="30">
        <v>46124</v>
      </c>
      <c r="E1107" s="28" t="s">
        <v>39</v>
      </c>
      <c r="F1107" s="28" t="s">
        <v>237</v>
      </c>
      <c r="G1107" s="28">
        <v>63</v>
      </c>
    </row>
    <row r="1108" spans="4:7" x14ac:dyDescent="0.3">
      <c r="D1108" s="30">
        <v>46125</v>
      </c>
      <c r="E1108" s="28" t="s">
        <v>106</v>
      </c>
      <c r="F1108" s="28" t="s">
        <v>225</v>
      </c>
      <c r="G1108" s="28">
        <v>704</v>
      </c>
    </row>
    <row r="1109" spans="4:7" x14ac:dyDescent="0.3">
      <c r="D1109" s="30">
        <v>46125</v>
      </c>
      <c r="E1109" s="28" t="s">
        <v>38</v>
      </c>
      <c r="F1109" s="28" t="s">
        <v>232</v>
      </c>
      <c r="G1109" s="28">
        <v>1175</v>
      </c>
    </row>
    <row r="1110" spans="4:7" x14ac:dyDescent="0.3">
      <c r="D1110" s="30">
        <v>46125</v>
      </c>
      <c r="E1110" s="28" t="s">
        <v>38</v>
      </c>
      <c r="F1110" s="28" t="s">
        <v>240</v>
      </c>
      <c r="G1110" s="28">
        <v>855</v>
      </c>
    </row>
    <row r="1111" spans="4:7" x14ac:dyDescent="0.3">
      <c r="D1111" s="30">
        <v>46125</v>
      </c>
      <c r="E1111" s="28" t="s">
        <v>39</v>
      </c>
      <c r="F1111" s="28" t="s">
        <v>229</v>
      </c>
      <c r="G1111" s="28">
        <v>704</v>
      </c>
    </row>
    <row r="1112" spans="4:7" x14ac:dyDescent="0.3">
      <c r="D1112" s="30">
        <v>46125</v>
      </c>
      <c r="E1112" s="28" t="s">
        <v>106</v>
      </c>
      <c r="F1112" s="28" t="s">
        <v>228</v>
      </c>
      <c r="G1112" s="28">
        <v>1368</v>
      </c>
    </row>
    <row r="1113" spans="4:7" x14ac:dyDescent="0.3">
      <c r="D1113" s="30">
        <v>46125</v>
      </c>
      <c r="E1113" s="28" t="s">
        <v>106</v>
      </c>
      <c r="F1113" s="28" t="s">
        <v>238</v>
      </c>
      <c r="G1113" s="28">
        <v>870</v>
      </c>
    </row>
    <row r="1114" spans="4:7" x14ac:dyDescent="0.3">
      <c r="D1114" s="30">
        <v>46125</v>
      </c>
      <c r="E1114" s="28" t="s">
        <v>38</v>
      </c>
      <c r="F1114" s="28" t="s">
        <v>239</v>
      </c>
      <c r="G1114" s="28">
        <v>912</v>
      </c>
    </row>
    <row r="1115" spans="4:7" x14ac:dyDescent="0.3">
      <c r="D1115" s="30">
        <v>46125</v>
      </c>
      <c r="E1115" s="28" t="s">
        <v>38</v>
      </c>
      <c r="F1115" s="28" t="s">
        <v>227</v>
      </c>
      <c r="G1115" s="28">
        <v>696</v>
      </c>
    </row>
    <row r="1116" spans="4:7" x14ac:dyDescent="0.3">
      <c r="D1116" s="30">
        <v>46125</v>
      </c>
      <c r="E1116" s="28" t="s">
        <v>38</v>
      </c>
      <c r="F1116" s="28" t="s">
        <v>221</v>
      </c>
      <c r="G1116" s="28">
        <v>169</v>
      </c>
    </row>
    <row r="1117" spans="4:7" x14ac:dyDescent="0.3">
      <c r="D1117" s="30">
        <v>46125</v>
      </c>
      <c r="E1117" s="28" t="s">
        <v>39</v>
      </c>
      <c r="F1117" s="28" t="s">
        <v>223</v>
      </c>
      <c r="G1117" s="28">
        <v>954</v>
      </c>
    </row>
    <row r="1118" spans="4:7" x14ac:dyDescent="0.3">
      <c r="D1118" s="30">
        <v>46125</v>
      </c>
      <c r="E1118" s="28" t="s">
        <v>38</v>
      </c>
      <c r="F1118" s="28" t="s">
        <v>232</v>
      </c>
      <c r="G1118" s="28">
        <v>752</v>
      </c>
    </row>
    <row r="1119" spans="4:7" x14ac:dyDescent="0.3">
      <c r="D1119" s="30">
        <v>46125</v>
      </c>
      <c r="E1119" s="28" t="s">
        <v>38</v>
      </c>
      <c r="F1119" s="28" t="s">
        <v>235</v>
      </c>
      <c r="G1119" s="28">
        <v>946</v>
      </c>
    </row>
    <row r="1120" spans="4:7" x14ac:dyDescent="0.3">
      <c r="D1120" s="30">
        <v>46125</v>
      </c>
      <c r="E1120" s="28" t="s">
        <v>106</v>
      </c>
      <c r="F1120" s="28" t="s">
        <v>225</v>
      </c>
      <c r="G1120" s="28">
        <v>1536</v>
      </c>
    </row>
    <row r="1121" spans="4:7" x14ac:dyDescent="0.3">
      <c r="D1121" s="30">
        <v>46126</v>
      </c>
      <c r="E1121" s="28" t="s">
        <v>106</v>
      </c>
      <c r="F1121" s="28" t="s">
        <v>241</v>
      </c>
      <c r="G1121" s="28">
        <v>900</v>
      </c>
    </row>
    <row r="1122" spans="4:7" x14ac:dyDescent="0.3">
      <c r="D1122" s="30">
        <v>46126</v>
      </c>
      <c r="E1122" s="28" t="s">
        <v>106</v>
      </c>
      <c r="F1122" s="28" t="s">
        <v>219</v>
      </c>
      <c r="G1122" s="28">
        <v>2002</v>
      </c>
    </row>
    <row r="1123" spans="4:7" x14ac:dyDescent="0.3">
      <c r="D1123" s="30">
        <v>46126</v>
      </c>
      <c r="E1123" s="28" t="s">
        <v>42</v>
      </c>
      <c r="F1123" s="28" t="s">
        <v>241</v>
      </c>
      <c r="G1123" s="28">
        <v>240</v>
      </c>
    </row>
    <row r="1124" spans="4:7" x14ac:dyDescent="0.3">
      <c r="D1124" s="30">
        <v>46126</v>
      </c>
      <c r="E1124" s="28" t="s">
        <v>106</v>
      </c>
      <c r="F1124" s="28" t="s">
        <v>223</v>
      </c>
      <c r="G1124" s="28">
        <v>1272</v>
      </c>
    </row>
    <row r="1125" spans="4:7" x14ac:dyDescent="0.3">
      <c r="D1125" s="30">
        <v>46126</v>
      </c>
      <c r="E1125" s="28" t="s">
        <v>42</v>
      </c>
      <c r="F1125" s="28" t="s">
        <v>231</v>
      </c>
      <c r="G1125" s="28">
        <v>352</v>
      </c>
    </row>
    <row r="1126" spans="4:7" x14ac:dyDescent="0.3">
      <c r="D1126" s="30">
        <v>46126</v>
      </c>
      <c r="E1126" s="28" t="s">
        <v>39</v>
      </c>
      <c r="F1126" s="28" t="s">
        <v>235</v>
      </c>
      <c r="G1126" s="28">
        <v>774</v>
      </c>
    </row>
    <row r="1127" spans="4:7" x14ac:dyDescent="0.3">
      <c r="D1127" s="30">
        <v>46126</v>
      </c>
      <c r="E1127" s="28" t="s">
        <v>38</v>
      </c>
      <c r="F1127" s="28" t="s">
        <v>228</v>
      </c>
      <c r="G1127" s="28">
        <v>1080</v>
      </c>
    </row>
    <row r="1128" spans="4:7" x14ac:dyDescent="0.3">
      <c r="D1128" s="30">
        <v>46126</v>
      </c>
      <c r="E1128" s="28" t="s">
        <v>38</v>
      </c>
      <c r="F1128" s="28" t="s">
        <v>238</v>
      </c>
      <c r="G1128" s="28">
        <v>348</v>
      </c>
    </row>
    <row r="1129" spans="4:7" x14ac:dyDescent="0.3">
      <c r="D1129" s="30">
        <v>46126</v>
      </c>
      <c r="E1129" s="28" t="s">
        <v>106</v>
      </c>
      <c r="F1129" s="28" t="s">
        <v>235</v>
      </c>
      <c r="G1129" s="28">
        <v>774</v>
      </c>
    </row>
    <row r="1130" spans="4:7" x14ac:dyDescent="0.3">
      <c r="D1130" s="30">
        <v>46126</v>
      </c>
      <c r="E1130" s="28" t="s">
        <v>42</v>
      </c>
      <c r="F1130" s="28" t="s">
        <v>219</v>
      </c>
      <c r="G1130" s="28">
        <v>1183</v>
      </c>
    </row>
    <row r="1131" spans="4:7" x14ac:dyDescent="0.3">
      <c r="D1131" s="30">
        <v>46126</v>
      </c>
      <c r="E1131" s="28" t="s">
        <v>42</v>
      </c>
      <c r="F1131" s="28" t="s">
        <v>229</v>
      </c>
      <c r="G1131" s="28">
        <v>792</v>
      </c>
    </row>
    <row r="1132" spans="4:7" x14ac:dyDescent="0.3">
      <c r="D1132" s="30">
        <v>46126</v>
      </c>
      <c r="E1132" s="28" t="s">
        <v>38</v>
      </c>
      <c r="F1132" s="28" t="s">
        <v>236</v>
      </c>
      <c r="G1132" s="28">
        <v>132</v>
      </c>
    </row>
    <row r="1133" spans="4:7" x14ac:dyDescent="0.3">
      <c r="D1133" s="30">
        <v>46127</v>
      </c>
      <c r="E1133" s="28" t="s">
        <v>106</v>
      </c>
      <c r="F1133" s="28" t="s">
        <v>236</v>
      </c>
      <c r="G1133" s="28">
        <v>253</v>
      </c>
    </row>
    <row r="1134" spans="4:7" x14ac:dyDescent="0.3">
      <c r="D1134" s="30">
        <v>46127</v>
      </c>
      <c r="E1134" s="28" t="s">
        <v>42</v>
      </c>
      <c r="F1134" s="28" t="s">
        <v>228</v>
      </c>
      <c r="G1134" s="28">
        <v>360</v>
      </c>
    </row>
    <row r="1135" spans="4:7" x14ac:dyDescent="0.3">
      <c r="D1135" s="30">
        <v>46127</v>
      </c>
      <c r="E1135" s="28" t="s">
        <v>39</v>
      </c>
      <c r="F1135" s="28" t="s">
        <v>237</v>
      </c>
      <c r="G1135" s="28">
        <v>1260</v>
      </c>
    </row>
    <row r="1136" spans="4:7" x14ac:dyDescent="0.3">
      <c r="D1136" s="30">
        <v>46127</v>
      </c>
      <c r="E1136" s="28" t="s">
        <v>38</v>
      </c>
      <c r="F1136" s="28" t="s">
        <v>230</v>
      </c>
      <c r="G1136" s="28">
        <v>259</v>
      </c>
    </row>
    <row r="1137" spans="4:7" x14ac:dyDescent="0.3">
      <c r="D1137" s="30">
        <v>46127</v>
      </c>
      <c r="E1137" s="28" t="s">
        <v>38</v>
      </c>
      <c r="F1137" s="28" t="s">
        <v>239</v>
      </c>
      <c r="G1137" s="28">
        <v>152</v>
      </c>
    </row>
    <row r="1138" spans="4:7" x14ac:dyDescent="0.3">
      <c r="D1138" s="30">
        <v>46127</v>
      </c>
      <c r="E1138" s="28" t="s">
        <v>106</v>
      </c>
      <c r="F1138" s="28" t="s">
        <v>230</v>
      </c>
      <c r="G1138" s="28">
        <v>555</v>
      </c>
    </row>
    <row r="1139" spans="4:7" x14ac:dyDescent="0.3">
      <c r="D1139" s="30">
        <v>46127</v>
      </c>
      <c r="E1139" s="28" t="s">
        <v>106</v>
      </c>
      <c r="F1139" s="28" t="s">
        <v>236</v>
      </c>
      <c r="G1139" s="28">
        <v>209</v>
      </c>
    </row>
    <row r="1140" spans="4:7" x14ac:dyDescent="0.3">
      <c r="D1140" s="30">
        <v>46127</v>
      </c>
      <c r="E1140" s="28" t="s">
        <v>38</v>
      </c>
      <c r="F1140" s="28" t="s">
        <v>238</v>
      </c>
      <c r="G1140" s="28">
        <v>261</v>
      </c>
    </row>
    <row r="1141" spans="4:7" x14ac:dyDescent="0.3">
      <c r="D1141" s="30">
        <v>46127</v>
      </c>
      <c r="E1141" s="28" t="s">
        <v>106</v>
      </c>
      <c r="F1141" s="28" t="s">
        <v>223</v>
      </c>
      <c r="G1141" s="28">
        <v>1272</v>
      </c>
    </row>
    <row r="1142" spans="4:7" x14ac:dyDescent="0.3">
      <c r="D1142" s="30">
        <v>46127</v>
      </c>
      <c r="E1142" s="28" t="s">
        <v>38</v>
      </c>
      <c r="F1142" s="28" t="s">
        <v>231</v>
      </c>
      <c r="G1142" s="28">
        <v>462</v>
      </c>
    </row>
    <row r="1143" spans="4:7" x14ac:dyDescent="0.3">
      <c r="D1143" s="30">
        <v>46128</v>
      </c>
      <c r="E1143" s="28" t="s">
        <v>106</v>
      </c>
      <c r="F1143" s="28" t="s">
        <v>225</v>
      </c>
      <c r="G1143" s="28">
        <v>704</v>
      </c>
    </row>
    <row r="1144" spans="4:7" x14ac:dyDescent="0.3">
      <c r="D1144" s="30">
        <v>46128</v>
      </c>
      <c r="E1144" s="28" t="s">
        <v>42</v>
      </c>
      <c r="F1144" s="28" t="s">
        <v>237</v>
      </c>
      <c r="G1144" s="28">
        <v>1260</v>
      </c>
    </row>
    <row r="1145" spans="4:7" x14ac:dyDescent="0.3">
      <c r="D1145" s="30">
        <v>46128</v>
      </c>
      <c r="E1145" s="28" t="s">
        <v>106</v>
      </c>
      <c r="F1145" s="28" t="s">
        <v>221</v>
      </c>
      <c r="G1145" s="28">
        <v>65</v>
      </c>
    </row>
    <row r="1146" spans="4:7" x14ac:dyDescent="0.3">
      <c r="D1146" s="30">
        <v>46128</v>
      </c>
      <c r="E1146" s="28" t="s">
        <v>38</v>
      </c>
      <c r="F1146" s="28" t="s">
        <v>219</v>
      </c>
      <c r="G1146" s="28">
        <v>819</v>
      </c>
    </row>
    <row r="1147" spans="4:7" x14ac:dyDescent="0.3">
      <c r="D1147" s="30">
        <v>46128</v>
      </c>
      <c r="E1147" s="28" t="s">
        <v>42</v>
      </c>
      <c r="F1147" s="28" t="s">
        <v>232</v>
      </c>
      <c r="G1147" s="28">
        <v>752</v>
      </c>
    </row>
    <row r="1148" spans="4:7" x14ac:dyDescent="0.3">
      <c r="D1148" s="30">
        <v>46128</v>
      </c>
      <c r="E1148" s="28" t="s">
        <v>106</v>
      </c>
      <c r="F1148" s="28" t="s">
        <v>227</v>
      </c>
      <c r="G1148" s="28">
        <v>1160</v>
      </c>
    </row>
    <row r="1149" spans="4:7" x14ac:dyDescent="0.3">
      <c r="D1149" s="30">
        <v>46128</v>
      </c>
      <c r="E1149" s="28" t="s">
        <v>39</v>
      </c>
      <c r="F1149" s="28" t="s">
        <v>226</v>
      </c>
      <c r="G1149" s="28">
        <v>2304</v>
      </c>
    </row>
    <row r="1150" spans="4:7" x14ac:dyDescent="0.3">
      <c r="D1150" s="30">
        <v>46128</v>
      </c>
      <c r="E1150" s="28" t="s">
        <v>38</v>
      </c>
      <c r="F1150" s="28" t="s">
        <v>221</v>
      </c>
      <c r="G1150" s="28">
        <v>195</v>
      </c>
    </row>
    <row r="1151" spans="4:7" x14ac:dyDescent="0.3">
      <c r="D1151" s="30">
        <v>46128</v>
      </c>
      <c r="E1151" s="28" t="s">
        <v>106</v>
      </c>
      <c r="F1151" s="28" t="s">
        <v>221</v>
      </c>
      <c r="G1151" s="28">
        <v>78</v>
      </c>
    </row>
    <row r="1152" spans="4:7" x14ac:dyDescent="0.3">
      <c r="D1152" s="30">
        <v>46128</v>
      </c>
      <c r="E1152" s="28" t="s">
        <v>39</v>
      </c>
      <c r="F1152" s="28" t="s">
        <v>232</v>
      </c>
      <c r="G1152" s="28">
        <v>1128</v>
      </c>
    </row>
    <row r="1153" spans="4:7" x14ac:dyDescent="0.3">
      <c r="D1153" s="30">
        <v>46128</v>
      </c>
      <c r="E1153" s="28" t="s">
        <v>106</v>
      </c>
      <c r="F1153" s="28" t="s">
        <v>231</v>
      </c>
      <c r="G1153" s="28">
        <v>154</v>
      </c>
    </row>
    <row r="1154" spans="4:7" x14ac:dyDescent="0.3">
      <c r="D1154" s="30">
        <v>46128</v>
      </c>
      <c r="E1154" s="28" t="s">
        <v>39</v>
      </c>
      <c r="F1154" s="28" t="s">
        <v>226</v>
      </c>
      <c r="G1154" s="28">
        <v>1152</v>
      </c>
    </row>
    <row r="1155" spans="4:7" x14ac:dyDescent="0.3">
      <c r="D1155" s="30">
        <v>46129</v>
      </c>
      <c r="E1155" s="28" t="s">
        <v>38</v>
      </c>
      <c r="F1155" s="28" t="s">
        <v>239</v>
      </c>
      <c r="G1155" s="28">
        <v>912</v>
      </c>
    </row>
    <row r="1156" spans="4:7" x14ac:dyDescent="0.3">
      <c r="D1156" s="30">
        <v>46129</v>
      </c>
      <c r="E1156" s="28" t="s">
        <v>38</v>
      </c>
      <c r="F1156" s="28" t="s">
        <v>234</v>
      </c>
      <c r="G1156" s="28">
        <v>714</v>
      </c>
    </row>
    <row r="1157" spans="4:7" x14ac:dyDescent="0.3">
      <c r="D1157" s="30">
        <v>46129</v>
      </c>
      <c r="E1157" s="28" t="s">
        <v>42</v>
      </c>
      <c r="F1157" s="28" t="s">
        <v>235</v>
      </c>
      <c r="G1157" s="28">
        <v>645</v>
      </c>
    </row>
    <row r="1158" spans="4:7" x14ac:dyDescent="0.3">
      <c r="D1158" s="30">
        <v>46129</v>
      </c>
      <c r="E1158" s="28" t="s">
        <v>42</v>
      </c>
      <c r="F1158" s="28" t="s">
        <v>226</v>
      </c>
      <c r="G1158" s="28">
        <v>864</v>
      </c>
    </row>
    <row r="1159" spans="4:7" x14ac:dyDescent="0.3">
      <c r="D1159" s="30">
        <v>46129</v>
      </c>
      <c r="E1159" s="28" t="s">
        <v>38</v>
      </c>
      <c r="F1159" s="28" t="s">
        <v>226</v>
      </c>
      <c r="G1159" s="28">
        <v>96</v>
      </c>
    </row>
    <row r="1160" spans="4:7" x14ac:dyDescent="0.3">
      <c r="D1160" s="30">
        <v>46129</v>
      </c>
      <c r="E1160" s="28" t="s">
        <v>38</v>
      </c>
      <c r="F1160" s="28" t="s">
        <v>215</v>
      </c>
      <c r="G1160" s="28">
        <v>483</v>
      </c>
    </row>
    <row r="1161" spans="4:7" x14ac:dyDescent="0.3">
      <c r="D1161" s="30">
        <v>46129</v>
      </c>
      <c r="E1161" s="28" t="s">
        <v>106</v>
      </c>
      <c r="F1161" s="28" t="s">
        <v>240</v>
      </c>
      <c r="G1161" s="28">
        <v>675</v>
      </c>
    </row>
    <row r="1162" spans="4:7" x14ac:dyDescent="0.3">
      <c r="D1162" s="30">
        <v>46129</v>
      </c>
      <c r="E1162" s="28" t="s">
        <v>42</v>
      </c>
      <c r="F1162" s="28" t="s">
        <v>242</v>
      </c>
      <c r="G1162" s="28">
        <v>399</v>
      </c>
    </row>
    <row r="1163" spans="4:7" x14ac:dyDescent="0.3">
      <c r="D1163" s="30">
        <v>46129</v>
      </c>
      <c r="E1163" s="28" t="s">
        <v>38</v>
      </c>
      <c r="F1163" s="28" t="s">
        <v>229</v>
      </c>
      <c r="G1163" s="28">
        <v>88</v>
      </c>
    </row>
    <row r="1164" spans="4:7" x14ac:dyDescent="0.3">
      <c r="D1164" s="30">
        <v>46130</v>
      </c>
      <c r="E1164" s="28" t="s">
        <v>38</v>
      </c>
      <c r="F1164" s="28" t="s">
        <v>225</v>
      </c>
      <c r="G1164" s="28">
        <v>704</v>
      </c>
    </row>
    <row r="1165" spans="4:7" x14ac:dyDescent="0.3">
      <c r="D1165" s="30">
        <v>46130</v>
      </c>
      <c r="E1165" s="28" t="s">
        <v>106</v>
      </c>
      <c r="F1165" s="28" t="s">
        <v>215</v>
      </c>
      <c r="G1165" s="28">
        <v>414</v>
      </c>
    </row>
    <row r="1166" spans="4:7" x14ac:dyDescent="0.3">
      <c r="D1166" s="30">
        <v>46130</v>
      </c>
      <c r="E1166" s="28" t="s">
        <v>39</v>
      </c>
      <c r="F1166" s="28" t="s">
        <v>223</v>
      </c>
      <c r="G1166" s="28">
        <v>530</v>
      </c>
    </row>
    <row r="1167" spans="4:7" x14ac:dyDescent="0.3">
      <c r="D1167" s="30">
        <v>46130</v>
      </c>
      <c r="E1167" s="28" t="s">
        <v>38</v>
      </c>
      <c r="F1167" s="28" t="s">
        <v>226</v>
      </c>
      <c r="G1167" s="28">
        <v>1632</v>
      </c>
    </row>
    <row r="1168" spans="4:7" x14ac:dyDescent="0.3">
      <c r="D1168" s="30">
        <v>46130</v>
      </c>
      <c r="E1168" s="28" t="s">
        <v>42</v>
      </c>
      <c r="F1168" s="28" t="s">
        <v>215</v>
      </c>
      <c r="G1168" s="28">
        <v>1242</v>
      </c>
    </row>
    <row r="1169" spans="4:7" x14ac:dyDescent="0.3">
      <c r="D1169" s="30">
        <v>46130</v>
      </c>
      <c r="E1169" s="28" t="s">
        <v>38</v>
      </c>
      <c r="F1169" s="28" t="s">
        <v>223</v>
      </c>
      <c r="G1169" s="28">
        <v>1219</v>
      </c>
    </row>
    <row r="1170" spans="4:7" x14ac:dyDescent="0.3">
      <c r="D1170" s="30">
        <v>46130</v>
      </c>
      <c r="E1170" s="28" t="s">
        <v>39</v>
      </c>
      <c r="F1170" s="28" t="s">
        <v>231</v>
      </c>
      <c r="G1170" s="28">
        <v>154</v>
      </c>
    </row>
    <row r="1171" spans="4:7" x14ac:dyDescent="0.3">
      <c r="D1171" s="30">
        <v>46130</v>
      </c>
      <c r="E1171" s="28" t="s">
        <v>38</v>
      </c>
      <c r="F1171" s="28" t="s">
        <v>241</v>
      </c>
      <c r="G1171" s="28">
        <v>840</v>
      </c>
    </row>
    <row r="1172" spans="4:7" x14ac:dyDescent="0.3">
      <c r="D1172" s="30">
        <v>46130</v>
      </c>
      <c r="E1172" s="28" t="s">
        <v>106</v>
      </c>
      <c r="F1172" s="28" t="s">
        <v>233</v>
      </c>
      <c r="G1172" s="28">
        <v>612</v>
      </c>
    </row>
    <row r="1173" spans="4:7" x14ac:dyDescent="0.3">
      <c r="D1173" s="30">
        <v>46130</v>
      </c>
      <c r="E1173" s="28" t="s">
        <v>38</v>
      </c>
      <c r="F1173" s="28" t="s">
        <v>226</v>
      </c>
      <c r="G1173" s="28">
        <v>1152</v>
      </c>
    </row>
    <row r="1174" spans="4:7" x14ac:dyDescent="0.3">
      <c r="D1174" s="30">
        <v>46130</v>
      </c>
      <c r="E1174" s="28" t="s">
        <v>42</v>
      </c>
      <c r="F1174" s="28" t="s">
        <v>217</v>
      </c>
      <c r="G1174" s="28">
        <v>1300</v>
      </c>
    </row>
    <row r="1175" spans="4:7" x14ac:dyDescent="0.3">
      <c r="D1175" s="30">
        <v>46131</v>
      </c>
      <c r="E1175" s="28" t="s">
        <v>39</v>
      </c>
      <c r="F1175" s="28" t="s">
        <v>221</v>
      </c>
      <c r="G1175" s="28">
        <v>273</v>
      </c>
    </row>
    <row r="1176" spans="4:7" x14ac:dyDescent="0.3">
      <c r="D1176" s="30">
        <v>46131</v>
      </c>
      <c r="E1176" s="28" t="s">
        <v>39</v>
      </c>
      <c r="F1176" s="28" t="s">
        <v>237</v>
      </c>
      <c r="G1176" s="28">
        <v>1260</v>
      </c>
    </row>
    <row r="1177" spans="4:7" x14ac:dyDescent="0.3">
      <c r="D1177" s="30">
        <v>46131</v>
      </c>
      <c r="E1177" s="28" t="s">
        <v>39</v>
      </c>
      <c r="F1177" s="28" t="s">
        <v>228</v>
      </c>
      <c r="G1177" s="28">
        <v>576</v>
      </c>
    </row>
    <row r="1178" spans="4:7" x14ac:dyDescent="0.3">
      <c r="D1178" s="30">
        <v>46131</v>
      </c>
      <c r="E1178" s="28" t="s">
        <v>42</v>
      </c>
      <c r="F1178" s="28" t="s">
        <v>223</v>
      </c>
      <c r="G1178" s="28">
        <v>1272</v>
      </c>
    </row>
    <row r="1179" spans="4:7" x14ac:dyDescent="0.3">
      <c r="D1179" s="30">
        <v>46131</v>
      </c>
      <c r="E1179" s="28" t="s">
        <v>42</v>
      </c>
      <c r="F1179" s="28" t="s">
        <v>239</v>
      </c>
      <c r="G1179" s="28">
        <v>608</v>
      </c>
    </row>
    <row r="1180" spans="4:7" x14ac:dyDescent="0.3">
      <c r="D1180" s="30">
        <v>46131</v>
      </c>
      <c r="E1180" s="28" t="s">
        <v>42</v>
      </c>
      <c r="F1180" s="28" t="s">
        <v>231</v>
      </c>
      <c r="G1180" s="28">
        <v>176</v>
      </c>
    </row>
    <row r="1181" spans="4:7" x14ac:dyDescent="0.3">
      <c r="D1181" s="30">
        <v>46131</v>
      </c>
      <c r="E1181" s="28" t="s">
        <v>39</v>
      </c>
      <c r="F1181" s="28" t="s">
        <v>232</v>
      </c>
      <c r="G1181" s="28">
        <v>799</v>
      </c>
    </row>
    <row r="1182" spans="4:7" x14ac:dyDescent="0.3">
      <c r="D1182" s="30">
        <v>46131</v>
      </c>
      <c r="E1182" s="28" t="s">
        <v>106</v>
      </c>
      <c r="F1182" s="28" t="s">
        <v>238</v>
      </c>
      <c r="G1182" s="28">
        <v>783</v>
      </c>
    </row>
    <row r="1183" spans="4:7" x14ac:dyDescent="0.3">
      <c r="D1183" s="30">
        <v>46131</v>
      </c>
      <c r="E1183" s="28" t="s">
        <v>42</v>
      </c>
      <c r="F1183" s="28" t="s">
        <v>215</v>
      </c>
      <c r="G1183" s="28">
        <v>207</v>
      </c>
    </row>
    <row r="1184" spans="4:7" x14ac:dyDescent="0.3">
      <c r="D1184" s="30">
        <v>46132</v>
      </c>
      <c r="E1184" s="28" t="s">
        <v>106</v>
      </c>
      <c r="F1184" s="28" t="s">
        <v>225</v>
      </c>
      <c r="G1184" s="28">
        <v>1408</v>
      </c>
    </row>
    <row r="1185" spans="4:7" x14ac:dyDescent="0.3">
      <c r="D1185" s="30">
        <v>46132</v>
      </c>
      <c r="E1185" s="28" t="s">
        <v>39</v>
      </c>
      <c r="F1185" s="28" t="s">
        <v>217</v>
      </c>
      <c r="G1185" s="28">
        <v>884</v>
      </c>
    </row>
    <row r="1186" spans="4:7" x14ac:dyDescent="0.3">
      <c r="D1186" s="30">
        <v>46132</v>
      </c>
      <c r="E1186" s="28" t="s">
        <v>106</v>
      </c>
      <c r="F1186" s="28" t="s">
        <v>217</v>
      </c>
      <c r="G1186" s="28">
        <v>260</v>
      </c>
    </row>
    <row r="1187" spans="4:7" x14ac:dyDescent="0.3">
      <c r="D1187" s="30">
        <v>46132</v>
      </c>
      <c r="E1187" s="28" t="s">
        <v>42</v>
      </c>
      <c r="F1187" s="28" t="s">
        <v>217</v>
      </c>
      <c r="G1187" s="28">
        <v>1300</v>
      </c>
    </row>
    <row r="1188" spans="4:7" x14ac:dyDescent="0.3">
      <c r="D1188" s="30">
        <v>46132</v>
      </c>
      <c r="E1188" s="28" t="s">
        <v>39</v>
      </c>
      <c r="F1188" s="28" t="s">
        <v>240</v>
      </c>
      <c r="G1188" s="28">
        <v>315</v>
      </c>
    </row>
    <row r="1189" spans="4:7" x14ac:dyDescent="0.3">
      <c r="D1189" s="30">
        <v>46132</v>
      </c>
      <c r="E1189" s="28" t="s">
        <v>39</v>
      </c>
      <c r="F1189" s="28" t="s">
        <v>239</v>
      </c>
      <c r="G1189" s="28">
        <v>646</v>
      </c>
    </row>
    <row r="1190" spans="4:7" x14ac:dyDescent="0.3">
      <c r="D1190" s="30">
        <v>46132</v>
      </c>
      <c r="E1190" s="28" t="s">
        <v>42</v>
      </c>
      <c r="F1190" s="28" t="s">
        <v>240</v>
      </c>
      <c r="G1190" s="28">
        <v>315</v>
      </c>
    </row>
    <row r="1191" spans="4:7" x14ac:dyDescent="0.3">
      <c r="D1191" s="30">
        <v>46132</v>
      </c>
      <c r="E1191" s="28" t="s">
        <v>38</v>
      </c>
      <c r="F1191" s="28" t="s">
        <v>234</v>
      </c>
      <c r="G1191" s="28">
        <v>1224</v>
      </c>
    </row>
    <row r="1192" spans="4:7" x14ac:dyDescent="0.3">
      <c r="D1192" s="30">
        <v>46132</v>
      </c>
      <c r="E1192" s="28" t="s">
        <v>39</v>
      </c>
      <c r="F1192" s="28" t="s">
        <v>235</v>
      </c>
      <c r="G1192" s="28">
        <v>602</v>
      </c>
    </row>
    <row r="1193" spans="4:7" x14ac:dyDescent="0.3">
      <c r="D1193" s="30">
        <v>46132</v>
      </c>
      <c r="E1193" s="28" t="s">
        <v>39</v>
      </c>
      <c r="F1193" s="28" t="s">
        <v>242</v>
      </c>
      <c r="G1193" s="28">
        <v>1140</v>
      </c>
    </row>
    <row r="1194" spans="4:7" x14ac:dyDescent="0.3">
      <c r="D1194" s="30">
        <v>46132</v>
      </c>
      <c r="E1194" s="28" t="s">
        <v>106</v>
      </c>
      <c r="F1194" s="28" t="s">
        <v>217</v>
      </c>
      <c r="G1194" s="28">
        <v>104</v>
      </c>
    </row>
    <row r="1195" spans="4:7" x14ac:dyDescent="0.3">
      <c r="D1195" s="30">
        <v>46133</v>
      </c>
      <c r="E1195" s="28" t="s">
        <v>39</v>
      </c>
      <c r="F1195" s="28" t="s">
        <v>241</v>
      </c>
      <c r="G1195" s="28">
        <v>1020</v>
      </c>
    </row>
    <row r="1196" spans="4:7" x14ac:dyDescent="0.3">
      <c r="D1196" s="30">
        <v>46133</v>
      </c>
      <c r="E1196" s="28" t="s">
        <v>42</v>
      </c>
      <c r="F1196" s="28" t="s">
        <v>242</v>
      </c>
      <c r="G1196" s="28">
        <v>1197</v>
      </c>
    </row>
    <row r="1197" spans="4:7" x14ac:dyDescent="0.3">
      <c r="D1197" s="30">
        <v>46133</v>
      </c>
      <c r="E1197" s="28" t="s">
        <v>39</v>
      </c>
      <c r="F1197" s="28" t="s">
        <v>221</v>
      </c>
      <c r="G1197" s="28">
        <v>156</v>
      </c>
    </row>
    <row r="1198" spans="4:7" x14ac:dyDescent="0.3">
      <c r="D1198" s="30">
        <v>46133</v>
      </c>
      <c r="E1198" s="28" t="s">
        <v>106</v>
      </c>
      <c r="F1198" s="28" t="s">
        <v>232</v>
      </c>
      <c r="G1198" s="28">
        <v>517</v>
      </c>
    </row>
    <row r="1199" spans="4:7" x14ac:dyDescent="0.3">
      <c r="D1199" s="30">
        <v>46133</v>
      </c>
      <c r="E1199" s="28" t="s">
        <v>106</v>
      </c>
      <c r="F1199" s="28" t="s">
        <v>227</v>
      </c>
      <c r="G1199" s="28">
        <v>1334</v>
      </c>
    </row>
    <row r="1200" spans="4:7" x14ac:dyDescent="0.3">
      <c r="D1200" s="30">
        <v>46133</v>
      </c>
      <c r="E1200" s="28" t="s">
        <v>38</v>
      </c>
      <c r="F1200" s="28" t="s">
        <v>226</v>
      </c>
      <c r="G1200" s="28">
        <v>384</v>
      </c>
    </row>
    <row r="1201" spans="4:7" x14ac:dyDescent="0.3">
      <c r="D1201" s="30">
        <v>46133</v>
      </c>
      <c r="E1201" s="28" t="s">
        <v>106</v>
      </c>
      <c r="F1201" s="28" t="s">
        <v>241</v>
      </c>
      <c r="G1201" s="28">
        <v>600</v>
      </c>
    </row>
    <row r="1202" spans="4:7" x14ac:dyDescent="0.3">
      <c r="D1202" s="30">
        <v>46134</v>
      </c>
      <c r="E1202" s="28" t="s">
        <v>38</v>
      </c>
      <c r="F1202" s="28" t="s">
        <v>239</v>
      </c>
      <c r="G1202" s="28">
        <v>418</v>
      </c>
    </row>
    <row r="1203" spans="4:7" x14ac:dyDescent="0.3">
      <c r="D1203" s="30">
        <v>46134</v>
      </c>
      <c r="E1203" s="28" t="s">
        <v>106</v>
      </c>
      <c r="F1203" s="28" t="s">
        <v>236</v>
      </c>
      <c r="G1203" s="28">
        <v>88</v>
      </c>
    </row>
    <row r="1204" spans="4:7" x14ac:dyDescent="0.3">
      <c r="D1204" s="30">
        <v>46134</v>
      </c>
      <c r="E1204" s="28" t="s">
        <v>39</v>
      </c>
      <c r="F1204" s="28" t="s">
        <v>225</v>
      </c>
      <c r="G1204" s="28">
        <v>1024</v>
      </c>
    </row>
    <row r="1205" spans="4:7" x14ac:dyDescent="0.3">
      <c r="D1205" s="30">
        <v>46134</v>
      </c>
      <c r="E1205" s="28" t="s">
        <v>39</v>
      </c>
      <c r="F1205" s="28" t="s">
        <v>238</v>
      </c>
      <c r="G1205" s="28">
        <v>870</v>
      </c>
    </row>
    <row r="1206" spans="4:7" x14ac:dyDescent="0.3">
      <c r="D1206" s="30">
        <v>46134</v>
      </c>
      <c r="E1206" s="28" t="s">
        <v>42</v>
      </c>
      <c r="F1206" s="28" t="s">
        <v>242</v>
      </c>
      <c r="G1206" s="28">
        <v>342</v>
      </c>
    </row>
    <row r="1207" spans="4:7" x14ac:dyDescent="0.3">
      <c r="D1207" s="30">
        <v>46134</v>
      </c>
      <c r="E1207" s="28" t="s">
        <v>39</v>
      </c>
      <c r="F1207" s="28" t="s">
        <v>242</v>
      </c>
      <c r="G1207" s="28">
        <v>1311</v>
      </c>
    </row>
    <row r="1208" spans="4:7" x14ac:dyDescent="0.3">
      <c r="D1208" s="30">
        <v>46134</v>
      </c>
      <c r="E1208" s="28" t="s">
        <v>39</v>
      </c>
      <c r="F1208" s="28" t="s">
        <v>230</v>
      </c>
      <c r="G1208" s="28">
        <v>370</v>
      </c>
    </row>
    <row r="1209" spans="4:7" x14ac:dyDescent="0.3">
      <c r="D1209" s="30">
        <v>46134</v>
      </c>
      <c r="E1209" s="28" t="s">
        <v>42</v>
      </c>
      <c r="F1209" s="28" t="s">
        <v>226</v>
      </c>
      <c r="G1209" s="28">
        <v>1824</v>
      </c>
    </row>
    <row r="1210" spans="4:7" x14ac:dyDescent="0.3">
      <c r="D1210" s="30">
        <v>46135</v>
      </c>
      <c r="E1210" s="28" t="s">
        <v>38</v>
      </c>
      <c r="F1210" s="28" t="s">
        <v>239</v>
      </c>
      <c r="G1210" s="28">
        <v>608</v>
      </c>
    </row>
    <row r="1211" spans="4:7" x14ac:dyDescent="0.3">
      <c r="D1211" s="30">
        <v>46135</v>
      </c>
      <c r="E1211" s="28" t="s">
        <v>106</v>
      </c>
      <c r="F1211" s="28" t="s">
        <v>241</v>
      </c>
      <c r="G1211" s="28">
        <v>480</v>
      </c>
    </row>
    <row r="1212" spans="4:7" x14ac:dyDescent="0.3">
      <c r="D1212" s="30">
        <v>46135</v>
      </c>
      <c r="E1212" s="28" t="s">
        <v>42</v>
      </c>
      <c r="F1212" s="28" t="s">
        <v>223</v>
      </c>
      <c r="G1212" s="28">
        <v>1166</v>
      </c>
    </row>
    <row r="1213" spans="4:7" x14ac:dyDescent="0.3">
      <c r="D1213" s="30">
        <v>46135</v>
      </c>
      <c r="E1213" s="28" t="s">
        <v>106</v>
      </c>
      <c r="F1213" s="28" t="s">
        <v>232</v>
      </c>
      <c r="G1213" s="28">
        <v>188</v>
      </c>
    </row>
    <row r="1214" spans="4:7" x14ac:dyDescent="0.3">
      <c r="D1214" s="30">
        <v>46135</v>
      </c>
      <c r="E1214" s="28" t="s">
        <v>38</v>
      </c>
      <c r="F1214" s="28" t="s">
        <v>241</v>
      </c>
      <c r="G1214" s="28">
        <v>60</v>
      </c>
    </row>
    <row r="1215" spans="4:7" x14ac:dyDescent="0.3">
      <c r="D1215" s="30">
        <v>46135</v>
      </c>
      <c r="E1215" s="28" t="s">
        <v>42</v>
      </c>
      <c r="F1215" s="28" t="s">
        <v>234</v>
      </c>
      <c r="G1215" s="28">
        <v>459</v>
      </c>
    </row>
    <row r="1216" spans="4:7" x14ac:dyDescent="0.3">
      <c r="D1216" s="30">
        <v>46135</v>
      </c>
      <c r="E1216" s="28" t="s">
        <v>42</v>
      </c>
      <c r="F1216" s="28" t="s">
        <v>228</v>
      </c>
      <c r="G1216" s="28">
        <v>936</v>
      </c>
    </row>
    <row r="1217" spans="4:7" x14ac:dyDescent="0.3">
      <c r="D1217" s="30">
        <v>46135</v>
      </c>
      <c r="E1217" s="28" t="s">
        <v>106</v>
      </c>
      <c r="F1217" s="28" t="s">
        <v>225</v>
      </c>
      <c r="G1217" s="28">
        <v>1472</v>
      </c>
    </row>
    <row r="1218" spans="4:7" x14ac:dyDescent="0.3">
      <c r="D1218" s="30">
        <v>46135</v>
      </c>
      <c r="E1218" s="28" t="s">
        <v>38</v>
      </c>
      <c r="F1218" s="28" t="s">
        <v>233</v>
      </c>
      <c r="G1218" s="28">
        <v>561</v>
      </c>
    </row>
    <row r="1219" spans="4:7" x14ac:dyDescent="0.3">
      <c r="D1219" s="30">
        <v>46135</v>
      </c>
      <c r="E1219" s="28" t="s">
        <v>38</v>
      </c>
      <c r="F1219" s="28" t="s">
        <v>225</v>
      </c>
      <c r="G1219" s="28">
        <v>1408</v>
      </c>
    </row>
    <row r="1220" spans="4:7" x14ac:dyDescent="0.3">
      <c r="D1220" s="30">
        <v>46135</v>
      </c>
      <c r="E1220" s="28" t="s">
        <v>39</v>
      </c>
      <c r="F1220" s="28" t="s">
        <v>236</v>
      </c>
      <c r="G1220" s="28">
        <v>275</v>
      </c>
    </row>
    <row r="1221" spans="4:7" x14ac:dyDescent="0.3">
      <c r="D1221" s="30">
        <v>46136</v>
      </c>
      <c r="E1221" s="28" t="s">
        <v>106</v>
      </c>
      <c r="F1221" s="28" t="s">
        <v>227</v>
      </c>
      <c r="G1221" s="28">
        <v>58</v>
      </c>
    </row>
    <row r="1222" spans="4:7" x14ac:dyDescent="0.3">
      <c r="D1222" s="30">
        <v>46136</v>
      </c>
      <c r="E1222" s="28" t="s">
        <v>39</v>
      </c>
      <c r="F1222" s="28" t="s">
        <v>239</v>
      </c>
      <c r="G1222" s="28">
        <v>418</v>
      </c>
    </row>
    <row r="1223" spans="4:7" x14ac:dyDescent="0.3">
      <c r="D1223" s="30">
        <v>46136</v>
      </c>
      <c r="E1223" s="28" t="s">
        <v>42</v>
      </c>
      <c r="F1223" s="28" t="s">
        <v>234</v>
      </c>
      <c r="G1223" s="28">
        <v>1173</v>
      </c>
    </row>
    <row r="1224" spans="4:7" x14ac:dyDescent="0.3">
      <c r="D1224" s="30">
        <v>46136</v>
      </c>
      <c r="E1224" s="28" t="s">
        <v>39</v>
      </c>
      <c r="F1224" s="28" t="s">
        <v>221</v>
      </c>
      <c r="G1224" s="28">
        <v>26</v>
      </c>
    </row>
    <row r="1225" spans="4:7" x14ac:dyDescent="0.3">
      <c r="D1225" s="30">
        <v>46136</v>
      </c>
      <c r="E1225" s="28" t="s">
        <v>39</v>
      </c>
      <c r="F1225" s="28" t="s">
        <v>232</v>
      </c>
      <c r="G1225" s="28">
        <v>611</v>
      </c>
    </row>
    <row r="1226" spans="4:7" x14ac:dyDescent="0.3">
      <c r="D1226" s="30">
        <v>46136</v>
      </c>
      <c r="E1226" s="28" t="s">
        <v>38</v>
      </c>
      <c r="F1226" s="28" t="s">
        <v>232</v>
      </c>
      <c r="G1226" s="28">
        <v>1081</v>
      </c>
    </row>
    <row r="1227" spans="4:7" x14ac:dyDescent="0.3">
      <c r="D1227" s="30">
        <v>46136</v>
      </c>
      <c r="E1227" s="28" t="s">
        <v>106</v>
      </c>
      <c r="F1227" s="28" t="s">
        <v>237</v>
      </c>
      <c r="G1227" s="28">
        <v>504</v>
      </c>
    </row>
    <row r="1228" spans="4:7" x14ac:dyDescent="0.3">
      <c r="D1228" s="30">
        <v>46136</v>
      </c>
      <c r="E1228" s="28" t="s">
        <v>39</v>
      </c>
      <c r="F1228" s="28" t="s">
        <v>242</v>
      </c>
      <c r="G1228" s="28">
        <v>969</v>
      </c>
    </row>
    <row r="1229" spans="4:7" x14ac:dyDescent="0.3">
      <c r="D1229" s="30">
        <v>46136</v>
      </c>
      <c r="E1229" s="28" t="s">
        <v>106</v>
      </c>
      <c r="F1229" s="28" t="s">
        <v>229</v>
      </c>
      <c r="G1229" s="28">
        <v>440</v>
      </c>
    </row>
    <row r="1230" spans="4:7" x14ac:dyDescent="0.3">
      <c r="D1230" s="30">
        <v>46136</v>
      </c>
      <c r="E1230" s="28" t="s">
        <v>42</v>
      </c>
      <c r="F1230" s="28" t="s">
        <v>241</v>
      </c>
      <c r="G1230" s="28">
        <v>960</v>
      </c>
    </row>
    <row r="1231" spans="4:7" x14ac:dyDescent="0.3">
      <c r="D1231" s="30">
        <v>46136</v>
      </c>
      <c r="E1231" s="28" t="s">
        <v>38</v>
      </c>
      <c r="F1231" s="28" t="s">
        <v>223</v>
      </c>
      <c r="G1231" s="28">
        <v>636</v>
      </c>
    </row>
    <row r="1232" spans="4:7" x14ac:dyDescent="0.3">
      <c r="D1232" s="30">
        <v>46136</v>
      </c>
      <c r="E1232" s="28" t="s">
        <v>38</v>
      </c>
      <c r="F1232" s="28" t="s">
        <v>231</v>
      </c>
      <c r="G1232" s="28">
        <v>132</v>
      </c>
    </row>
    <row r="1233" spans="4:7" x14ac:dyDescent="0.3">
      <c r="D1233" s="30">
        <v>46136</v>
      </c>
      <c r="E1233" s="28" t="s">
        <v>39</v>
      </c>
      <c r="F1233" s="28" t="s">
        <v>237</v>
      </c>
      <c r="G1233" s="28">
        <v>693</v>
      </c>
    </row>
    <row r="1234" spans="4:7" x14ac:dyDescent="0.3">
      <c r="D1234" s="30">
        <v>46136</v>
      </c>
      <c r="E1234" s="28" t="s">
        <v>42</v>
      </c>
      <c r="F1234" s="28" t="s">
        <v>229</v>
      </c>
      <c r="G1234" s="28">
        <v>1408</v>
      </c>
    </row>
    <row r="1235" spans="4:7" x14ac:dyDescent="0.3">
      <c r="D1235" s="30">
        <v>46136</v>
      </c>
      <c r="E1235" s="28" t="s">
        <v>42</v>
      </c>
      <c r="F1235" s="28" t="s">
        <v>226</v>
      </c>
      <c r="G1235" s="28">
        <v>1056</v>
      </c>
    </row>
    <row r="1236" spans="4:7" x14ac:dyDescent="0.3">
      <c r="D1236" s="30">
        <v>46136</v>
      </c>
      <c r="E1236" s="28" t="s">
        <v>42</v>
      </c>
      <c r="F1236" s="28" t="s">
        <v>236</v>
      </c>
      <c r="G1236" s="28">
        <v>33</v>
      </c>
    </row>
    <row r="1237" spans="4:7" x14ac:dyDescent="0.3">
      <c r="D1237" s="30">
        <v>46136</v>
      </c>
      <c r="E1237" s="28" t="s">
        <v>38</v>
      </c>
      <c r="F1237" s="28" t="s">
        <v>223</v>
      </c>
      <c r="G1237" s="28">
        <v>1166</v>
      </c>
    </row>
    <row r="1238" spans="4:7" x14ac:dyDescent="0.3">
      <c r="D1238" s="30">
        <v>46137</v>
      </c>
      <c r="E1238" s="28" t="s">
        <v>42</v>
      </c>
      <c r="F1238" s="28" t="s">
        <v>238</v>
      </c>
      <c r="G1238" s="28">
        <v>1827</v>
      </c>
    </row>
    <row r="1239" spans="4:7" x14ac:dyDescent="0.3">
      <c r="D1239" s="30">
        <v>46137</v>
      </c>
      <c r="E1239" s="28" t="s">
        <v>38</v>
      </c>
      <c r="F1239" s="28" t="s">
        <v>226</v>
      </c>
      <c r="G1239" s="28">
        <v>1536</v>
      </c>
    </row>
    <row r="1240" spans="4:7" x14ac:dyDescent="0.3">
      <c r="D1240" s="30">
        <v>46137</v>
      </c>
      <c r="E1240" s="28" t="s">
        <v>38</v>
      </c>
      <c r="F1240" s="28" t="s">
        <v>217</v>
      </c>
      <c r="G1240" s="28">
        <v>728</v>
      </c>
    </row>
    <row r="1241" spans="4:7" x14ac:dyDescent="0.3">
      <c r="D1241" s="30">
        <v>46137</v>
      </c>
      <c r="E1241" s="28" t="s">
        <v>38</v>
      </c>
      <c r="F1241" s="28" t="s">
        <v>228</v>
      </c>
      <c r="G1241" s="28">
        <v>1656</v>
      </c>
    </row>
    <row r="1242" spans="4:7" x14ac:dyDescent="0.3">
      <c r="D1242" s="30">
        <v>46137</v>
      </c>
      <c r="E1242" s="28" t="s">
        <v>106</v>
      </c>
      <c r="F1242" s="28" t="s">
        <v>228</v>
      </c>
      <c r="G1242" s="28">
        <v>1656</v>
      </c>
    </row>
    <row r="1243" spans="4:7" x14ac:dyDescent="0.3">
      <c r="D1243" s="30">
        <v>46137</v>
      </c>
      <c r="E1243" s="28" t="s">
        <v>42</v>
      </c>
      <c r="F1243" s="28" t="s">
        <v>225</v>
      </c>
      <c r="G1243" s="28">
        <v>832</v>
      </c>
    </row>
    <row r="1244" spans="4:7" x14ac:dyDescent="0.3">
      <c r="D1244" s="30">
        <v>46137</v>
      </c>
      <c r="E1244" s="28" t="s">
        <v>42</v>
      </c>
      <c r="F1244" s="28" t="s">
        <v>228</v>
      </c>
      <c r="G1244" s="28">
        <v>288</v>
      </c>
    </row>
    <row r="1245" spans="4:7" x14ac:dyDescent="0.3">
      <c r="D1245" s="30">
        <v>46137</v>
      </c>
      <c r="E1245" s="28" t="s">
        <v>38</v>
      </c>
      <c r="F1245" s="28" t="s">
        <v>240</v>
      </c>
      <c r="G1245" s="28">
        <v>540</v>
      </c>
    </row>
    <row r="1246" spans="4:7" x14ac:dyDescent="0.3">
      <c r="D1246" s="30">
        <v>46137</v>
      </c>
      <c r="E1246" s="28" t="s">
        <v>38</v>
      </c>
      <c r="F1246" s="28" t="s">
        <v>240</v>
      </c>
      <c r="G1246" s="28">
        <v>540</v>
      </c>
    </row>
    <row r="1247" spans="4:7" x14ac:dyDescent="0.3">
      <c r="D1247" s="30">
        <v>46137</v>
      </c>
      <c r="E1247" s="28" t="s">
        <v>38</v>
      </c>
      <c r="F1247" s="28" t="s">
        <v>223</v>
      </c>
      <c r="G1247" s="28">
        <v>265</v>
      </c>
    </row>
    <row r="1248" spans="4:7" x14ac:dyDescent="0.3">
      <c r="D1248" s="30">
        <v>46138</v>
      </c>
      <c r="E1248" s="28" t="s">
        <v>38</v>
      </c>
      <c r="F1248" s="28" t="s">
        <v>226</v>
      </c>
      <c r="G1248" s="28">
        <v>1440</v>
      </c>
    </row>
    <row r="1249" spans="4:7" x14ac:dyDescent="0.3">
      <c r="D1249" s="30">
        <v>46138</v>
      </c>
      <c r="E1249" s="28" t="s">
        <v>38</v>
      </c>
      <c r="F1249" s="28" t="s">
        <v>241</v>
      </c>
      <c r="G1249" s="28">
        <v>540</v>
      </c>
    </row>
    <row r="1250" spans="4:7" x14ac:dyDescent="0.3">
      <c r="D1250" s="30">
        <v>46138</v>
      </c>
      <c r="E1250" s="28" t="s">
        <v>39</v>
      </c>
      <c r="F1250" s="28" t="s">
        <v>227</v>
      </c>
      <c r="G1250" s="28">
        <v>406</v>
      </c>
    </row>
    <row r="1251" spans="4:7" x14ac:dyDescent="0.3">
      <c r="D1251" s="30">
        <v>46138</v>
      </c>
      <c r="E1251" s="28" t="s">
        <v>42</v>
      </c>
      <c r="F1251" s="28" t="s">
        <v>226</v>
      </c>
      <c r="G1251" s="28">
        <v>2400</v>
      </c>
    </row>
    <row r="1252" spans="4:7" x14ac:dyDescent="0.3">
      <c r="D1252" s="30">
        <v>46138</v>
      </c>
      <c r="E1252" s="28" t="s">
        <v>42</v>
      </c>
      <c r="F1252" s="28" t="s">
        <v>223</v>
      </c>
      <c r="G1252" s="28">
        <v>636</v>
      </c>
    </row>
    <row r="1253" spans="4:7" x14ac:dyDescent="0.3">
      <c r="D1253" s="30">
        <v>46138</v>
      </c>
      <c r="E1253" s="28" t="s">
        <v>39</v>
      </c>
      <c r="F1253" s="28" t="s">
        <v>217</v>
      </c>
      <c r="G1253" s="28">
        <v>936</v>
      </c>
    </row>
    <row r="1254" spans="4:7" x14ac:dyDescent="0.3">
      <c r="D1254" s="30">
        <v>46138</v>
      </c>
      <c r="E1254" s="28" t="s">
        <v>106</v>
      </c>
      <c r="F1254" s="28" t="s">
        <v>226</v>
      </c>
      <c r="G1254" s="28">
        <v>96</v>
      </c>
    </row>
    <row r="1255" spans="4:7" x14ac:dyDescent="0.3">
      <c r="D1255" s="30">
        <v>46138</v>
      </c>
      <c r="E1255" s="28" t="s">
        <v>38</v>
      </c>
      <c r="F1255" s="28" t="s">
        <v>223</v>
      </c>
      <c r="G1255" s="28">
        <v>265</v>
      </c>
    </row>
    <row r="1256" spans="4:7" x14ac:dyDescent="0.3">
      <c r="D1256" s="30">
        <v>46138</v>
      </c>
      <c r="E1256" s="28" t="s">
        <v>106</v>
      </c>
      <c r="F1256" s="28" t="s">
        <v>238</v>
      </c>
      <c r="G1256" s="28">
        <v>2175</v>
      </c>
    </row>
    <row r="1257" spans="4:7" x14ac:dyDescent="0.3">
      <c r="D1257" s="30">
        <v>46138</v>
      </c>
      <c r="E1257" s="28" t="s">
        <v>38</v>
      </c>
      <c r="F1257" s="28" t="s">
        <v>241</v>
      </c>
      <c r="G1257" s="28">
        <v>540</v>
      </c>
    </row>
    <row r="1258" spans="4:7" x14ac:dyDescent="0.3">
      <c r="D1258" s="30">
        <v>46138</v>
      </c>
      <c r="E1258" s="28" t="s">
        <v>42</v>
      </c>
      <c r="F1258" s="28" t="s">
        <v>219</v>
      </c>
      <c r="G1258" s="28">
        <v>1456</v>
      </c>
    </row>
    <row r="1259" spans="4:7" x14ac:dyDescent="0.3">
      <c r="D1259" s="30">
        <v>46138</v>
      </c>
      <c r="E1259" s="28" t="s">
        <v>106</v>
      </c>
      <c r="F1259" s="28" t="s">
        <v>234</v>
      </c>
      <c r="G1259" s="28">
        <v>153</v>
      </c>
    </row>
    <row r="1260" spans="4:7" x14ac:dyDescent="0.3">
      <c r="D1260" s="30">
        <v>46138</v>
      </c>
      <c r="E1260" s="28" t="s">
        <v>42</v>
      </c>
      <c r="F1260" s="28" t="s">
        <v>236</v>
      </c>
      <c r="G1260" s="28">
        <v>231</v>
      </c>
    </row>
    <row r="1261" spans="4:7" x14ac:dyDescent="0.3">
      <c r="D1261" s="30">
        <v>46138</v>
      </c>
      <c r="E1261" s="28" t="s">
        <v>106</v>
      </c>
      <c r="F1261" s="28" t="s">
        <v>236</v>
      </c>
      <c r="G1261" s="28">
        <v>165</v>
      </c>
    </row>
    <row r="1262" spans="4:7" x14ac:dyDescent="0.3">
      <c r="D1262" s="30">
        <v>46139</v>
      </c>
      <c r="E1262" s="28" t="s">
        <v>39</v>
      </c>
      <c r="F1262" s="28" t="s">
        <v>226</v>
      </c>
      <c r="G1262" s="28">
        <v>1824</v>
      </c>
    </row>
    <row r="1263" spans="4:7" x14ac:dyDescent="0.3">
      <c r="D1263" s="30">
        <v>46139</v>
      </c>
      <c r="E1263" s="28" t="s">
        <v>38</v>
      </c>
      <c r="F1263" s="28" t="s">
        <v>232</v>
      </c>
      <c r="G1263" s="28">
        <v>329</v>
      </c>
    </row>
    <row r="1264" spans="4:7" x14ac:dyDescent="0.3">
      <c r="D1264" s="30">
        <v>46139</v>
      </c>
      <c r="E1264" s="28" t="s">
        <v>42</v>
      </c>
      <c r="F1264" s="28" t="s">
        <v>240</v>
      </c>
      <c r="G1264" s="28">
        <v>135</v>
      </c>
    </row>
    <row r="1265" spans="4:7" x14ac:dyDescent="0.3">
      <c r="D1265" s="30">
        <v>46139</v>
      </c>
      <c r="E1265" s="28" t="s">
        <v>42</v>
      </c>
      <c r="F1265" s="28" t="s">
        <v>231</v>
      </c>
      <c r="G1265" s="28">
        <v>550</v>
      </c>
    </row>
    <row r="1266" spans="4:7" x14ac:dyDescent="0.3">
      <c r="D1266" s="30">
        <v>46139</v>
      </c>
      <c r="E1266" s="28" t="s">
        <v>38</v>
      </c>
      <c r="F1266" s="28" t="s">
        <v>237</v>
      </c>
      <c r="G1266" s="28">
        <v>63</v>
      </c>
    </row>
    <row r="1267" spans="4:7" x14ac:dyDescent="0.3">
      <c r="D1267" s="30">
        <v>46139</v>
      </c>
      <c r="E1267" s="28" t="s">
        <v>42</v>
      </c>
      <c r="F1267" s="28" t="s">
        <v>223</v>
      </c>
      <c r="G1267" s="28">
        <v>689</v>
      </c>
    </row>
    <row r="1268" spans="4:7" x14ac:dyDescent="0.3">
      <c r="D1268" s="30">
        <v>46139</v>
      </c>
      <c r="E1268" s="28" t="s">
        <v>38</v>
      </c>
      <c r="F1268" s="28" t="s">
        <v>225</v>
      </c>
      <c r="G1268" s="28">
        <v>1472</v>
      </c>
    </row>
    <row r="1269" spans="4:7" x14ac:dyDescent="0.3">
      <c r="D1269" s="30">
        <v>46139</v>
      </c>
      <c r="E1269" s="28" t="s">
        <v>106</v>
      </c>
      <c r="F1269" s="28" t="s">
        <v>227</v>
      </c>
      <c r="G1269" s="28">
        <v>232</v>
      </c>
    </row>
    <row r="1270" spans="4:7" x14ac:dyDescent="0.3">
      <c r="D1270" s="30">
        <v>46139</v>
      </c>
      <c r="E1270" s="28" t="s">
        <v>42</v>
      </c>
      <c r="F1270" s="28" t="s">
        <v>226</v>
      </c>
      <c r="G1270" s="28">
        <v>1824</v>
      </c>
    </row>
    <row r="1271" spans="4:7" x14ac:dyDescent="0.3">
      <c r="D1271" s="30">
        <v>46139</v>
      </c>
      <c r="E1271" s="28" t="s">
        <v>42</v>
      </c>
      <c r="F1271" s="28" t="s">
        <v>223</v>
      </c>
      <c r="G1271" s="28">
        <v>954</v>
      </c>
    </row>
    <row r="1272" spans="4:7" x14ac:dyDescent="0.3">
      <c r="D1272" s="30">
        <v>46139</v>
      </c>
      <c r="E1272" s="28" t="s">
        <v>42</v>
      </c>
      <c r="F1272" s="28" t="s">
        <v>239</v>
      </c>
      <c r="G1272" s="28">
        <v>912</v>
      </c>
    </row>
    <row r="1273" spans="4:7" x14ac:dyDescent="0.3">
      <c r="D1273" s="30">
        <v>46139</v>
      </c>
      <c r="E1273" s="28" t="s">
        <v>39</v>
      </c>
      <c r="F1273" s="28" t="s">
        <v>233</v>
      </c>
      <c r="G1273" s="28">
        <v>714</v>
      </c>
    </row>
    <row r="1274" spans="4:7" x14ac:dyDescent="0.3">
      <c r="D1274" s="30">
        <v>46139</v>
      </c>
      <c r="E1274" s="28" t="s">
        <v>42</v>
      </c>
      <c r="F1274" s="28" t="s">
        <v>226</v>
      </c>
      <c r="G1274" s="28">
        <v>2016</v>
      </c>
    </row>
    <row r="1275" spans="4:7" x14ac:dyDescent="0.3">
      <c r="D1275" s="30">
        <v>46139</v>
      </c>
      <c r="E1275" s="28" t="s">
        <v>42</v>
      </c>
      <c r="F1275" s="28" t="s">
        <v>229</v>
      </c>
      <c r="G1275" s="28">
        <v>264</v>
      </c>
    </row>
    <row r="1276" spans="4:7" x14ac:dyDescent="0.3">
      <c r="D1276" s="30">
        <v>46139</v>
      </c>
      <c r="E1276" s="28" t="s">
        <v>106</v>
      </c>
      <c r="F1276" s="28" t="s">
        <v>233</v>
      </c>
      <c r="G1276" s="28">
        <v>1020</v>
      </c>
    </row>
    <row r="1277" spans="4:7" x14ac:dyDescent="0.3">
      <c r="D1277" s="30">
        <v>46139</v>
      </c>
      <c r="E1277" s="28" t="s">
        <v>106</v>
      </c>
      <c r="F1277" s="28" t="s">
        <v>240</v>
      </c>
      <c r="G1277" s="28">
        <v>315</v>
      </c>
    </row>
    <row r="1278" spans="4:7" x14ac:dyDescent="0.3">
      <c r="D1278" s="30">
        <v>46140</v>
      </c>
      <c r="E1278" s="28" t="s">
        <v>106</v>
      </c>
      <c r="F1278" s="28" t="s">
        <v>225</v>
      </c>
      <c r="G1278" s="28">
        <v>192</v>
      </c>
    </row>
    <row r="1279" spans="4:7" x14ac:dyDescent="0.3">
      <c r="D1279" s="30">
        <v>46140</v>
      </c>
      <c r="E1279" s="28" t="s">
        <v>42</v>
      </c>
      <c r="F1279" s="28" t="s">
        <v>228</v>
      </c>
      <c r="G1279" s="28">
        <v>432</v>
      </c>
    </row>
    <row r="1280" spans="4:7" x14ac:dyDescent="0.3">
      <c r="D1280" s="30">
        <v>46140</v>
      </c>
      <c r="E1280" s="28" t="s">
        <v>38</v>
      </c>
      <c r="F1280" s="28" t="s">
        <v>230</v>
      </c>
      <c r="G1280" s="28">
        <v>925</v>
      </c>
    </row>
    <row r="1281" spans="4:7" x14ac:dyDescent="0.3">
      <c r="D1281" s="30">
        <v>46140</v>
      </c>
      <c r="E1281" s="28" t="s">
        <v>38</v>
      </c>
      <c r="F1281" s="28" t="s">
        <v>215</v>
      </c>
      <c r="G1281" s="28">
        <v>414</v>
      </c>
    </row>
    <row r="1282" spans="4:7" x14ac:dyDescent="0.3">
      <c r="D1282" s="30">
        <v>46140</v>
      </c>
      <c r="E1282" s="28" t="s">
        <v>38</v>
      </c>
      <c r="F1282" s="28" t="s">
        <v>234</v>
      </c>
      <c r="G1282" s="28">
        <v>714</v>
      </c>
    </row>
    <row r="1283" spans="4:7" x14ac:dyDescent="0.3">
      <c r="D1283" s="30">
        <v>46140</v>
      </c>
      <c r="E1283" s="28" t="s">
        <v>39</v>
      </c>
      <c r="F1283" s="28" t="s">
        <v>217</v>
      </c>
      <c r="G1283" s="28">
        <v>624</v>
      </c>
    </row>
    <row r="1284" spans="4:7" x14ac:dyDescent="0.3">
      <c r="D1284" s="30">
        <v>46140</v>
      </c>
      <c r="E1284" s="28" t="s">
        <v>39</v>
      </c>
      <c r="F1284" s="28" t="s">
        <v>227</v>
      </c>
      <c r="G1284" s="28">
        <v>928</v>
      </c>
    </row>
    <row r="1285" spans="4:7" x14ac:dyDescent="0.3">
      <c r="D1285" s="30">
        <v>46140</v>
      </c>
      <c r="E1285" s="28" t="s">
        <v>106</v>
      </c>
      <c r="F1285" s="28" t="s">
        <v>234</v>
      </c>
      <c r="G1285" s="28">
        <v>102</v>
      </c>
    </row>
    <row r="1286" spans="4:7" x14ac:dyDescent="0.3">
      <c r="D1286" s="30">
        <v>46140</v>
      </c>
      <c r="E1286" s="28" t="s">
        <v>106</v>
      </c>
      <c r="F1286" s="28" t="s">
        <v>241</v>
      </c>
      <c r="G1286" s="28">
        <v>60</v>
      </c>
    </row>
    <row r="1287" spans="4:7" x14ac:dyDescent="0.3">
      <c r="D1287" s="30">
        <v>46140</v>
      </c>
      <c r="E1287" s="28" t="s">
        <v>38</v>
      </c>
      <c r="F1287" s="28" t="s">
        <v>238</v>
      </c>
      <c r="G1287" s="28">
        <v>1740</v>
      </c>
    </row>
    <row r="1288" spans="4:7" x14ac:dyDescent="0.3">
      <c r="D1288" s="30">
        <v>46140</v>
      </c>
      <c r="E1288" s="28" t="s">
        <v>39</v>
      </c>
      <c r="F1288" s="28" t="s">
        <v>221</v>
      </c>
      <c r="G1288" s="28">
        <v>65</v>
      </c>
    </row>
    <row r="1289" spans="4:7" x14ac:dyDescent="0.3">
      <c r="D1289" s="30">
        <v>46140</v>
      </c>
      <c r="E1289" s="28" t="s">
        <v>106</v>
      </c>
      <c r="F1289" s="28" t="s">
        <v>228</v>
      </c>
      <c r="G1289" s="28">
        <v>720</v>
      </c>
    </row>
    <row r="1290" spans="4:7" x14ac:dyDescent="0.3">
      <c r="D1290" s="30">
        <v>46140</v>
      </c>
      <c r="E1290" s="28" t="s">
        <v>106</v>
      </c>
      <c r="F1290" s="28" t="s">
        <v>241</v>
      </c>
      <c r="G1290" s="28">
        <v>780</v>
      </c>
    </row>
    <row r="1291" spans="4:7" x14ac:dyDescent="0.3">
      <c r="D1291" s="30">
        <v>46141</v>
      </c>
      <c r="E1291" s="28" t="s">
        <v>42</v>
      </c>
      <c r="F1291" s="28" t="s">
        <v>226</v>
      </c>
      <c r="G1291" s="28">
        <v>384</v>
      </c>
    </row>
    <row r="1292" spans="4:7" x14ac:dyDescent="0.3">
      <c r="D1292" s="30">
        <v>46141</v>
      </c>
      <c r="E1292" s="28" t="s">
        <v>106</v>
      </c>
      <c r="F1292" s="28" t="s">
        <v>240</v>
      </c>
      <c r="G1292" s="28">
        <v>855</v>
      </c>
    </row>
    <row r="1293" spans="4:7" x14ac:dyDescent="0.3">
      <c r="D1293" s="30">
        <v>46141</v>
      </c>
      <c r="E1293" s="28" t="s">
        <v>106</v>
      </c>
      <c r="F1293" s="28" t="s">
        <v>235</v>
      </c>
      <c r="G1293" s="28">
        <v>516</v>
      </c>
    </row>
    <row r="1294" spans="4:7" x14ac:dyDescent="0.3">
      <c r="D1294" s="30">
        <v>46141</v>
      </c>
      <c r="E1294" s="28" t="s">
        <v>39</v>
      </c>
      <c r="F1294" s="28" t="s">
        <v>237</v>
      </c>
      <c r="G1294" s="28">
        <v>567</v>
      </c>
    </row>
    <row r="1295" spans="4:7" x14ac:dyDescent="0.3">
      <c r="D1295" s="30">
        <v>46141</v>
      </c>
      <c r="E1295" s="28" t="s">
        <v>39</v>
      </c>
      <c r="F1295" s="28" t="s">
        <v>235</v>
      </c>
      <c r="G1295" s="28">
        <v>645</v>
      </c>
    </row>
    <row r="1296" spans="4:7" x14ac:dyDescent="0.3">
      <c r="D1296" s="30">
        <v>46141</v>
      </c>
      <c r="E1296" s="28" t="s">
        <v>38</v>
      </c>
      <c r="F1296" s="28" t="s">
        <v>217</v>
      </c>
      <c r="G1296" s="28">
        <v>676</v>
      </c>
    </row>
    <row r="1297" spans="4:7" x14ac:dyDescent="0.3">
      <c r="D1297" s="30">
        <v>46141</v>
      </c>
      <c r="E1297" s="28" t="s">
        <v>106</v>
      </c>
      <c r="F1297" s="28" t="s">
        <v>235</v>
      </c>
      <c r="G1297" s="28">
        <v>516</v>
      </c>
    </row>
    <row r="1298" spans="4:7" x14ac:dyDescent="0.3">
      <c r="D1298" s="30">
        <v>46141</v>
      </c>
      <c r="E1298" s="28" t="s">
        <v>42</v>
      </c>
      <c r="F1298" s="28" t="s">
        <v>225</v>
      </c>
      <c r="G1298" s="28">
        <v>64</v>
      </c>
    </row>
    <row r="1299" spans="4:7" x14ac:dyDescent="0.3">
      <c r="D1299" s="30">
        <v>46141</v>
      </c>
      <c r="E1299" s="28" t="s">
        <v>106</v>
      </c>
      <c r="F1299" s="28" t="s">
        <v>219</v>
      </c>
      <c r="G1299" s="28">
        <v>364</v>
      </c>
    </row>
    <row r="1300" spans="4:7" x14ac:dyDescent="0.3">
      <c r="D1300" s="30">
        <v>46141</v>
      </c>
      <c r="E1300" s="28" t="s">
        <v>42</v>
      </c>
      <c r="F1300" s="28" t="s">
        <v>227</v>
      </c>
      <c r="G1300" s="28">
        <v>986</v>
      </c>
    </row>
    <row r="1301" spans="4:7" x14ac:dyDescent="0.3">
      <c r="D1301" s="30">
        <v>46142</v>
      </c>
      <c r="E1301" s="28" t="s">
        <v>39</v>
      </c>
      <c r="F1301" s="28" t="s">
        <v>238</v>
      </c>
      <c r="G1301" s="28">
        <v>957</v>
      </c>
    </row>
    <row r="1302" spans="4:7" x14ac:dyDescent="0.3">
      <c r="D1302" s="30">
        <v>46142</v>
      </c>
      <c r="E1302" s="28" t="s">
        <v>39</v>
      </c>
      <c r="F1302" s="28" t="s">
        <v>242</v>
      </c>
      <c r="G1302" s="28">
        <v>741</v>
      </c>
    </row>
    <row r="1303" spans="4:7" x14ac:dyDescent="0.3">
      <c r="D1303" s="30">
        <v>46142</v>
      </c>
      <c r="E1303" s="28" t="s">
        <v>39</v>
      </c>
      <c r="F1303" s="28" t="s">
        <v>236</v>
      </c>
      <c r="G1303" s="28">
        <v>55</v>
      </c>
    </row>
    <row r="1304" spans="4:7" x14ac:dyDescent="0.3">
      <c r="D1304" s="30">
        <v>46142</v>
      </c>
      <c r="E1304" s="28" t="s">
        <v>39</v>
      </c>
      <c r="F1304" s="28" t="s">
        <v>232</v>
      </c>
      <c r="G1304" s="28">
        <v>188</v>
      </c>
    </row>
    <row r="1305" spans="4:7" x14ac:dyDescent="0.3">
      <c r="D1305" s="30">
        <v>46142</v>
      </c>
      <c r="E1305" s="28" t="s">
        <v>38</v>
      </c>
      <c r="F1305" s="28" t="s">
        <v>227</v>
      </c>
      <c r="G1305" s="28">
        <v>986</v>
      </c>
    </row>
    <row r="1306" spans="4:7" x14ac:dyDescent="0.3">
      <c r="D1306" s="30">
        <v>46142</v>
      </c>
      <c r="E1306" s="28" t="s">
        <v>42</v>
      </c>
      <c r="F1306" s="28" t="s">
        <v>229</v>
      </c>
      <c r="G1306" s="28">
        <v>880</v>
      </c>
    </row>
    <row r="1307" spans="4:7" x14ac:dyDescent="0.3">
      <c r="D1307" s="30">
        <v>46142</v>
      </c>
      <c r="E1307" s="28" t="s">
        <v>38</v>
      </c>
      <c r="F1307" s="28" t="s">
        <v>232</v>
      </c>
      <c r="G1307" s="28">
        <v>705</v>
      </c>
    </row>
    <row r="1308" spans="4:7" x14ac:dyDescent="0.3">
      <c r="D1308" s="30">
        <v>46142</v>
      </c>
      <c r="E1308" s="28" t="s">
        <v>106</v>
      </c>
      <c r="F1308" s="28" t="s">
        <v>227</v>
      </c>
      <c r="G1308" s="28">
        <v>696</v>
      </c>
    </row>
    <row r="1309" spans="4:7" x14ac:dyDescent="0.3">
      <c r="D1309" s="30">
        <v>46142</v>
      </c>
      <c r="E1309" s="28" t="s">
        <v>42</v>
      </c>
      <c r="F1309" s="28" t="s">
        <v>229</v>
      </c>
      <c r="G1309" s="28">
        <v>1056</v>
      </c>
    </row>
    <row r="1310" spans="4:7" x14ac:dyDescent="0.3">
      <c r="D1310" s="30">
        <v>46142</v>
      </c>
      <c r="E1310" s="28" t="s">
        <v>38</v>
      </c>
      <c r="F1310" s="28" t="s">
        <v>215</v>
      </c>
      <c r="G1310" s="28">
        <v>414</v>
      </c>
    </row>
    <row r="1311" spans="4:7" x14ac:dyDescent="0.3">
      <c r="D1311" s="30">
        <v>46142</v>
      </c>
      <c r="E1311" s="28" t="s">
        <v>42</v>
      </c>
      <c r="F1311" s="28" t="s">
        <v>237</v>
      </c>
      <c r="G1311" s="28">
        <v>882</v>
      </c>
    </row>
    <row r="1312" spans="4:7" x14ac:dyDescent="0.3">
      <c r="D1312" s="30">
        <v>46143</v>
      </c>
      <c r="E1312" s="28" t="s">
        <v>42</v>
      </c>
      <c r="F1312" s="28" t="s">
        <v>219</v>
      </c>
      <c r="G1312" s="28">
        <v>1183</v>
      </c>
    </row>
    <row r="1313" spans="4:7" x14ac:dyDescent="0.3">
      <c r="D1313" s="30">
        <v>46143</v>
      </c>
      <c r="E1313" s="28" t="s">
        <v>38</v>
      </c>
      <c r="F1313" s="28" t="s">
        <v>232</v>
      </c>
      <c r="G1313" s="28">
        <v>1128</v>
      </c>
    </row>
    <row r="1314" spans="4:7" x14ac:dyDescent="0.3">
      <c r="D1314" s="30">
        <v>46143</v>
      </c>
      <c r="E1314" s="28" t="s">
        <v>38</v>
      </c>
      <c r="F1314" s="28" t="s">
        <v>237</v>
      </c>
      <c r="G1314" s="28">
        <v>1008</v>
      </c>
    </row>
    <row r="1315" spans="4:7" x14ac:dyDescent="0.3">
      <c r="D1315" s="30">
        <v>46143</v>
      </c>
      <c r="E1315" s="28" t="s">
        <v>39</v>
      </c>
      <c r="F1315" s="28" t="s">
        <v>230</v>
      </c>
      <c r="G1315" s="28">
        <v>851</v>
      </c>
    </row>
    <row r="1316" spans="4:7" x14ac:dyDescent="0.3">
      <c r="D1316" s="30">
        <v>46143</v>
      </c>
      <c r="E1316" s="28" t="s">
        <v>39</v>
      </c>
      <c r="F1316" s="28" t="s">
        <v>234</v>
      </c>
      <c r="G1316" s="28">
        <v>969</v>
      </c>
    </row>
    <row r="1317" spans="4:7" x14ac:dyDescent="0.3">
      <c r="D1317" s="30">
        <v>46143</v>
      </c>
      <c r="E1317" s="28" t="s">
        <v>106</v>
      </c>
      <c r="F1317" s="28" t="s">
        <v>240</v>
      </c>
      <c r="G1317" s="28">
        <v>810</v>
      </c>
    </row>
    <row r="1318" spans="4:7" x14ac:dyDescent="0.3">
      <c r="D1318" s="30">
        <v>46144</v>
      </c>
      <c r="E1318" s="28" t="s">
        <v>39</v>
      </c>
      <c r="F1318" s="28" t="s">
        <v>227</v>
      </c>
      <c r="G1318" s="28">
        <v>348</v>
      </c>
    </row>
    <row r="1319" spans="4:7" x14ac:dyDescent="0.3">
      <c r="D1319" s="30">
        <v>46144</v>
      </c>
      <c r="E1319" s="28" t="s">
        <v>42</v>
      </c>
      <c r="F1319" s="28" t="s">
        <v>215</v>
      </c>
      <c r="G1319" s="28">
        <v>1587</v>
      </c>
    </row>
    <row r="1320" spans="4:7" x14ac:dyDescent="0.3">
      <c r="D1320" s="30">
        <v>46144</v>
      </c>
      <c r="E1320" s="28" t="s">
        <v>42</v>
      </c>
      <c r="F1320" s="28" t="s">
        <v>238</v>
      </c>
      <c r="G1320" s="28">
        <v>522</v>
      </c>
    </row>
    <row r="1321" spans="4:7" x14ac:dyDescent="0.3">
      <c r="D1321" s="30">
        <v>46144</v>
      </c>
      <c r="E1321" s="28" t="s">
        <v>42</v>
      </c>
      <c r="F1321" s="28" t="s">
        <v>230</v>
      </c>
      <c r="G1321" s="28">
        <v>777</v>
      </c>
    </row>
    <row r="1322" spans="4:7" x14ac:dyDescent="0.3">
      <c r="D1322" s="30">
        <v>46144</v>
      </c>
      <c r="E1322" s="28" t="s">
        <v>42</v>
      </c>
      <c r="F1322" s="28" t="s">
        <v>240</v>
      </c>
      <c r="G1322" s="28">
        <v>990</v>
      </c>
    </row>
    <row r="1323" spans="4:7" x14ac:dyDescent="0.3">
      <c r="D1323" s="30">
        <v>46144</v>
      </c>
      <c r="E1323" s="28" t="s">
        <v>42</v>
      </c>
      <c r="F1323" s="28" t="s">
        <v>215</v>
      </c>
      <c r="G1323" s="28">
        <v>828</v>
      </c>
    </row>
    <row r="1324" spans="4:7" x14ac:dyDescent="0.3">
      <c r="D1324" s="30">
        <v>46144</v>
      </c>
      <c r="E1324" s="28" t="s">
        <v>42</v>
      </c>
      <c r="F1324" s="28" t="s">
        <v>235</v>
      </c>
      <c r="G1324" s="28">
        <v>989</v>
      </c>
    </row>
    <row r="1325" spans="4:7" x14ac:dyDescent="0.3">
      <c r="D1325" s="30">
        <v>46144</v>
      </c>
      <c r="E1325" s="28" t="s">
        <v>106</v>
      </c>
      <c r="F1325" s="28" t="s">
        <v>239</v>
      </c>
      <c r="G1325" s="28">
        <v>760</v>
      </c>
    </row>
    <row r="1326" spans="4:7" x14ac:dyDescent="0.3">
      <c r="D1326" s="30">
        <v>46144</v>
      </c>
      <c r="E1326" s="28" t="s">
        <v>106</v>
      </c>
      <c r="F1326" s="28" t="s">
        <v>232</v>
      </c>
      <c r="G1326" s="28">
        <v>517</v>
      </c>
    </row>
    <row r="1327" spans="4:7" x14ac:dyDescent="0.3">
      <c r="D1327" s="30">
        <v>46144</v>
      </c>
      <c r="E1327" s="28" t="s">
        <v>42</v>
      </c>
      <c r="F1327" s="28" t="s">
        <v>233</v>
      </c>
      <c r="G1327" s="28">
        <v>255</v>
      </c>
    </row>
    <row r="1328" spans="4:7" x14ac:dyDescent="0.3">
      <c r="D1328" s="30">
        <v>46144</v>
      </c>
      <c r="E1328" s="28" t="s">
        <v>106</v>
      </c>
      <c r="F1328" s="28" t="s">
        <v>241</v>
      </c>
      <c r="G1328" s="28">
        <v>780</v>
      </c>
    </row>
    <row r="1329" spans="4:7" x14ac:dyDescent="0.3">
      <c r="D1329" s="30">
        <v>46144</v>
      </c>
      <c r="E1329" s="28" t="s">
        <v>38</v>
      </c>
      <c r="F1329" s="28" t="s">
        <v>229</v>
      </c>
      <c r="G1329" s="28">
        <v>1496</v>
      </c>
    </row>
    <row r="1330" spans="4:7" x14ac:dyDescent="0.3">
      <c r="D1330" s="30">
        <v>46144</v>
      </c>
      <c r="E1330" s="28" t="s">
        <v>39</v>
      </c>
      <c r="F1330" s="28" t="s">
        <v>238</v>
      </c>
      <c r="G1330" s="28">
        <v>2175</v>
      </c>
    </row>
    <row r="1331" spans="4:7" x14ac:dyDescent="0.3">
      <c r="D1331" s="30">
        <v>46145</v>
      </c>
      <c r="E1331" s="28" t="s">
        <v>42</v>
      </c>
      <c r="F1331" s="28" t="s">
        <v>232</v>
      </c>
      <c r="G1331" s="28">
        <v>893</v>
      </c>
    </row>
    <row r="1332" spans="4:7" x14ac:dyDescent="0.3">
      <c r="D1332" s="30">
        <v>46145</v>
      </c>
      <c r="E1332" s="28" t="s">
        <v>42</v>
      </c>
      <c r="F1332" s="28" t="s">
        <v>240</v>
      </c>
      <c r="G1332" s="28">
        <v>675</v>
      </c>
    </row>
    <row r="1333" spans="4:7" x14ac:dyDescent="0.3">
      <c r="D1333" s="30">
        <v>46145</v>
      </c>
      <c r="E1333" s="28" t="s">
        <v>106</v>
      </c>
      <c r="F1333" s="28" t="s">
        <v>239</v>
      </c>
      <c r="G1333" s="28">
        <v>570</v>
      </c>
    </row>
    <row r="1334" spans="4:7" x14ac:dyDescent="0.3">
      <c r="D1334" s="30">
        <v>46145</v>
      </c>
      <c r="E1334" s="28" t="s">
        <v>106</v>
      </c>
      <c r="F1334" s="28" t="s">
        <v>225</v>
      </c>
      <c r="G1334" s="28">
        <v>192</v>
      </c>
    </row>
    <row r="1335" spans="4:7" x14ac:dyDescent="0.3">
      <c r="D1335" s="30">
        <v>46145</v>
      </c>
      <c r="E1335" s="28" t="s">
        <v>38</v>
      </c>
      <c r="F1335" s="28" t="s">
        <v>235</v>
      </c>
      <c r="G1335" s="28">
        <v>129</v>
      </c>
    </row>
    <row r="1336" spans="4:7" x14ac:dyDescent="0.3">
      <c r="D1336" s="30">
        <v>46145</v>
      </c>
      <c r="E1336" s="28" t="s">
        <v>42</v>
      </c>
      <c r="F1336" s="28" t="s">
        <v>235</v>
      </c>
      <c r="G1336" s="28">
        <v>473</v>
      </c>
    </row>
    <row r="1337" spans="4:7" x14ac:dyDescent="0.3">
      <c r="D1337" s="30">
        <v>46146</v>
      </c>
      <c r="E1337" s="28" t="s">
        <v>106</v>
      </c>
      <c r="F1337" s="28" t="s">
        <v>241</v>
      </c>
      <c r="G1337" s="28">
        <v>1140</v>
      </c>
    </row>
    <row r="1338" spans="4:7" x14ac:dyDescent="0.3">
      <c r="D1338" s="30">
        <v>46146</v>
      </c>
      <c r="E1338" s="28" t="s">
        <v>39</v>
      </c>
      <c r="F1338" s="28" t="s">
        <v>229</v>
      </c>
      <c r="G1338" s="28">
        <v>1584</v>
      </c>
    </row>
    <row r="1339" spans="4:7" x14ac:dyDescent="0.3">
      <c r="D1339" s="30">
        <v>46146</v>
      </c>
      <c r="E1339" s="28" t="s">
        <v>39</v>
      </c>
      <c r="F1339" s="28" t="s">
        <v>230</v>
      </c>
      <c r="G1339" s="28">
        <v>74</v>
      </c>
    </row>
    <row r="1340" spans="4:7" x14ac:dyDescent="0.3">
      <c r="D1340" s="30">
        <v>46146</v>
      </c>
      <c r="E1340" s="28" t="s">
        <v>38</v>
      </c>
      <c r="F1340" s="28" t="s">
        <v>232</v>
      </c>
      <c r="G1340" s="28">
        <v>141</v>
      </c>
    </row>
    <row r="1341" spans="4:7" x14ac:dyDescent="0.3">
      <c r="D1341" s="30">
        <v>46146</v>
      </c>
      <c r="E1341" s="28" t="s">
        <v>38</v>
      </c>
      <c r="F1341" s="28" t="s">
        <v>236</v>
      </c>
      <c r="G1341" s="28">
        <v>176</v>
      </c>
    </row>
    <row r="1342" spans="4:7" x14ac:dyDescent="0.3">
      <c r="D1342" s="30">
        <v>46146</v>
      </c>
      <c r="E1342" s="28" t="s">
        <v>39</v>
      </c>
      <c r="F1342" s="28" t="s">
        <v>223</v>
      </c>
      <c r="G1342" s="28">
        <v>159</v>
      </c>
    </row>
    <row r="1343" spans="4:7" x14ac:dyDescent="0.3">
      <c r="D1343" s="30">
        <v>46146</v>
      </c>
      <c r="E1343" s="28" t="s">
        <v>39</v>
      </c>
      <c r="F1343" s="28" t="s">
        <v>227</v>
      </c>
      <c r="G1343" s="28">
        <v>928</v>
      </c>
    </row>
    <row r="1344" spans="4:7" x14ac:dyDescent="0.3">
      <c r="D1344" s="30">
        <v>46146</v>
      </c>
      <c r="E1344" s="28" t="s">
        <v>39</v>
      </c>
      <c r="F1344" s="28" t="s">
        <v>226</v>
      </c>
      <c r="G1344" s="28">
        <v>192</v>
      </c>
    </row>
    <row r="1345" spans="4:7" x14ac:dyDescent="0.3">
      <c r="D1345" s="30">
        <v>46146</v>
      </c>
      <c r="E1345" s="28" t="s">
        <v>38</v>
      </c>
      <c r="F1345" s="28" t="s">
        <v>238</v>
      </c>
      <c r="G1345" s="28">
        <v>1131</v>
      </c>
    </row>
    <row r="1346" spans="4:7" x14ac:dyDescent="0.3">
      <c r="D1346" s="30">
        <v>46146</v>
      </c>
      <c r="E1346" s="28" t="s">
        <v>38</v>
      </c>
      <c r="F1346" s="28" t="s">
        <v>241</v>
      </c>
      <c r="G1346" s="28">
        <v>720</v>
      </c>
    </row>
    <row r="1347" spans="4:7" x14ac:dyDescent="0.3">
      <c r="D1347" s="30">
        <v>46146</v>
      </c>
      <c r="E1347" s="28" t="s">
        <v>38</v>
      </c>
      <c r="F1347" s="28" t="s">
        <v>227</v>
      </c>
      <c r="G1347" s="28">
        <v>1334</v>
      </c>
    </row>
    <row r="1348" spans="4:7" x14ac:dyDescent="0.3">
      <c r="D1348" s="30">
        <v>46146</v>
      </c>
      <c r="E1348" s="28" t="s">
        <v>42</v>
      </c>
      <c r="F1348" s="28" t="s">
        <v>221</v>
      </c>
      <c r="G1348" s="28">
        <v>221</v>
      </c>
    </row>
    <row r="1349" spans="4:7" x14ac:dyDescent="0.3">
      <c r="D1349" s="30">
        <v>46146</v>
      </c>
      <c r="E1349" s="28" t="s">
        <v>39</v>
      </c>
      <c r="F1349" s="28" t="s">
        <v>241</v>
      </c>
      <c r="G1349" s="28">
        <v>120</v>
      </c>
    </row>
    <row r="1350" spans="4:7" x14ac:dyDescent="0.3">
      <c r="D1350" s="30">
        <v>46146</v>
      </c>
      <c r="E1350" s="28" t="s">
        <v>106</v>
      </c>
      <c r="F1350" s="28" t="s">
        <v>230</v>
      </c>
      <c r="G1350" s="28">
        <v>37</v>
      </c>
    </row>
    <row r="1351" spans="4:7" x14ac:dyDescent="0.3">
      <c r="D1351" s="30">
        <v>46147</v>
      </c>
      <c r="E1351" s="28" t="s">
        <v>106</v>
      </c>
      <c r="F1351" s="28" t="s">
        <v>239</v>
      </c>
      <c r="G1351" s="28">
        <v>228</v>
      </c>
    </row>
    <row r="1352" spans="4:7" x14ac:dyDescent="0.3">
      <c r="D1352" s="30">
        <v>46147</v>
      </c>
      <c r="E1352" s="28" t="s">
        <v>106</v>
      </c>
      <c r="F1352" s="28" t="s">
        <v>226</v>
      </c>
      <c r="G1352" s="28">
        <v>1536</v>
      </c>
    </row>
    <row r="1353" spans="4:7" x14ac:dyDescent="0.3">
      <c r="D1353" s="30">
        <v>46147</v>
      </c>
      <c r="E1353" s="28" t="s">
        <v>38</v>
      </c>
      <c r="F1353" s="28" t="s">
        <v>237</v>
      </c>
      <c r="G1353" s="28">
        <v>1386</v>
      </c>
    </row>
    <row r="1354" spans="4:7" x14ac:dyDescent="0.3">
      <c r="D1354" s="30">
        <v>46147</v>
      </c>
      <c r="E1354" s="28" t="s">
        <v>38</v>
      </c>
      <c r="F1354" s="28" t="s">
        <v>238</v>
      </c>
      <c r="G1354" s="28">
        <v>174</v>
      </c>
    </row>
    <row r="1355" spans="4:7" x14ac:dyDescent="0.3">
      <c r="D1355" s="30">
        <v>46147</v>
      </c>
      <c r="E1355" s="28" t="s">
        <v>106</v>
      </c>
      <c r="F1355" s="28" t="s">
        <v>217</v>
      </c>
      <c r="G1355" s="28">
        <v>1092</v>
      </c>
    </row>
    <row r="1356" spans="4:7" x14ac:dyDescent="0.3">
      <c r="D1356" s="30">
        <v>46147</v>
      </c>
      <c r="E1356" s="28" t="s">
        <v>39</v>
      </c>
      <c r="F1356" s="28" t="s">
        <v>233</v>
      </c>
      <c r="G1356" s="28">
        <v>561</v>
      </c>
    </row>
    <row r="1357" spans="4:7" x14ac:dyDescent="0.3">
      <c r="D1357" s="30">
        <v>46147</v>
      </c>
      <c r="E1357" s="28" t="s">
        <v>38</v>
      </c>
      <c r="F1357" s="28" t="s">
        <v>215</v>
      </c>
      <c r="G1357" s="28">
        <v>897</v>
      </c>
    </row>
    <row r="1358" spans="4:7" x14ac:dyDescent="0.3">
      <c r="D1358" s="30">
        <v>46147</v>
      </c>
      <c r="E1358" s="28" t="s">
        <v>39</v>
      </c>
      <c r="F1358" s="28" t="s">
        <v>230</v>
      </c>
      <c r="G1358" s="28">
        <v>296</v>
      </c>
    </row>
    <row r="1359" spans="4:7" x14ac:dyDescent="0.3">
      <c r="D1359" s="30">
        <v>46147</v>
      </c>
      <c r="E1359" s="28" t="s">
        <v>38</v>
      </c>
      <c r="F1359" s="28" t="s">
        <v>231</v>
      </c>
      <c r="G1359" s="28">
        <v>396</v>
      </c>
    </row>
    <row r="1360" spans="4:7" x14ac:dyDescent="0.3">
      <c r="D1360" s="30">
        <v>46147</v>
      </c>
      <c r="E1360" s="28" t="s">
        <v>39</v>
      </c>
      <c r="F1360" s="28" t="s">
        <v>238</v>
      </c>
      <c r="G1360" s="28">
        <v>2001</v>
      </c>
    </row>
    <row r="1361" spans="4:7" x14ac:dyDescent="0.3">
      <c r="D1361" s="30">
        <v>46147</v>
      </c>
      <c r="E1361" s="28" t="s">
        <v>39</v>
      </c>
      <c r="F1361" s="28" t="s">
        <v>221</v>
      </c>
      <c r="G1361" s="28">
        <v>143</v>
      </c>
    </row>
    <row r="1362" spans="4:7" x14ac:dyDescent="0.3">
      <c r="D1362" s="30">
        <v>46147</v>
      </c>
      <c r="E1362" s="28" t="s">
        <v>39</v>
      </c>
      <c r="F1362" s="28" t="s">
        <v>235</v>
      </c>
      <c r="G1362" s="28">
        <v>86</v>
      </c>
    </row>
    <row r="1363" spans="4:7" x14ac:dyDescent="0.3">
      <c r="D1363" s="30">
        <v>46148</v>
      </c>
      <c r="E1363" s="28" t="s">
        <v>38</v>
      </c>
      <c r="F1363" s="28" t="s">
        <v>241</v>
      </c>
      <c r="G1363" s="28">
        <v>840</v>
      </c>
    </row>
    <row r="1364" spans="4:7" x14ac:dyDescent="0.3">
      <c r="D1364" s="30">
        <v>46148</v>
      </c>
      <c r="E1364" s="28" t="s">
        <v>106</v>
      </c>
      <c r="F1364" s="28" t="s">
        <v>217</v>
      </c>
      <c r="G1364" s="28">
        <v>1040</v>
      </c>
    </row>
    <row r="1365" spans="4:7" x14ac:dyDescent="0.3">
      <c r="D1365" s="30">
        <v>46148</v>
      </c>
      <c r="E1365" s="28" t="s">
        <v>106</v>
      </c>
      <c r="F1365" s="28" t="s">
        <v>229</v>
      </c>
      <c r="G1365" s="28">
        <v>1496</v>
      </c>
    </row>
    <row r="1366" spans="4:7" x14ac:dyDescent="0.3">
      <c r="D1366" s="30">
        <v>46148</v>
      </c>
      <c r="E1366" s="28" t="s">
        <v>39</v>
      </c>
      <c r="F1366" s="28" t="s">
        <v>226</v>
      </c>
      <c r="G1366" s="28">
        <v>1824</v>
      </c>
    </row>
    <row r="1367" spans="4:7" x14ac:dyDescent="0.3">
      <c r="D1367" s="30">
        <v>46148</v>
      </c>
      <c r="E1367" s="28" t="s">
        <v>42</v>
      </c>
      <c r="F1367" s="28" t="s">
        <v>228</v>
      </c>
      <c r="G1367" s="28">
        <v>144</v>
      </c>
    </row>
    <row r="1368" spans="4:7" x14ac:dyDescent="0.3">
      <c r="D1368" s="30">
        <v>46148</v>
      </c>
      <c r="E1368" s="28" t="s">
        <v>106</v>
      </c>
      <c r="F1368" s="28" t="s">
        <v>242</v>
      </c>
      <c r="G1368" s="28">
        <v>513</v>
      </c>
    </row>
    <row r="1369" spans="4:7" x14ac:dyDescent="0.3">
      <c r="D1369" s="30">
        <v>46148</v>
      </c>
      <c r="E1369" s="28" t="s">
        <v>38</v>
      </c>
      <c r="F1369" s="28" t="s">
        <v>234</v>
      </c>
      <c r="G1369" s="28">
        <v>612</v>
      </c>
    </row>
    <row r="1370" spans="4:7" x14ac:dyDescent="0.3">
      <c r="D1370" s="30">
        <v>46148</v>
      </c>
      <c r="E1370" s="28" t="s">
        <v>106</v>
      </c>
      <c r="F1370" s="28" t="s">
        <v>239</v>
      </c>
      <c r="G1370" s="28">
        <v>760</v>
      </c>
    </row>
    <row r="1371" spans="4:7" x14ac:dyDescent="0.3">
      <c r="D1371" s="30">
        <v>46148</v>
      </c>
      <c r="E1371" s="28" t="s">
        <v>106</v>
      </c>
      <c r="F1371" s="28" t="s">
        <v>242</v>
      </c>
      <c r="G1371" s="28">
        <v>855</v>
      </c>
    </row>
    <row r="1372" spans="4:7" x14ac:dyDescent="0.3">
      <c r="D1372" s="30">
        <v>46148</v>
      </c>
      <c r="E1372" s="28" t="s">
        <v>38</v>
      </c>
      <c r="F1372" s="28" t="s">
        <v>223</v>
      </c>
      <c r="G1372" s="28">
        <v>318</v>
      </c>
    </row>
    <row r="1373" spans="4:7" x14ac:dyDescent="0.3">
      <c r="D1373" s="30">
        <v>46148</v>
      </c>
      <c r="E1373" s="28" t="s">
        <v>106</v>
      </c>
      <c r="F1373" s="28" t="s">
        <v>235</v>
      </c>
      <c r="G1373" s="28">
        <v>1032</v>
      </c>
    </row>
    <row r="1374" spans="4:7" x14ac:dyDescent="0.3">
      <c r="D1374" s="30">
        <v>46148</v>
      </c>
      <c r="E1374" s="28" t="s">
        <v>39</v>
      </c>
      <c r="F1374" s="28" t="s">
        <v>227</v>
      </c>
      <c r="G1374" s="28">
        <v>1218</v>
      </c>
    </row>
    <row r="1375" spans="4:7" x14ac:dyDescent="0.3">
      <c r="D1375" s="30">
        <v>46148</v>
      </c>
      <c r="E1375" s="28" t="s">
        <v>106</v>
      </c>
      <c r="F1375" s="28" t="s">
        <v>237</v>
      </c>
      <c r="G1375" s="28">
        <v>567</v>
      </c>
    </row>
    <row r="1376" spans="4:7" x14ac:dyDescent="0.3">
      <c r="D1376" s="30">
        <v>46148</v>
      </c>
      <c r="E1376" s="28" t="s">
        <v>38</v>
      </c>
      <c r="F1376" s="28" t="s">
        <v>215</v>
      </c>
      <c r="G1376" s="28">
        <v>69</v>
      </c>
    </row>
    <row r="1377" spans="4:7" x14ac:dyDescent="0.3">
      <c r="D1377" s="30">
        <v>46148</v>
      </c>
      <c r="E1377" s="28" t="s">
        <v>38</v>
      </c>
      <c r="F1377" s="28" t="s">
        <v>239</v>
      </c>
      <c r="G1377" s="28">
        <v>342</v>
      </c>
    </row>
    <row r="1378" spans="4:7" x14ac:dyDescent="0.3">
      <c r="D1378" s="30">
        <v>46149</v>
      </c>
      <c r="E1378" s="28" t="s">
        <v>42</v>
      </c>
      <c r="F1378" s="28" t="s">
        <v>226</v>
      </c>
      <c r="G1378" s="28">
        <v>2208</v>
      </c>
    </row>
    <row r="1379" spans="4:7" x14ac:dyDescent="0.3">
      <c r="D1379" s="30">
        <v>46149</v>
      </c>
      <c r="E1379" s="28" t="s">
        <v>38</v>
      </c>
      <c r="F1379" s="28" t="s">
        <v>233</v>
      </c>
      <c r="G1379" s="28">
        <v>153</v>
      </c>
    </row>
    <row r="1380" spans="4:7" x14ac:dyDescent="0.3">
      <c r="D1380" s="30">
        <v>46149</v>
      </c>
      <c r="E1380" s="28" t="s">
        <v>38</v>
      </c>
      <c r="F1380" s="28" t="s">
        <v>229</v>
      </c>
      <c r="G1380" s="28">
        <v>1672</v>
      </c>
    </row>
    <row r="1381" spans="4:7" x14ac:dyDescent="0.3">
      <c r="D1381" s="30">
        <v>46149</v>
      </c>
      <c r="E1381" s="28" t="s">
        <v>38</v>
      </c>
      <c r="F1381" s="28" t="s">
        <v>223</v>
      </c>
      <c r="G1381" s="28">
        <v>795</v>
      </c>
    </row>
    <row r="1382" spans="4:7" x14ac:dyDescent="0.3">
      <c r="D1382" s="30">
        <v>46149</v>
      </c>
      <c r="E1382" s="28" t="s">
        <v>39</v>
      </c>
      <c r="F1382" s="28" t="s">
        <v>237</v>
      </c>
      <c r="G1382" s="28">
        <v>63</v>
      </c>
    </row>
    <row r="1383" spans="4:7" x14ac:dyDescent="0.3">
      <c r="D1383" s="30">
        <v>46149</v>
      </c>
      <c r="E1383" s="28" t="s">
        <v>106</v>
      </c>
      <c r="F1383" s="28" t="s">
        <v>230</v>
      </c>
      <c r="G1383" s="28">
        <v>259</v>
      </c>
    </row>
    <row r="1384" spans="4:7" x14ac:dyDescent="0.3">
      <c r="D1384" s="30">
        <v>46149</v>
      </c>
      <c r="E1384" s="28" t="s">
        <v>42</v>
      </c>
      <c r="F1384" s="28" t="s">
        <v>217</v>
      </c>
      <c r="G1384" s="28">
        <v>572</v>
      </c>
    </row>
    <row r="1385" spans="4:7" x14ac:dyDescent="0.3">
      <c r="D1385" s="30">
        <v>46149</v>
      </c>
      <c r="E1385" s="28" t="s">
        <v>106</v>
      </c>
      <c r="F1385" s="28" t="s">
        <v>235</v>
      </c>
      <c r="G1385" s="28">
        <v>602</v>
      </c>
    </row>
    <row r="1386" spans="4:7" x14ac:dyDescent="0.3">
      <c r="D1386" s="30">
        <v>46149</v>
      </c>
      <c r="E1386" s="28" t="s">
        <v>39</v>
      </c>
      <c r="F1386" s="28" t="s">
        <v>226</v>
      </c>
      <c r="G1386" s="28">
        <v>2304</v>
      </c>
    </row>
    <row r="1387" spans="4:7" x14ac:dyDescent="0.3">
      <c r="D1387" s="30">
        <v>46149</v>
      </c>
      <c r="E1387" s="28" t="s">
        <v>38</v>
      </c>
      <c r="F1387" s="28" t="s">
        <v>226</v>
      </c>
      <c r="G1387" s="28">
        <v>384</v>
      </c>
    </row>
    <row r="1388" spans="4:7" x14ac:dyDescent="0.3">
      <c r="D1388" s="30">
        <v>46149</v>
      </c>
      <c r="E1388" s="28" t="s">
        <v>42</v>
      </c>
      <c r="F1388" s="28" t="s">
        <v>234</v>
      </c>
      <c r="G1388" s="28">
        <v>612</v>
      </c>
    </row>
    <row r="1389" spans="4:7" x14ac:dyDescent="0.3">
      <c r="D1389" s="30">
        <v>46150</v>
      </c>
      <c r="E1389" s="28" t="s">
        <v>39</v>
      </c>
      <c r="F1389" s="28" t="s">
        <v>229</v>
      </c>
      <c r="G1389" s="28">
        <v>352</v>
      </c>
    </row>
    <row r="1390" spans="4:7" x14ac:dyDescent="0.3">
      <c r="D1390" s="30">
        <v>46150</v>
      </c>
      <c r="E1390" s="28" t="s">
        <v>39</v>
      </c>
      <c r="F1390" s="28" t="s">
        <v>227</v>
      </c>
      <c r="G1390" s="28">
        <v>290</v>
      </c>
    </row>
    <row r="1391" spans="4:7" x14ac:dyDescent="0.3">
      <c r="D1391" s="30">
        <v>46150</v>
      </c>
      <c r="E1391" s="28" t="s">
        <v>106</v>
      </c>
      <c r="F1391" s="28" t="s">
        <v>232</v>
      </c>
      <c r="G1391" s="28">
        <v>846</v>
      </c>
    </row>
    <row r="1392" spans="4:7" x14ac:dyDescent="0.3">
      <c r="D1392" s="30">
        <v>46150</v>
      </c>
      <c r="E1392" s="28" t="s">
        <v>39</v>
      </c>
      <c r="F1392" s="28" t="s">
        <v>233</v>
      </c>
      <c r="G1392" s="28">
        <v>153</v>
      </c>
    </row>
    <row r="1393" spans="4:7" x14ac:dyDescent="0.3">
      <c r="D1393" s="30">
        <v>46150</v>
      </c>
      <c r="E1393" s="28" t="s">
        <v>106</v>
      </c>
      <c r="F1393" s="28" t="s">
        <v>219</v>
      </c>
      <c r="G1393" s="28">
        <v>182</v>
      </c>
    </row>
    <row r="1394" spans="4:7" x14ac:dyDescent="0.3">
      <c r="D1394" s="30">
        <v>46150</v>
      </c>
      <c r="E1394" s="28" t="s">
        <v>42</v>
      </c>
      <c r="F1394" s="28" t="s">
        <v>215</v>
      </c>
      <c r="G1394" s="28">
        <v>1518</v>
      </c>
    </row>
    <row r="1395" spans="4:7" x14ac:dyDescent="0.3">
      <c r="D1395" s="30">
        <v>46150</v>
      </c>
      <c r="E1395" s="28" t="s">
        <v>39</v>
      </c>
      <c r="F1395" s="28" t="s">
        <v>234</v>
      </c>
      <c r="G1395" s="28">
        <v>1122</v>
      </c>
    </row>
    <row r="1396" spans="4:7" x14ac:dyDescent="0.3">
      <c r="D1396" s="30">
        <v>46150</v>
      </c>
      <c r="E1396" s="28" t="s">
        <v>39</v>
      </c>
      <c r="F1396" s="28" t="s">
        <v>240</v>
      </c>
      <c r="G1396" s="28">
        <v>1125</v>
      </c>
    </row>
    <row r="1397" spans="4:7" x14ac:dyDescent="0.3">
      <c r="D1397" s="30">
        <v>46150</v>
      </c>
      <c r="E1397" s="28" t="s">
        <v>38</v>
      </c>
      <c r="F1397" s="28" t="s">
        <v>228</v>
      </c>
      <c r="G1397" s="28">
        <v>432</v>
      </c>
    </row>
    <row r="1398" spans="4:7" x14ac:dyDescent="0.3">
      <c r="D1398" s="30">
        <v>46150</v>
      </c>
      <c r="E1398" s="28" t="s">
        <v>39</v>
      </c>
      <c r="F1398" s="28" t="s">
        <v>226</v>
      </c>
      <c r="G1398" s="28">
        <v>1344</v>
      </c>
    </row>
    <row r="1399" spans="4:7" x14ac:dyDescent="0.3">
      <c r="D1399" s="30">
        <v>46150</v>
      </c>
      <c r="E1399" s="28" t="s">
        <v>39</v>
      </c>
      <c r="F1399" s="28" t="s">
        <v>226</v>
      </c>
      <c r="G1399" s="28">
        <v>1440</v>
      </c>
    </row>
    <row r="1400" spans="4:7" x14ac:dyDescent="0.3">
      <c r="D1400" s="30">
        <v>46150</v>
      </c>
      <c r="E1400" s="28" t="s">
        <v>42</v>
      </c>
      <c r="F1400" s="28" t="s">
        <v>238</v>
      </c>
      <c r="G1400" s="28">
        <v>1044</v>
      </c>
    </row>
    <row r="1401" spans="4:7" x14ac:dyDescent="0.3">
      <c r="D1401" s="30">
        <v>46151</v>
      </c>
      <c r="E1401" s="28" t="s">
        <v>42</v>
      </c>
      <c r="F1401" s="28" t="s">
        <v>230</v>
      </c>
      <c r="G1401" s="28">
        <v>777</v>
      </c>
    </row>
    <row r="1402" spans="4:7" x14ac:dyDescent="0.3">
      <c r="D1402" s="30">
        <v>46151</v>
      </c>
      <c r="E1402" s="28" t="s">
        <v>106</v>
      </c>
      <c r="F1402" s="28" t="s">
        <v>225</v>
      </c>
      <c r="G1402" s="28">
        <v>448</v>
      </c>
    </row>
    <row r="1403" spans="4:7" x14ac:dyDescent="0.3">
      <c r="D1403" s="30">
        <v>46151</v>
      </c>
      <c r="E1403" s="28" t="s">
        <v>38</v>
      </c>
      <c r="F1403" s="28" t="s">
        <v>226</v>
      </c>
      <c r="G1403" s="28">
        <v>96</v>
      </c>
    </row>
    <row r="1404" spans="4:7" x14ac:dyDescent="0.3">
      <c r="D1404" s="30">
        <v>46151</v>
      </c>
      <c r="E1404" s="28" t="s">
        <v>39</v>
      </c>
      <c r="F1404" s="28" t="s">
        <v>228</v>
      </c>
      <c r="G1404" s="28">
        <v>1512</v>
      </c>
    </row>
    <row r="1405" spans="4:7" x14ac:dyDescent="0.3">
      <c r="D1405" s="30">
        <v>46151</v>
      </c>
      <c r="E1405" s="28" t="s">
        <v>38</v>
      </c>
      <c r="F1405" s="28" t="s">
        <v>228</v>
      </c>
      <c r="G1405" s="28">
        <v>360</v>
      </c>
    </row>
    <row r="1406" spans="4:7" x14ac:dyDescent="0.3">
      <c r="D1406" s="30">
        <v>46151</v>
      </c>
      <c r="E1406" s="28" t="s">
        <v>42</v>
      </c>
      <c r="F1406" s="28" t="s">
        <v>225</v>
      </c>
      <c r="G1406" s="28">
        <v>128</v>
      </c>
    </row>
    <row r="1407" spans="4:7" x14ac:dyDescent="0.3">
      <c r="D1407" s="30">
        <v>46151</v>
      </c>
      <c r="E1407" s="28" t="s">
        <v>106</v>
      </c>
      <c r="F1407" s="28" t="s">
        <v>229</v>
      </c>
      <c r="G1407" s="28">
        <v>792</v>
      </c>
    </row>
    <row r="1408" spans="4:7" x14ac:dyDescent="0.3">
      <c r="D1408" s="30">
        <v>46151</v>
      </c>
      <c r="E1408" s="28" t="s">
        <v>39</v>
      </c>
      <c r="F1408" s="28" t="s">
        <v>219</v>
      </c>
      <c r="G1408" s="28">
        <v>1638</v>
      </c>
    </row>
    <row r="1409" spans="4:7" x14ac:dyDescent="0.3">
      <c r="D1409" s="30">
        <v>46151</v>
      </c>
      <c r="E1409" s="28" t="s">
        <v>39</v>
      </c>
      <c r="F1409" s="28" t="s">
        <v>221</v>
      </c>
      <c r="G1409" s="28">
        <v>104</v>
      </c>
    </row>
    <row r="1410" spans="4:7" x14ac:dyDescent="0.3">
      <c r="D1410" s="30">
        <v>46151</v>
      </c>
      <c r="E1410" s="28" t="s">
        <v>106</v>
      </c>
      <c r="F1410" s="28" t="s">
        <v>235</v>
      </c>
      <c r="G1410" s="28">
        <v>688</v>
      </c>
    </row>
    <row r="1411" spans="4:7" x14ac:dyDescent="0.3">
      <c r="D1411" s="30">
        <v>46151</v>
      </c>
      <c r="E1411" s="28" t="s">
        <v>42</v>
      </c>
      <c r="F1411" s="28" t="s">
        <v>236</v>
      </c>
      <c r="G1411" s="28">
        <v>154</v>
      </c>
    </row>
    <row r="1412" spans="4:7" x14ac:dyDescent="0.3">
      <c r="D1412" s="30">
        <v>46152</v>
      </c>
      <c r="E1412" s="28" t="s">
        <v>42</v>
      </c>
      <c r="F1412" s="28" t="s">
        <v>215</v>
      </c>
      <c r="G1412" s="28">
        <v>552</v>
      </c>
    </row>
    <row r="1413" spans="4:7" x14ac:dyDescent="0.3">
      <c r="D1413" s="30">
        <v>46152</v>
      </c>
      <c r="E1413" s="28" t="s">
        <v>106</v>
      </c>
      <c r="F1413" s="28" t="s">
        <v>226</v>
      </c>
      <c r="G1413" s="28">
        <v>1728</v>
      </c>
    </row>
    <row r="1414" spans="4:7" x14ac:dyDescent="0.3">
      <c r="D1414" s="30">
        <v>46152</v>
      </c>
      <c r="E1414" s="28" t="s">
        <v>38</v>
      </c>
      <c r="F1414" s="28" t="s">
        <v>223</v>
      </c>
      <c r="G1414" s="28">
        <v>742</v>
      </c>
    </row>
    <row r="1415" spans="4:7" x14ac:dyDescent="0.3">
      <c r="D1415" s="30">
        <v>46152</v>
      </c>
      <c r="E1415" s="28" t="s">
        <v>106</v>
      </c>
      <c r="F1415" s="28" t="s">
        <v>217</v>
      </c>
      <c r="G1415" s="28">
        <v>832</v>
      </c>
    </row>
    <row r="1416" spans="4:7" x14ac:dyDescent="0.3">
      <c r="D1416" s="30">
        <v>46152</v>
      </c>
      <c r="E1416" s="28" t="s">
        <v>39</v>
      </c>
      <c r="F1416" s="28" t="s">
        <v>229</v>
      </c>
      <c r="G1416" s="28">
        <v>792</v>
      </c>
    </row>
    <row r="1417" spans="4:7" x14ac:dyDescent="0.3">
      <c r="D1417" s="30">
        <v>46152</v>
      </c>
      <c r="E1417" s="28" t="s">
        <v>106</v>
      </c>
      <c r="F1417" s="28" t="s">
        <v>226</v>
      </c>
      <c r="G1417" s="28">
        <v>1152</v>
      </c>
    </row>
    <row r="1418" spans="4:7" x14ac:dyDescent="0.3">
      <c r="D1418" s="30">
        <v>46152</v>
      </c>
      <c r="E1418" s="28" t="s">
        <v>38</v>
      </c>
      <c r="F1418" s="28" t="s">
        <v>217</v>
      </c>
      <c r="G1418" s="28">
        <v>104</v>
      </c>
    </row>
    <row r="1419" spans="4:7" x14ac:dyDescent="0.3">
      <c r="D1419" s="30">
        <v>46153</v>
      </c>
      <c r="E1419" s="28" t="s">
        <v>106</v>
      </c>
      <c r="F1419" s="28" t="s">
        <v>238</v>
      </c>
      <c r="G1419" s="28">
        <v>2175</v>
      </c>
    </row>
    <row r="1420" spans="4:7" x14ac:dyDescent="0.3">
      <c r="D1420" s="30">
        <v>46153</v>
      </c>
      <c r="E1420" s="28" t="s">
        <v>42</v>
      </c>
      <c r="F1420" s="28" t="s">
        <v>235</v>
      </c>
      <c r="G1420" s="28">
        <v>43</v>
      </c>
    </row>
    <row r="1421" spans="4:7" x14ac:dyDescent="0.3">
      <c r="D1421" s="30">
        <v>46153</v>
      </c>
      <c r="E1421" s="28" t="s">
        <v>42</v>
      </c>
      <c r="F1421" s="28" t="s">
        <v>233</v>
      </c>
      <c r="G1421" s="28">
        <v>1173</v>
      </c>
    </row>
    <row r="1422" spans="4:7" x14ac:dyDescent="0.3">
      <c r="D1422" s="30">
        <v>46153</v>
      </c>
      <c r="E1422" s="28" t="s">
        <v>38</v>
      </c>
      <c r="F1422" s="28" t="s">
        <v>234</v>
      </c>
      <c r="G1422" s="28">
        <v>1275</v>
      </c>
    </row>
    <row r="1423" spans="4:7" x14ac:dyDescent="0.3">
      <c r="D1423" s="30">
        <v>46153</v>
      </c>
      <c r="E1423" s="28" t="s">
        <v>106</v>
      </c>
      <c r="F1423" s="28" t="s">
        <v>217</v>
      </c>
      <c r="G1423" s="28">
        <v>676</v>
      </c>
    </row>
    <row r="1424" spans="4:7" x14ac:dyDescent="0.3">
      <c r="D1424" s="30">
        <v>46153</v>
      </c>
      <c r="E1424" s="28" t="s">
        <v>106</v>
      </c>
      <c r="F1424" s="28" t="s">
        <v>240</v>
      </c>
      <c r="G1424" s="28">
        <v>540</v>
      </c>
    </row>
    <row r="1425" spans="4:7" x14ac:dyDescent="0.3">
      <c r="D1425" s="30">
        <v>46153</v>
      </c>
      <c r="E1425" s="28" t="s">
        <v>106</v>
      </c>
      <c r="F1425" s="28" t="s">
        <v>226</v>
      </c>
      <c r="G1425" s="28">
        <v>1536</v>
      </c>
    </row>
    <row r="1426" spans="4:7" x14ac:dyDescent="0.3">
      <c r="D1426" s="30">
        <v>46153</v>
      </c>
      <c r="E1426" s="28" t="s">
        <v>106</v>
      </c>
      <c r="F1426" s="28" t="s">
        <v>219</v>
      </c>
      <c r="G1426" s="28">
        <v>1092</v>
      </c>
    </row>
    <row r="1427" spans="4:7" x14ac:dyDescent="0.3">
      <c r="D1427" s="30">
        <v>46153</v>
      </c>
      <c r="E1427" s="28" t="s">
        <v>106</v>
      </c>
      <c r="F1427" s="28" t="s">
        <v>234</v>
      </c>
      <c r="G1427" s="28">
        <v>918</v>
      </c>
    </row>
    <row r="1428" spans="4:7" x14ac:dyDescent="0.3">
      <c r="D1428" s="30">
        <v>46153</v>
      </c>
      <c r="E1428" s="28" t="s">
        <v>106</v>
      </c>
      <c r="F1428" s="28" t="s">
        <v>226</v>
      </c>
      <c r="G1428" s="28">
        <v>2016</v>
      </c>
    </row>
    <row r="1429" spans="4:7" x14ac:dyDescent="0.3">
      <c r="D1429" s="30">
        <v>46153</v>
      </c>
      <c r="E1429" s="28" t="s">
        <v>42</v>
      </c>
      <c r="F1429" s="28" t="s">
        <v>223</v>
      </c>
      <c r="G1429" s="28">
        <v>265</v>
      </c>
    </row>
    <row r="1430" spans="4:7" x14ac:dyDescent="0.3">
      <c r="D1430" s="30">
        <v>46153</v>
      </c>
      <c r="E1430" s="28" t="s">
        <v>39</v>
      </c>
      <c r="F1430" s="28" t="s">
        <v>223</v>
      </c>
      <c r="G1430" s="28">
        <v>1060</v>
      </c>
    </row>
    <row r="1431" spans="4:7" x14ac:dyDescent="0.3">
      <c r="D1431" s="30">
        <v>46153</v>
      </c>
      <c r="E1431" s="28" t="s">
        <v>38</v>
      </c>
      <c r="F1431" s="28" t="s">
        <v>233</v>
      </c>
      <c r="G1431" s="28">
        <v>510</v>
      </c>
    </row>
    <row r="1432" spans="4:7" x14ac:dyDescent="0.3">
      <c r="D1432" s="30">
        <v>46153</v>
      </c>
      <c r="E1432" s="28" t="s">
        <v>106</v>
      </c>
      <c r="F1432" s="28" t="s">
        <v>223</v>
      </c>
      <c r="G1432" s="28">
        <v>159</v>
      </c>
    </row>
    <row r="1433" spans="4:7" x14ac:dyDescent="0.3">
      <c r="D1433" s="30">
        <v>46153</v>
      </c>
      <c r="E1433" s="28" t="s">
        <v>38</v>
      </c>
      <c r="F1433" s="28" t="s">
        <v>232</v>
      </c>
      <c r="G1433" s="28">
        <v>752</v>
      </c>
    </row>
    <row r="1434" spans="4:7" x14ac:dyDescent="0.3">
      <c r="D1434" s="30">
        <v>46153</v>
      </c>
      <c r="E1434" s="28" t="s">
        <v>106</v>
      </c>
      <c r="F1434" s="28" t="s">
        <v>226</v>
      </c>
      <c r="G1434" s="28">
        <v>1152</v>
      </c>
    </row>
    <row r="1435" spans="4:7" x14ac:dyDescent="0.3">
      <c r="D1435" s="30">
        <v>46154</v>
      </c>
      <c r="E1435" s="28" t="s">
        <v>39</v>
      </c>
      <c r="F1435" s="28" t="s">
        <v>241</v>
      </c>
      <c r="G1435" s="28">
        <v>420</v>
      </c>
    </row>
    <row r="1436" spans="4:7" x14ac:dyDescent="0.3">
      <c r="D1436" s="30">
        <v>46154</v>
      </c>
      <c r="E1436" s="28" t="s">
        <v>42</v>
      </c>
      <c r="F1436" s="28" t="s">
        <v>221</v>
      </c>
      <c r="G1436" s="28">
        <v>325</v>
      </c>
    </row>
    <row r="1437" spans="4:7" x14ac:dyDescent="0.3">
      <c r="D1437" s="30">
        <v>46154</v>
      </c>
      <c r="E1437" s="28" t="s">
        <v>39</v>
      </c>
      <c r="F1437" s="28" t="s">
        <v>234</v>
      </c>
      <c r="G1437" s="28">
        <v>612</v>
      </c>
    </row>
    <row r="1438" spans="4:7" x14ac:dyDescent="0.3">
      <c r="D1438" s="30">
        <v>46154</v>
      </c>
      <c r="E1438" s="28" t="s">
        <v>38</v>
      </c>
      <c r="F1438" s="28" t="s">
        <v>227</v>
      </c>
      <c r="G1438" s="28">
        <v>580</v>
      </c>
    </row>
    <row r="1439" spans="4:7" x14ac:dyDescent="0.3">
      <c r="D1439" s="30">
        <v>46154</v>
      </c>
      <c r="E1439" s="28" t="s">
        <v>39</v>
      </c>
      <c r="F1439" s="28" t="s">
        <v>226</v>
      </c>
      <c r="G1439" s="28">
        <v>1632</v>
      </c>
    </row>
    <row r="1440" spans="4:7" x14ac:dyDescent="0.3">
      <c r="D1440" s="30">
        <v>46154</v>
      </c>
      <c r="E1440" s="28" t="s">
        <v>39</v>
      </c>
      <c r="F1440" s="28" t="s">
        <v>225</v>
      </c>
      <c r="G1440" s="28">
        <v>1280</v>
      </c>
    </row>
    <row r="1441" spans="4:7" x14ac:dyDescent="0.3">
      <c r="D1441" s="30">
        <v>46154</v>
      </c>
      <c r="E1441" s="28" t="s">
        <v>38</v>
      </c>
      <c r="F1441" s="28" t="s">
        <v>215</v>
      </c>
      <c r="G1441" s="28">
        <v>1518</v>
      </c>
    </row>
    <row r="1442" spans="4:7" x14ac:dyDescent="0.3">
      <c r="D1442" s="30">
        <v>46154</v>
      </c>
      <c r="E1442" s="28" t="s">
        <v>42</v>
      </c>
      <c r="F1442" s="28" t="s">
        <v>242</v>
      </c>
      <c r="G1442" s="28">
        <v>741</v>
      </c>
    </row>
    <row r="1443" spans="4:7" x14ac:dyDescent="0.3">
      <c r="D1443" s="30">
        <v>46154</v>
      </c>
      <c r="E1443" s="28" t="s">
        <v>39</v>
      </c>
      <c r="F1443" s="28" t="s">
        <v>231</v>
      </c>
      <c r="G1443" s="28">
        <v>528</v>
      </c>
    </row>
    <row r="1444" spans="4:7" x14ac:dyDescent="0.3">
      <c r="D1444" s="30">
        <v>46154</v>
      </c>
      <c r="E1444" s="28" t="s">
        <v>38</v>
      </c>
      <c r="F1444" s="28" t="s">
        <v>227</v>
      </c>
      <c r="G1444" s="28">
        <v>522</v>
      </c>
    </row>
    <row r="1445" spans="4:7" x14ac:dyDescent="0.3">
      <c r="D1445" s="30">
        <v>46154</v>
      </c>
      <c r="E1445" s="28" t="s">
        <v>42</v>
      </c>
      <c r="F1445" s="28" t="s">
        <v>234</v>
      </c>
      <c r="G1445" s="28">
        <v>612</v>
      </c>
    </row>
    <row r="1446" spans="4:7" x14ac:dyDescent="0.3">
      <c r="D1446" s="30">
        <v>46154</v>
      </c>
      <c r="E1446" s="28" t="s">
        <v>42</v>
      </c>
      <c r="F1446" s="28" t="s">
        <v>215</v>
      </c>
      <c r="G1446" s="28">
        <v>621</v>
      </c>
    </row>
    <row r="1447" spans="4:7" x14ac:dyDescent="0.3">
      <c r="D1447" s="30">
        <v>46155</v>
      </c>
      <c r="E1447" s="28" t="s">
        <v>39</v>
      </c>
      <c r="F1447" s="28" t="s">
        <v>238</v>
      </c>
      <c r="G1447" s="28">
        <v>2001</v>
      </c>
    </row>
    <row r="1448" spans="4:7" x14ac:dyDescent="0.3">
      <c r="D1448" s="30">
        <v>46155</v>
      </c>
      <c r="E1448" s="28" t="s">
        <v>38</v>
      </c>
      <c r="F1448" s="28" t="s">
        <v>238</v>
      </c>
      <c r="G1448" s="28">
        <v>2175</v>
      </c>
    </row>
    <row r="1449" spans="4:7" x14ac:dyDescent="0.3">
      <c r="D1449" s="30">
        <v>46155</v>
      </c>
      <c r="E1449" s="28" t="s">
        <v>38</v>
      </c>
      <c r="F1449" s="28" t="s">
        <v>228</v>
      </c>
      <c r="G1449" s="28">
        <v>1368</v>
      </c>
    </row>
    <row r="1450" spans="4:7" x14ac:dyDescent="0.3">
      <c r="D1450" s="30">
        <v>46155</v>
      </c>
      <c r="E1450" s="28" t="s">
        <v>42</v>
      </c>
      <c r="F1450" s="28" t="s">
        <v>237</v>
      </c>
      <c r="G1450" s="28">
        <v>819</v>
      </c>
    </row>
    <row r="1451" spans="4:7" x14ac:dyDescent="0.3">
      <c r="D1451" s="30">
        <v>46155</v>
      </c>
      <c r="E1451" s="28" t="s">
        <v>106</v>
      </c>
      <c r="F1451" s="28" t="s">
        <v>219</v>
      </c>
      <c r="G1451" s="28">
        <v>1547</v>
      </c>
    </row>
    <row r="1452" spans="4:7" x14ac:dyDescent="0.3">
      <c r="D1452" s="30">
        <v>46155</v>
      </c>
      <c r="E1452" s="28" t="s">
        <v>39</v>
      </c>
      <c r="F1452" s="28" t="s">
        <v>226</v>
      </c>
      <c r="G1452" s="28">
        <v>1344</v>
      </c>
    </row>
    <row r="1453" spans="4:7" x14ac:dyDescent="0.3">
      <c r="D1453" s="30">
        <v>46155</v>
      </c>
      <c r="E1453" s="28" t="s">
        <v>42</v>
      </c>
      <c r="F1453" s="28" t="s">
        <v>228</v>
      </c>
      <c r="G1453" s="28">
        <v>864</v>
      </c>
    </row>
    <row r="1454" spans="4:7" x14ac:dyDescent="0.3">
      <c r="D1454" s="30">
        <v>46155</v>
      </c>
      <c r="E1454" s="28" t="s">
        <v>38</v>
      </c>
      <c r="F1454" s="28" t="s">
        <v>223</v>
      </c>
      <c r="G1454" s="28">
        <v>954</v>
      </c>
    </row>
    <row r="1455" spans="4:7" x14ac:dyDescent="0.3">
      <c r="D1455" s="30">
        <v>46155</v>
      </c>
      <c r="E1455" s="28" t="s">
        <v>42</v>
      </c>
      <c r="F1455" s="28" t="s">
        <v>215</v>
      </c>
      <c r="G1455" s="28">
        <v>1380</v>
      </c>
    </row>
    <row r="1456" spans="4:7" x14ac:dyDescent="0.3">
      <c r="D1456" s="30">
        <v>46155</v>
      </c>
      <c r="E1456" s="28" t="s">
        <v>42</v>
      </c>
      <c r="F1456" s="28" t="s">
        <v>227</v>
      </c>
      <c r="G1456" s="28">
        <v>1102</v>
      </c>
    </row>
    <row r="1457" spans="4:7" x14ac:dyDescent="0.3">
      <c r="D1457" s="30">
        <v>46155</v>
      </c>
      <c r="E1457" s="28" t="s">
        <v>106</v>
      </c>
      <c r="F1457" s="28" t="s">
        <v>215</v>
      </c>
      <c r="G1457" s="28">
        <v>897</v>
      </c>
    </row>
    <row r="1458" spans="4:7" x14ac:dyDescent="0.3">
      <c r="D1458" s="30">
        <v>46155</v>
      </c>
      <c r="E1458" s="28" t="s">
        <v>39</v>
      </c>
      <c r="F1458" s="28" t="s">
        <v>242</v>
      </c>
      <c r="G1458" s="28">
        <v>1311</v>
      </c>
    </row>
    <row r="1459" spans="4:7" x14ac:dyDescent="0.3">
      <c r="D1459" s="30">
        <v>46155</v>
      </c>
      <c r="E1459" s="28" t="s">
        <v>42</v>
      </c>
      <c r="F1459" s="28" t="s">
        <v>226</v>
      </c>
      <c r="G1459" s="28">
        <v>2112</v>
      </c>
    </row>
    <row r="1460" spans="4:7" x14ac:dyDescent="0.3">
      <c r="D1460" s="30">
        <v>46155</v>
      </c>
      <c r="E1460" s="28" t="s">
        <v>42</v>
      </c>
      <c r="F1460" s="28" t="s">
        <v>239</v>
      </c>
      <c r="G1460" s="28">
        <v>76</v>
      </c>
    </row>
    <row r="1461" spans="4:7" x14ac:dyDescent="0.3">
      <c r="D1461" s="30">
        <v>46155</v>
      </c>
      <c r="E1461" s="28" t="s">
        <v>106</v>
      </c>
      <c r="F1461" s="28" t="s">
        <v>235</v>
      </c>
      <c r="G1461" s="28">
        <v>688</v>
      </c>
    </row>
    <row r="1462" spans="4:7" x14ac:dyDescent="0.3">
      <c r="D1462" s="30">
        <v>46156</v>
      </c>
      <c r="E1462" s="28" t="s">
        <v>38</v>
      </c>
      <c r="F1462" s="28" t="s">
        <v>236</v>
      </c>
      <c r="G1462" s="28">
        <v>44</v>
      </c>
    </row>
    <row r="1463" spans="4:7" x14ac:dyDescent="0.3">
      <c r="D1463" s="30">
        <v>46156</v>
      </c>
      <c r="E1463" s="28" t="s">
        <v>106</v>
      </c>
      <c r="F1463" s="28" t="s">
        <v>223</v>
      </c>
      <c r="G1463" s="28">
        <v>265</v>
      </c>
    </row>
    <row r="1464" spans="4:7" x14ac:dyDescent="0.3">
      <c r="D1464" s="30">
        <v>46156</v>
      </c>
      <c r="E1464" s="28" t="s">
        <v>38</v>
      </c>
      <c r="F1464" s="28" t="s">
        <v>219</v>
      </c>
      <c r="G1464" s="28">
        <v>819</v>
      </c>
    </row>
    <row r="1465" spans="4:7" x14ac:dyDescent="0.3">
      <c r="D1465" s="30">
        <v>46156</v>
      </c>
      <c r="E1465" s="28" t="s">
        <v>106</v>
      </c>
      <c r="F1465" s="28" t="s">
        <v>234</v>
      </c>
      <c r="G1465" s="28">
        <v>255</v>
      </c>
    </row>
    <row r="1466" spans="4:7" x14ac:dyDescent="0.3">
      <c r="D1466" s="30">
        <v>46156</v>
      </c>
      <c r="E1466" s="28" t="s">
        <v>39</v>
      </c>
      <c r="F1466" s="28" t="s">
        <v>239</v>
      </c>
      <c r="G1466" s="28">
        <v>380</v>
      </c>
    </row>
    <row r="1467" spans="4:7" x14ac:dyDescent="0.3">
      <c r="D1467" s="30">
        <v>46156</v>
      </c>
      <c r="E1467" s="28" t="s">
        <v>38</v>
      </c>
      <c r="F1467" s="28" t="s">
        <v>223</v>
      </c>
      <c r="G1467" s="28">
        <v>848</v>
      </c>
    </row>
    <row r="1468" spans="4:7" x14ac:dyDescent="0.3">
      <c r="D1468" s="30">
        <v>46156</v>
      </c>
      <c r="E1468" s="28" t="s">
        <v>42</v>
      </c>
      <c r="F1468" s="28" t="s">
        <v>228</v>
      </c>
      <c r="G1468" s="28">
        <v>1296</v>
      </c>
    </row>
    <row r="1469" spans="4:7" x14ac:dyDescent="0.3">
      <c r="D1469" s="30">
        <v>46156</v>
      </c>
      <c r="E1469" s="28" t="s">
        <v>38</v>
      </c>
      <c r="F1469" s="28" t="s">
        <v>233</v>
      </c>
      <c r="G1469" s="28">
        <v>765</v>
      </c>
    </row>
    <row r="1470" spans="4:7" x14ac:dyDescent="0.3">
      <c r="D1470" s="30">
        <v>46156</v>
      </c>
      <c r="E1470" s="28" t="s">
        <v>42</v>
      </c>
      <c r="F1470" s="28" t="s">
        <v>225</v>
      </c>
      <c r="G1470" s="28">
        <v>320</v>
      </c>
    </row>
    <row r="1471" spans="4:7" x14ac:dyDescent="0.3">
      <c r="D1471" s="30">
        <v>46156</v>
      </c>
      <c r="E1471" s="28" t="s">
        <v>39</v>
      </c>
      <c r="F1471" s="28" t="s">
        <v>238</v>
      </c>
      <c r="G1471" s="28">
        <v>1479</v>
      </c>
    </row>
    <row r="1472" spans="4:7" x14ac:dyDescent="0.3">
      <c r="D1472" s="30">
        <v>46156</v>
      </c>
      <c r="E1472" s="28" t="s">
        <v>106</v>
      </c>
      <c r="F1472" s="28" t="s">
        <v>241</v>
      </c>
      <c r="G1472" s="28">
        <v>1140</v>
      </c>
    </row>
    <row r="1473" spans="4:7" x14ac:dyDescent="0.3">
      <c r="D1473" s="30">
        <v>46156</v>
      </c>
      <c r="E1473" s="28" t="s">
        <v>39</v>
      </c>
      <c r="F1473" s="28" t="s">
        <v>241</v>
      </c>
      <c r="G1473" s="28">
        <v>480</v>
      </c>
    </row>
    <row r="1474" spans="4:7" x14ac:dyDescent="0.3">
      <c r="D1474" s="30">
        <v>46156</v>
      </c>
      <c r="E1474" s="28" t="s">
        <v>42</v>
      </c>
      <c r="F1474" s="28" t="s">
        <v>234</v>
      </c>
      <c r="G1474" s="28">
        <v>663</v>
      </c>
    </row>
    <row r="1475" spans="4:7" x14ac:dyDescent="0.3">
      <c r="D1475" s="30">
        <v>46156</v>
      </c>
      <c r="E1475" s="28" t="s">
        <v>38</v>
      </c>
      <c r="F1475" s="28" t="s">
        <v>237</v>
      </c>
      <c r="G1475" s="28">
        <v>693</v>
      </c>
    </row>
    <row r="1476" spans="4:7" x14ac:dyDescent="0.3">
      <c r="D1476" s="30">
        <v>46157</v>
      </c>
      <c r="E1476" s="28" t="s">
        <v>106</v>
      </c>
      <c r="F1476" s="28" t="s">
        <v>227</v>
      </c>
      <c r="G1476" s="28">
        <v>232</v>
      </c>
    </row>
    <row r="1477" spans="4:7" x14ac:dyDescent="0.3">
      <c r="D1477" s="30">
        <v>46157</v>
      </c>
      <c r="E1477" s="28" t="s">
        <v>39</v>
      </c>
      <c r="F1477" s="28" t="s">
        <v>223</v>
      </c>
      <c r="G1477" s="28">
        <v>424</v>
      </c>
    </row>
    <row r="1478" spans="4:7" x14ac:dyDescent="0.3">
      <c r="D1478" s="30">
        <v>46157</v>
      </c>
      <c r="E1478" s="28" t="s">
        <v>42</v>
      </c>
      <c r="F1478" s="28" t="s">
        <v>235</v>
      </c>
      <c r="G1478" s="28">
        <v>516</v>
      </c>
    </row>
    <row r="1479" spans="4:7" x14ac:dyDescent="0.3">
      <c r="D1479" s="30">
        <v>46157</v>
      </c>
      <c r="E1479" s="28" t="s">
        <v>39</v>
      </c>
      <c r="F1479" s="28" t="s">
        <v>217</v>
      </c>
      <c r="G1479" s="28">
        <v>312</v>
      </c>
    </row>
    <row r="1480" spans="4:7" x14ac:dyDescent="0.3">
      <c r="D1480" s="30">
        <v>46157</v>
      </c>
      <c r="E1480" s="28" t="s">
        <v>38</v>
      </c>
      <c r="F1480" s="28" t="s">
        <v>229</v>
      </c>
      <c r="G1480" s="28">
        <v>792</v>
      </c>
    </row>
    <row r="1481" spans="4:7" x14ac:dyDescent="0.3">
      <c r="D1481" s="30">
        <v>46157</v>
      </c>
      <c r="E1481" s="28" t="s">
        <v>42</v>
      </c>
      <c r="F1481" s="28" t="s">
        <v>242</v>
      </c>
      <c r="G1481" s="28">
        <v>1425</v>
      </c>
    </row>
    <row r="1482" spans="4:7" x14ac:dyDescent="0.3">
      <c r="D1482" s="30">
        <v>46157</v>
      </c>
      <c r="E1482" s="28" t="s">
        <v>38</v>
      </c>
      <c r="F1482" s="28" t="s">
        <v>236</v>
      </c>
      <c r="G1482" s="28">
        <v>77</v>
      </c>
    </row>
    <row r="1483" spans="4:7" x14ac:dyDescent="0.3">
      <c r="D1483" s="30">
        <v>46157</v>
      </c>
      <c r="E1483" s="28" t="s">
        <v>38</v>
      </c>
      <c r="F1483" s="28" t="s">
        <v>226</v>
      </c>
      <c r="G1483" s="28">
        <v>1632</v>
      </c>
    </row>
    <row r="1484" spans="4:7" x14ac:dyDescent="0.3">
      <c r="D1484" s="30">
        <v>46157</v>
      </c>
      <c r="E1484" s="28" t="s">
        <v>38</v>
      </c>
      <c r="F1484" s="28" t="s">
        <v>225</v>
      </c>
      <c r="G1484" s="28">
        <v>1344</v>
      </c>
    </row>
    <row r="1485" spans="4:7" x14ac:dyDescent="0.3">
      <c r="D1485" s="30">
        <v>46157</v>
      </c>
      <c r="E1485" s="28" t="s">
        <v>39</v>
      </c>
      <c r="F1485" s="28" t="s">
        <v>221</v>
      </c>
      <c r="G1485" s="28">
        <v>39</v>
      </c>
    </row>
    <row r="1486" spans="4:7" x14ac:dyDescent="0.3">
      <c r="D1486" s="30">
        <v>46157</v>
      </c>
      <c r="E1486" s="28" t="s">
        <v>106</v>
      </c>
      <c r="F1486" s="28" t="s">
        <v>231</v>
      </c>
      <c r="G1486" s="28">
        <v>286</v>
      </c>
    </row>
    <row r="1487" spans="4:7" x14ac:dyDescent="0.3">
      <c r="D1487" s="30">
        <v>46157</v>
      </c>
      <c r="E1487" s="28" t="s">
        <v>106</v>
      </c>
      <c r="F1487" s="28" t="s">
        <v>228</v>
      </c>
      <c r="G1487" s="28">
        <v>1512</v>
      </c>
    </row>
    <row r="1488" spans="4:7" x14ac:dyDescent="0.3">
      <c r="D1488" s="30">
        <v>46157</v>
      </c>
      <c r="E1488" s="28" t="s">
        <v>38</v>
      </c>
      <c r="F1488" s="28" t="s">
        <v>226</v>
      </c>
      <c r="G1488" s="28">
        <v>96</v>
      </c>
    </row>
    <row r="1489" spans="4:7" x14ac:dyDescent="0.3">
      <c r="D1489" s="30">
        <v>46157</v>
      </c>
      <c r="E1489" s="28" t="s">
        <v>39</v>
      </c>
      <c r="F1489" s="28" t="s">
        <v>232</v>
      </c>
      <c r="G1489" s="28">
        <v>188</v>
      </c>
    </row>
    <row r="1490" spans="4:7" x14ac:dyDescent="0.3">
      <c r="D1490" s="30">
        <v>46158</v>
      </c>
      <c r="E1490" s="28" t="s">
        <v>39</v>
      </c>
      <c r="F1490" s="28" t="s">
        <v>231</v>
      </c>
      <c r="G1490" s="28">
        <v>242</v>
      </c>
    </row>
    <row r="1491" spans="4:7" x14ac:dyDescent="0.3">
      <c r="D1491" s="30">
        <v>46158</v>
      </c>
      <c r="E1491" s="28" t="s">
        <v>39</v>
      </c>
      <c r="F1491" s="28" t="s">
        <v>238</v>
      </c>
      <c r="G1491" s="28">
        <v>870</v>
      </c>
    </row>
    <row r="1492" spans="4:7" x14ac:dyDescent="0.3">
      <c r="D1492" s="30">
        <v>46158</v>
      </c>
      <c r="E1492" s="28" t="s">
        <v>42</v>
      </c>
      <c r="F1492" s="28" t="s">
        <v>227</v>
      </c>
      <c r="G1492" s="28">
        <v>1450</v>
      </c>
    </row>
    <row r="1493" spans="4:7" x14ac:dyDescent="0.3">
      <c r="D1493" s="30">
        <v>46158</v>
      </c>
      <c r="E1493" s="28" t="s">
        <v>38</v>
      </c>
      <c r="F1493" s="28" t="s">
        <v>238</v>
      </c>
      <c r="G1493" s="28">
        <v>2088</v>
      </c>
    </row>
    <row r="1494" spans="4:7" x14ac:dyDescent="0.3">
      <c r="D1494" s="30">
        <v>46158</v>
      </c>
      <c r="E1494" s="28" t="s">
        <v>106</v>
      </c>
      <c r="F1494" s="28" t="s">
        <v>217</v>
      </c>
      <c r="G1494" s="28">
        <v>676</v>
      </c>
    </row>
    <row r="1495" spans="4:7" x14ac:dyDescent="0.3">
      <c r="D1495" s="30">
        <v>46158</v>
      </c>
      <c r="E1495" s="28" t="s">
        <v>106</v>
      </c>
      <c r="F1495" s="28" t="s">
        <v>231</v>
      </c>
      <c r="G1495" s="28">
        <v>66</v>
      </c>
    </row>
    <row r="1496" spans="4:7" x14ac:dyDescent="0.3">
      <c r="D1496" s="30">
        <v>46158</v>
      </c>
      <c r="E1496" s="28" t="s">
        <v>42</v>
      </c>
      <c r="F1496" s="28" t="s">
        <v>235</v>
      </c>
      <c r="G1496" s="28">
        <v>645</v>
      </c>
    </row>
    <row r="1497" spans="4:7" x14ac:dyDescent="0.3">
      <c r="D1497" s="30">
        <v>46158</v>
      </c>
      <c r="E1497" s="28" t="s">
        <v>42</v>
      </c>
      <c r="F1497" s="28" t="s">
        <v>240</v>
      </c>
      <c r="G1497" s="28">
        <v>720</v>
      </c>
    </row>
    <row r="1498" spans="4:7" x14ac:dyDescent="0.3">
      <c r="D1498" s="30">
        <v>46158</v>
      </c>
      <c r="E1498" s="28" t="s">
        <v>42</v>
      </c>
      <c r="F1498" s="28" t="s">
        <v>219</v>
      </c>
      <c r="G1498" s="28">
        <v>1638</v>
      </c>
    </row>
    <row r="1499" spans="4:7" x14ac:dyDescent="0.3">
      <c r="D1499" s="30">
        <v>46158</v>
      </c>
      <c r="E1499" s="28" t="s">
        <v>106</v>
      </c>
      <c r="F1499" s="28" t="s">
        <v>242</v>
      </c>
      <c r="G1499" s="28">
        <v>57</v>
      </c>
    </row>
    <row r="1500" spans="4:7" x14ac:dyDescent="0.3">
      <c r="D1500" s="30">
        <v>46158</v>
      </c>
      <c r="E1500" s="28" t="s">
        <v>42</v>
      </c>
      <c r="F1500" s="28" t="s">
        <v>242</v>
      </c>
      <c r="G1500" s="28">
        <v>627</v>
      </c>
    </row>
    <row r="1501" spans="4:7" x14ac:dyDescent="0.3">
      <c r="D1501" s="30">
        <v>46158</v>
      </c>
      <c r="E1501" s="28" t="s">
        <v>39</v>
      </c>
      <c r="F1501" s="28" t="s">
        <v>234</v>
      </c>
      <c r="G1501" s="28">
        <v>1224</v>
      </c>
    </row>
    <row r="1502" spans="4:7" x14ac:dyDescent="0.3">
      <c r="D1502" s="30">
        <v>46158</v>
      </c>
      <c r="E1502" s="28" t="s">
        <v>38</v>
      </c>
      <c r="F1502" s="28" t="s">
        <v>242</v>
      </c>
      <c r="G1502" s="28">
        <v>228</v>
      </c>
    </row>
    <row r="1503" spans="4:7" x14ac:dyDescent="0.3">
      <c r="D1503" s="30">
        <v>46159</v>
      </c>
      <c r="E1503" s="28" t="s">
        <v>106</v>
      </c>
      <c r="F1503" s="28" t="s">
        <v>228</v>
      </c>
      <c r="G1503" s="28">
        <v>288</v>
      </c>
    </row>
    <row r="1504" spans="4:7" x14ac:dyDescent="0.3">
      <c r="D1504" s="30">
        <v>46159</v>
      </c>
      <c r="E1504" s="28" t="s">
        <v>39</v>
      </c>
      <c r="F1504" s="28" t="s">
        <v>237</v>
      </c>
      <c r="G1504" s="28">
        <v>189</v>
      </c>
    </row>
    <row r="1505" spans="4:7" x14ac:dyDescent="0.3">
      <c r="D1505" s="30">
        <v>46159</v>
      </c>
      <c r="E1505" s="28" t="s">
        <v>106</v>
      </c>
      <c r="F1505" s="28" t="s">
        <v>227</v>
      </c>
      <c r="G1505" s="28">
        <v>116</v>
      </c>
    </row>
    <row r="1506" spans="4:7" x14ac:dyDescent="0.3">
      <c r="D1506" s="30">
        <v>46159</v>
      </c>
      <c r="E1506" s="28" t="s">
        <v>42</v>
      </c>
      <c r="F1506" s="28" t="s">
        <v>225</v>
      </c>
      <c r="G1506" s="28">
        <v>768</v>
      </c>
    </row>
    <row r="1507" spans="4:7" x14ac:dyDescent="0.3">
      <c r="D1507" s="30">
        <v>46159</v>
      </c>
      <c r="E1507" s="28" t="s">
        <v>42</v>
      </c>
      <c r="F1507" s="28" t="s">
        <v>223</v>
      </c>
      <c r="G1507" s="28">
        <v>424</v>
      </c>
    </row>
    <row r="1508" spans="4:7" x14ac:dyDescent="0.3">
      <c r="D1508" s="30">
        <v>46159</v>
      </c>
      <c r="E1508" s="28" t="s">
        <v>106</v>
      </c>
      <c r="F1508" s="28" t="s">
        <v>225</v>
      </c>
      <c r="G1508" s="28">
        <v>640</v>
      </c>
    </row>
    <row r="1509" spans="4:7" x14ac:dyDescent="0.3">
      <c r="D1509" s="30">
        <v>46159</v>
      </c>
      <c r="E1509" s="28" t="s">
        <v>42</v>
      </c>
      <c r="F1509" s="28" t="s">
        <v>223</v>
      </c>
      <c r="G1509" s="28">
        <v>477</v>
      </c>
    </row>
    <row r="1510" spans="4:7" x14ac:dyDescent="0.3">
      <c r="D1510" s="30">
        <v>46159</v>
      </c>
      <c r="E1510" s="28" t="s">
        <v>106</v>
      </c>
      <c r="F1510" s="28" t="s">
        <v>229</v>
      </c>
      <c r="G1510" s="28">
        <v>1408</v>
      </c>
    </row>
    <row r="1511" spans="4:7" x14ac:dyDescent="0.3">
      <c r="D1511" s="30">
        <v>46159</v>
      </c>
      <c r="E1511" s="28" t="s">
        <v>39</v>
      </c>
      <c r="F1511" s="28" t="s">
        <v>228</v>
      </c>
      <c r="G1511" s="28">
        <v>1440</v>
      </c>
    </row>
    <row r="1512" spans="4:7" x14ac:dyDescent="0.3">
      <c r="D1512" s="30">
        <v>46159</v>
      </c>
      <c r="E1512" s="28" t="s">
        <v>42</v>
      </c>
      <c r="F1512" s="28" t="s">
        <v>232</v>
      </c>
      <c r="G1512" s="28">
        <v>1034</v>
      </c>
    </row>
    <row r="1513" spans="4:7" x14ac:dyDescent="0.3">
      <c r="D1513" s="30">
        <v>46159</v>
      </c>
      <c r="E1513" s="28" t="s">
        <v>106</v>
      </c>
      <c r="F1513" s="28" t="s">
        <v>221</v>
      </c>
      <c r="G1513" s="28">
        <v>169</v>
      </c>
    </row>
    <row r="1514" spans="4:7" x14ac:dyDescent="0.3">
      <c r="D1514" s="30">
        <v>46159</v>
      </c>
      <c r="E1514" s="28" t="s">
        <v>39</v>
      </c>
      <c r="F1514" s="28" t="s">
        <v>239</v>
      </c>
      <c r="G1514" s="28">
        <v>608</v>
      </c>
    </row>
    <row r="1515" spans="4:7" x14ac:dyDescent="0.3">
      <c r="D1515" s="30">
        <v>46160</v>
      </c>
      <c r="E1515" s="28" t="s">
        <v>42</v>
      </c>
      <c r="F1515" s="28" t="s">
        <v>217</v>
      </c>
      <c r="G1515" s="28">
        <v>1144</v>
      </c>
    </row>
    <row r="1516" spans="4:7" x14ac:dyDescent="0.3">
      <c r="D1516" s="30">
        <v>46160</v>
      </c>
      <c r="E1516" s="28" t="s">
        <v>38</v>
      </c>
      <c r="F1516" s="28" t="s">
        <v>235</v>
      </c>
      <c r="G1516" s="28">
        <v>731</v>
      </c>
    </row>
    <row r="1517" spans="4:7" x14ac:dyDescent="0.3">
      <c r="D1517" s="30">
        <v>46160</v>
      </c>
      <c r="E1517" s="28" t="s">
        <v>106</v>
      </c>
      <c r="F1517" s="28" t="s">
        <v>241</v>
      </c>
      <c r="G1517" s="28">
        <v>1500</v>
      </c>
    </row>
    <row r="1518" spans="4:7" x14ac:dyDescent="0.3">
      <c r="D1518" s="30">
        <v>46160</v>
      </c>
      <c r="E1518" s="28" t="s">
        <v>106</v>
      </c>
      <c r="F1518" s="28" t="s">
        <v>229</v>
      </c>
      <c r="G1518" s="28">
        <v>176</v>
      </c>
    </row>
    <row r="1519" spans="4:7" x14ac:dyDescent="0.3">
      <c r="D1519" s="30">
        <v>46160</v>
      </c>
      <c r="E1519" s="28" t="s">
        <v>39</v>
      </c>
      <c r="F1519" s="28" t="s">
        <v>233</v>
      </c>
      <c r="G1519" s="28">
        <v>918</v>
      </c>
    </row>
    <row r="1520" spans="4:7" x14ac:dyDescent="0.3">
      <c r="D1520" s="30">
        <v>46160</v>
      </c>
      <c r="E1520" s="28" t="s">
        <v>38</v>
      </c>
      <c r="F1520" s="28" t="s">
        <v>215</v>
      </c>
      <c r="G1520" s="28">
        <v>1035</v>
      </c>
    </row>
    <row r="1521" spans="4:7" x14ac:dyDescent="0.3">
      <c r="D1521" s="30">
        <v>46160</v>
      </c>
      <c r="E1521" s="28" t="s">
        <v>38</v>
      </c>
      <c r="F1521" s="28" t="s">
        <v>242</v>
      </c>
      <c r="G1521" s="28">
        <v>1425</v>
      </c>
    </row>
    <row r="1522" spans="4:7" x14ac:dyDescent="0.3">
      <c r="D1522" s="30">
        <v>46160</v>
      </c>
      <c r="E1522" s="28" t="s">
        <v>38</v>
      </c>
      <c r="F1522" s="28" t="s">
        <v>223</v>
      </c>
      <c r="G1522" s="28">
        <v>265</v>
      </c>
    </row>
    <row r="1523" spans="4:7" x14ac:dyDescent="0.3">
      <c r="D1523" s="30">
        <v>46160</v>
      </c>
      <c r="E1523" s="28" t="s">
        <v>38</v>
      </c>
      <c r="F1523" s="28" t="s">
        <v>240</v>
      </c>
      <c r="G1523" s="28">
        <v>720</v>
      </c>
    </row>
    <row r="1524" spans="4:7" x14ac:dyDescent="0.3">
      <c r="D1524" s="30">
        <v>46160</v>
      </c>
      <c r="E1524" s="28" t="s">
        <v>38</v>
      </c>
      <c r="F1524" s="28" t="s">
        <v>238</v>
      </c>
      <c r="G1524" s="28">
        <v>1479</v>
      </c>
    </row>
    <row r="1525" spans="4:7" x14ac:dyDescent="0.3">
      <c r="D1525" s="30">
        <v>46160</v>
      </c>
      <c r="E1525" s="28" t="s">
        <v>106</v>
      </c>
      <c r="F1525" s="28" t="s">
        <v>237</v>
      </c>
      <c r="G1525" s="28">
        <v>63</v>
      </c>
    </row>
    <row r="1526" spans="4:7" x14ac:dyDescent="0.3">
      <c r="D1526" s="30">
        <v>46160</v>
      </c>
      <c r="E1526" s="28" t="s">
        <v>38</v>
      </c>
      <c r="F1526" s="28" t="s">
        <v>229</v>
      </c>
      <c r="G1526" s="28">
        <v>440</v>
      </c>
    </row>
    <row r="1527" spans="4:7" x14ac:dyDescent="0.3">
      <c r="D1527" s="30">
        <v>46160</v>
      </c>
      <c r="E1527" s="28" t="s">
        <v>39</v>
      </c>
      <c r="F1527" s="28" t="s">
        <v>232</v>
      </c>
      <c r="G1527" s="28">
        <v>940</v>
      </c>
    </row>
    <row r="1528" spans="4:7" x14ac:dyDescent="0.3">
      <c r="D1528" s="30">
        <v>46160</v>
      </c>
      <c r="E1528" s="28" t="s">
        <v>39</v>
      </c>
      <c r="F1528" s="28" t="s">
        <v>229</v>
      </c>
      <c r="G1528" s="28">
        <v>1232</v>
      </c>
    </row>
    <row r="1529" spans="4:7" x14ac:dyDescent="0.3">
      <c r="D1529" s="30">
        <v>46161</v>
      </c>
      <c r="E1529" s="28" t="s">
        <v>38</v>
      </c>
      <c r="F1529" s="28" t="s">
        <v>219</v>
      </c>
      <c r="G1529" s="28">
        <v>1092</v>
      </c>
    </row>
    <row r="1530" spans="4:7" x14ac:dyDescent="0.3">
      <c r="D1530" s="30">
        <v>46161</v>
      </c>
      <c r="E1530" s="28" t="s">
        <v>106</v>
      </c>
      <c r="F1530" s="28" t="s">
        <v>236</v>
      </c>
      <c r="G1530" s="28">
        <v>88</v>
      </c>
    </row>
    <row r="1531" spans="4:7" x14ac:dyDescent="0.3">
      <c r="D1531" s="30">
        <v>46161</v>
      </c>
      <c r="E1531" s="28" t="s">
        <v>39</v>
      </c>
      <c r="F1531" s="28" t="s">
        <v>237</v>
      </c>
      <c r="G1531" s="28">
        <v>1323</v>
      </c>
    </row>
    <row r="1532" spans="4:7" x14ac:dyDescent="0.3">
      <c r="D1532" s="30">
        <v>46161</v>
      </c>
      <c r="E1532" s="28" t="s">
        <v>39</v>
      </c>
      <c r="F1532" s="28" t="s">
        <v>221</v>
      </c>
      <c r="G1532" s="28">
        <v>156</v>
      </c>
    </row>
    <row r="1533" spans="4:7" x14ac:dyDescent="0.3">
      <c r="D1533" s="30">
        <v>46161</v>
      </c>
      <c r="E1533" s="28" t="s">
        <v>106</v>
      </c>
      <c r="F1533" s="28" t="s">
        <v>223</v>
      </c>
      <c r="G1533" s="28">
        <v>1060</v>
      </c>
    </row>
    <row r="1534" spans="4:7" x14ac:dyDescent="0.3">
      <c r="D1534" s="30">
        <v>46161</v>
      </c>
      <c r="E1534" s="28" t="s">
        <v>42</v>
      </c>
      <c r="F1534" s="28" t="s">
        <v>242</v>
      </c>
      <c r="G1534" s="28">
        <v>456</v>
      </c>
    </row>
    <row r="1535" spans="4:7" x14ac:dyDescent="0.3">
      <c r="D1535" s="30">
        <v>46161</v>
      </c>
      <c r="E1535" s="28" t="s">
        <v>42</v>
      </c>
      <c r="F1535" s="28" t="s">
        <v>221</v>
      </c>
      <c r="G1535" s="28">
        <v>13</v>
      </c>
    </row>
    <row r="1536" spans="4:7" x14ac:dyDescent="0.3">
      <c r="D1536" s="30">
        <v>46161</v>
      </c>
      <c r="E1536" s="28" t="s">
        <v>39</v>
      </c>
      <c r="F1536" s="28" t="s">
        <v>221</v>
      </c>
      <c r="G1536" s="28">
        <v>52</v>
      </c>
    </row>
    <row r="1537" spans="4:7" x14ac:dyDescent="0.3">
      <c r="D1537" s="30">
        <v>46161</v>
      </c>
      <c r="E1537" s="28" t="s">
        <v>106</v>
      </c>
      <c r="F1537" s="28" t="s">
        <v>240</v>
      </c>
      <c r="G1537" s="28">
        <v>90</v>
      </c>
    </row>
    <row r="1538" spans="4:7" x14ac:dyDescent="0.3">
      <c r="D1538" s="30">
        <v>46161</v>
      </c>
      <c r="E1538" s="28" t="s">
        <v>38</v>
      </c>
      <c r="F1538" s="28" t="s">
        <v>240</v>
      </c>
      <c r="G1538" s="28">
        <v>90</v>
      </c>
    </row>
    <row r="1539" spans="4:7" x14ac:dyDescent="0.3">
      <c r="D1539" s="30">
        <v>46161</v>
      </c>
      <c r="E1539" s="28" t="s">
        <v>39</v>
      </c>
      <c r="F1539" s="28" t="s">
        <v>228</v>
      </c>
      <c r="G1539" s="28">
        <v>1584</v>
      </c>
    </row>
    <row r="1540" spans="4:7" x14ac:dyDescent="0.3">
      <c r="D1540" s="30">
        <v>46162</v>
      </c>
      <c r="E1540" s="28" t="s">
        <v>38</v>
      </c>
      <c r="F1540" s="28" t="s">
        <v>223</v>
      </c>
      <c r="G1540" s="28">
        <v>901</v>
      </c>
    </row>
    <row r="1541" spans="4:7" x14ac:dyDescent="0.3">
      <c r="D1541" s="30">
        <v>46162</v>
      </c>
      <c r="E1541" s="28" t="s">
        <v>42</v>
      </c>
      <c r="F1541" s="28" t="s">
        <v>219</v>
      </c>
      <c r="G1541" s="28">
        <v>2093</v>
      </c>
    </row>
    <row r="1542" spans="4:7" x14ac:dyDescent="0.3">
      <c r="D1542" s="30">
        <v>46162</v>
      </c>
      <c r="E1542" s="28" t="s">
        <v>38</v>
      </c>
      <c r="F1542" s="28" t="s">
        <v>227</v>
      </c>
      <c r="G1542" s="28">
        <v>58</v>
      </c>
    </row>
    <row r="1543" spans="4:7" x14ac:dyDescent="0.3">
      <c r="D1543" s="30">
        <v>46162</v>
      </c>
      <c r="E1543" s="28" t="s">
        <v>39</v>
      </c>
      <c r="F1543" s="28" t="s">
        <v>219</v>
      </c>
      <c r="G1543" s="28">
        <v>455</v>
      </c>
    </row>
    <row r="1544" spans="4:7" x14ac:dyDescent="0.3">
      <c r="D1544" s="30">
        <v>46162</v>
      </c>
      <c r="E1544" s="28" t="s">
        <v>106</v>
      </c>
      <c r="F1544" s="28" t="s">
        <v>225</v>
      </c>
      <c r="G1544" s="28">
        <v>1408</v>
      </c>
    </row>
    <row r="1545" spans="4:7" x14ac:dyDescent="0.3">
      <c r="D1545" s="30">
        <v>46162</v>
      </c>
      <c r="E1545" s="28" t="s">
        <v>38</v>
      </c>
      <c r="F1545" s="28" t="s">
        <v>223</v>
      </c>
      <c r="G1545" s="28">
        <v>1166</v>
      </c>
    </row>
    <row r="1546" spans="4:7" x14ac:dyDescent="0.3">
      <c r="D1546" s="30">
        <v>46162</v>
      </c>
      <c r="E1546" s="28" t="s">
        <v>38</v>
      </c>
      <c r="F1546" s="28" t="s">
        <v>221</v>
      </c>
      <c r="G1546" s="28">
        <v>195</v>
      </c>
    </row>
    <row r="1547" spans="4:7" x14ac:dyDescent="0.3">
      <c r="D1547" s="30">
        <v>46162</v>
      </c>
      <c r="E1547" s="28" t="s">
        <v>106</v>
      </c>
      <c r="F1547" s="28" t="s">
        <v>231</v>
      </c>
      <c r="G1547" s="28">
        <v>396</v>
      </c>
    </row>
    <row r="1548" spans="4:7" x14ac:dyDescent="0.3">
      <c r="D1548" s="30">
        <v>46163</v>
      </c>
      <c r="E1548" s="28" t="s">
        <v>39</v>
      </c>
      <c r="F1548" s="28" t="s">
        <v>228</v>
      </c>
      <c r="G1548" s="28">
        <v>72</v>
      </c>
    </row>
    <row r="1549" spans="4:7" x14ac:dyDescent="0.3">
      <c r="D1549" s="30">
        <v>46163</v>
      </c>
      <c r="E1549" s="28" t="s">
        <v>106</v>
      </c>
      <c r="F1549" s="28" t="s">
        <v>221</v>
      </c>
      <c r="G1549" s="28">
        <v>26</v>
      </c>
    </row>
    <row r="1550" spans="4:7" x14ac:dyDescent="0.3">
      <c r="D1550" s="30">
        <v>46163</v>
      </c>
      <c r="E1550" s="28" t="s">
        <v>39</v>
      </c>
      <c r="F1550" s="28" t="s">
        <v>226</v>
      </c>
      <c r="G1550" s="28">
        <v>768</v>
      </c>
    </row>
    <row r="1551" spans="4:7" x14ac:dyDescent="0.3">
      <c r="D1551" s="30">
        <v>46163</v>
      </c>
      <c r="E1551" s="28" t="s">
        <v>106</v>
      </c>
      <c r="F1551" s="28" t="s">
        <v>233</v>
      </c>
      <c r="G1551" s="28">
        <v>765</v>
      </c>
    </row>
    <row r="1552" spans="4:7" x14ac:dyDescent="0.3">
      <c r="D1552" s="30">
        <v>46163</v>
      </c>
      <c r="E1552" s="28" t="s">
        <v>42</v>
      </c>
      <c r="F1552" s="28" t="s">
        <v>225</v>
      </c>
      <c r="G1552" s="28">
        <v>256</v>
      </c>
    </row>
    <row r="1553" spans="4:7" x14ac:dyDescent="0.3">
      <c r="D1553" s="30">
        <v>46163</v>
      </c>
      <c r="E1553" s="28" t="s">
        <v>106</v>
      </c>
      <c r="F1553" s="28" t="s">
        <v>223</v>
      </c>
      <c r="G1553" s="28">
        <v>106</v>
      </c>
    </row>
    <row r="1554" spans="4:7" x14ac:dyDescent="0.3">
      <c r="D1554" s="30">
        <v>46163</v>
      </c>
      <c r="E1554" s="28" t="s">
        <v>39</v>
      </c>
      <c r="F1554" s="28" t="s">
        <v>229</v>
      </c>
      <c r="G1554" s="28">
        <v>2024</v>
      </c>
    </row>
    <row r="1555" spans="4:7" x14ac:dyDescent="0.3">
      <c r="D1555" s="30">
        <v>46163</v>
      </c>
      <c r="E1555" s="28" t="s">
        <v>38</v>
      </c>
      <c r="F1555" s="28" t="s">
        <v>223</v>
      </c>
      <c r="G1555" s="28">
        <v>689</v>
      </c>
    </row>
    <row r="1556" spans="4:7" x14ac:dyDescent="0.3">
      <c r="D1556" s="30">
        <v>46163</v>
      </c>
      <c r="E1556" s="28" t="s">
        <v>39</v>
      </c>
      <c r="F1556" s="28" t="s">
        <v>233</v>
      </c>
      <c r="G1556" s="28">
        <v>663</v>
      </c>
    </row>
    <row r="1557" spans="4:7" x14ac:dyDescent="0.3">
      <c r="D1557" s="30">
        <v>46163</v>
      </c>
      <c r="E1557" s="28" t="s">
        <v>39</v>
      </c>
      <c r="F1557" s="28" t="s">
        <v>233</v>
      </c>
      <c r="G1557" s="28">
        <v>459</v>
      </c>
    </row>
    <row r="1558" spans="4:7" x14ac:dyDescent="0.3">
      <c r="D1558" s="30">
        <v>46163</v>
      </c>
      <c r="E1558" s="28" t="s">
        <v>39</v>
      </c>
      <c r="F1558" s="28" t="s">
        <v>241</v>
      </c>
      <c r="G1558" s="28">
        <v>1140</v>
      </c>
    </row>
    <row r="1559" spans="4:7" x14ac:dyDescent="0.3">
      <c r="D1559" s="30">
        <v>46163</v>
      </c>
      <c r="E1559" s="28" t="s">
        <v>39</v>
      </c>
      <c r="F1559" s="28" t="s">
        <v>238</v>
      </c>
      <c r="G1559" s="28">
        <v>609</v>
      </c>
    </row>
    <row r="1560" spans="4:7" x14ac:dyDescent="0.3">
      <c r="D1560" s="30">
        <v>46163</v>
      </c>
      <c r="E1560" s="28" t="s">
        <v>39</v>
      </c>
      <c r="F1560" s="28" t="s">
        <v>217</v>
      </c>
      <c r="G1560" s="28">
        <v>1300</v>
      </c>
    </row>
    <row r="1561" spans="4:7" x14ac:dyDescent="0.3">
      <c r="D1561" s="30">
        <v>46163</v>
      </c>
      <c r="E1561" s="28" t="s">
        <v>39</v>
      </c>
      <c r="F1561" s="28" t="s">
        <v>234</v>
      </c>
      <c r="G1561" s="28">
        <v>663</v>
      </c>
    </row>
    <row r="1562" spans="4:7" x14ac:dyDescent="0.3">
      <c r="D1562" s="30">
        <v>46164</v>
      </c>
      <c r="E1562" s="28" t="s">
        <v>42</v>
      </c>
      <c r="F1562" s="28" t="s">
        <v>226</v>
      </c>
      <c r="G1562" s="28">
        <v>192</v>
      </c>
    </row>
    <row r="1563" spans="4:7" x14ac:dyDescent="0.3">
      <c r="D1563" s="30">
        <v>46164</v>
      </c>
      <c r="E1563" s="28" t="s">
        <v>106</v>
      </c>
      <c r="F1563" s="28" t="s">
        <v>227</v>
      </c>
      <c r="G1563" s="28">
        <v>1392</v>
      </c>
    </row>
    <row r="1564" spans="4:7" x14ac:dyDescent="0.3">
      <c r="D1564" s="30">
        <v>46164</v>
      </c>
      <c r="E1564" s="28" t="s">
        <v>38</v>
      </c>
      <c r="F1564" s="28" t="s">
        <v>217</v>
      </c>
      <c r="G1564" s="28">
        <v>468</v>
      </c>
    </row>
    <row r="1565" spans="4:7" x14ac:dyDescent="0.3">
      <c r="D1565" s="30">
        <v>46164</v>
      </c>
      <c r="E1565" s="28" t="s">
        <v>106</v>
      </c>
      <c r="F1565" s="28" t="s">
        <v>229</v>
      </c>
      <c r="G1565" s="28">
        <v>1672</v>
      </c>
    </row>
    <row r="1566" spans="4:7" x14ac:dyDescent="0.3">
      <c r="D1566" s="30">
        <v>46164</v>
      </c>
      <c r="E1566" s="28" t="s">
        <v>42</v>
      </c>
      <c r="F1566" s="28" t="s">
        <v>226</v>
      </c>
      <c r="G1566" s="28">
        <v>2016</v>
      </c>
    </row>
    <row r="1567" spans="4:7" x14ac:dyDescent="0.3">
      <c r="D1567" s="30">
        <v>46164</v>
      </c>
      <c r="E1567" s="28" t="s">
        <v>39</v>
      </c>
      <c r="F1567" s="28" t="s">
        <v>235</v>
      </c>
      <c r="G1567" s="28">
        <v>43</v>
      </c>
    </row>
    <row r="1568" spans="4:7" x14ac:dyDescent="0.3">
      <c r="D1568" s="30">
        <v>46164</v>
      </c>
      <c r="E1568" s="28" t="s">
        <v>106</v>
      </c>
      <c r="F1568" s="28" t="s">
        <v>235</v>
      </c>
      <c r="G1568" s="28">
        <v>817</v>
      </c>
    </row>
    <row r="1569" spans="4:7" x14ac:dyDescent="0.3">
      <c r="D1569" s="30">
        <v>46164</v>
      </c>
      <c r="E1569" s="28" t="s">
        <v>42</v>
      </c>
      <c r="F1569" s="28" t="s">
        <v>233</v>
      </c>
      <c r="G1569" s="28">
        <v>459</v>
      </c>
    </row>
    <row r="1570" spans="4:7" x14ac:dyDescent="0.3">
      <c r="D1570" s="30">
        <v>46164</v>
      </c>
      <c r="E1570" s="28" t="s">
        <v>42</v>
      </c>
      <c r="F1570" s="28" t="s">
        <v>240</v>
      </c>
      <c r="G1570" s="28">
        <v>360</v>
      </c>
    </row>
    <row r="1571" spans="4:7" x14ac:dyDescent="0.3">
      <c r="D1571" s="30">
        <v>46164</v>
      </c>
      <c r="E1571" s="28" t="s">
        <v>106</v>
      </c>
      <c r="F1571" s="28" t="s">
        <v>239</v>
      </c>
      <c r="G1571" s="28">
        <v>950</v>
      </c>
    </row>
    <row r="1572" spans="4:7" x14ac:dyDescent="0.3">
      <c r="D1572" s="30">
        <v>46164</v>
      </c>
      <c r="E1572" s="28" t="s">
        <v>106</v>
      </c>
      <c r="F1572" s="28" t="s">
        <v>226</v>
      </c>
      <c r="G1572" s="28">
        <v>1632</v>
      </c>
    </row>
    <row r="1573" spans="4:7" x14ac:dyDescent="0.3">
      <c r="D1573" s="30">
        <v>46164</v>
      </c>
      <c r="E1573" s="28" t="s">
        <v>106</v>
      </c>
      <c r="F1573" s="28" t="s">
        <v>234</v>
      </c>
      <c r="G1573" s="28">
        <v>459</v>
      </c>
    </row>
    <row r="1574" spans="4:7" x14ac:dyDescent="0.3">
      <c r="D1574" s="30">
        <v>46164</v>
      </c>
      <c r="E1574" s="28" t="s">
        <v>39</v>
      </c>
      <c r="F1574" s="28" t="s">
        <v>223</v>
      </c>
      <c r="G1574" s="28">
        <v>1272</v>
      </c>
    </row>
    <row r="1575" spans="4:7" x14ac:dyDescent="0.3">
      <c r="D1575" s="30">
        <v>46164</v>
      </c>
      <c r="E1575" s="28" t="s">
        <v>106</v>
      </c>
      <c r="F1575" s="28" t="s">
        <v>228</v>
      </c>
      <c r="G1575" s="28">
        <v>1440</v>
      </c>
    </row>
    <row r="1576" spans="4:7" x14ac:dyDescent="0.3">
      <c r="D1576" s="30">
        <v>46165</v>
      </c>
      <c r="E1576" s="28" t="s">
        <v>106</v>
      </c>
      <c r="F1576" s="28" t="s">
        <v>237</v>
      </c>
      <c r="G1576" s="28">
        <v>1449</v>
      </c>
    </row>
    <row r="1577" spans="4:7" x14ac:dyDescent="0.3">
      <c r="D1577" s="30">
        <v>46165</v>
      </c>
      <c r="E1577" s="28" t="s">
        <v>39</v>
      </c>
      <c r="F1577" s="28" t="s">
        <v>221</v>
      </c>
      <c r="G1577" s="28">
        <v>13</v>
      </c>
    </row>
    <row r="1578" spans="4:7" x14ac:dyDescent="0.3">
      <c r="D1578" s="30">
        <v>46165</v>
      </c>
      <c r="E1578" s="28" t="s">
        <v>106</v>
      </c>
      <c r="F1578" s="28" t="s">
        <v>229</v>
      </c>
      <c r="G1578" s="28">
        <v>1936</v>
      </c>
    </row>
    <row r="1579" spans="4:7" x14ac:dyDescent="0.3">
      <c r="D1579" s="30">
        <v>46165</v>
      </c>
      <c r="E1579" s="28" t="s">
        <v>106</v>
      </c>
      <c r="F1579" s="28" t="s">
        <v>228</v>
      </c>
      <c r="G1579" s="28">
        <v>1224</v>
      </c>
    </row>
    <row r="1580" spans="4:7" x14ac:dyDescent="0.3">
      <c r="D1580" s="30">
        <v>46165</v>
      </c>
      <c r="E1580" s="28" t="s">
        <v>42</v>
      </c>
      <c r="F1580" s="28" t="s">
        <v>241</v>
      </c>
      <c r="G1580" s="28">
        <v>1140</v>
      </c>
    </row>
    <row r="1581" spans="4:7" x14ac:dyDescent="0.3">
      <c r="D1581" s="30">
        <v>46165</v>
      </c>
      <c r="E1581" s="28" t="s">
        <v>39</v>
      </c>
      <c r="F1581" s="28" t="s">
        <v>223</v>
      </c>
      <c r="G1581" s="28">
        <v>1007</v>
      </c>
    </row>
    <row r="1582" spans="4:7" x14ac:dyDescent="0.3">
      <c r="D1582" s="30">
        <v>46165</v>
      </c>
      <c r="E1582" s="28" t="s">
        <v>106</v>
      </c>
      <c r="F1582" s="28" t="s">
        <v>221</v>
      </c>
      <c r="G1582" s="28">
        <v>52</v>
      </c>
    </row>
    <row r="1583" spans="4:7" x14ac:dyDescent="0.3">
      <c r="D1583" s="30">
        <v>46166</v>
      </c>
      <c r="E1583" s="28" t="s">
        <v>106</v>
      </c>
      <c r="F1583" s="28" t="s">
        <v>217</v>
      </c>
      <c r="G1583" s="28">
        <v>1092</v>
      </c>
    </row>
    <row r="1584" spans="4:7" x14ac:dyDescent="0.3">
      <c r="D1584" s="30">
        <v>46166</v>
      </c>
      <c r="E1584" s="28" t="s">
        <v>42</v>
      </c>
      <c r="F1584" s="28" t="s">
        <v>231</v>
      </c>
      <c r="G1584" s="28">
        <v>440</v>
      </c>
    </row>
    <row r="1585" spans="4:7" x14ac:dyDescent="0.3">
      <c r="D1585" s="30">
        <v>46166</v>
      </c>
      <c r="E1585" s="28" t="s">
        <v>39</v>
      </c>
      <c r="F1585" s="28" t="s">
        <v>230</v>
      </c>
      <c r="G1585" s="28">
        <v>370</v>
      </c>
    </row>
    <row r="1586" spans="4:7" x14ac:dyDescent="0.3">
      <c r="D1586" s="30">
        <v>46166</v>
      </c>
      <c r="E1586" s="28" t="s">
        <v>42</v>
      </c>
      <c r="F1586" s="28" t="s">
        <v>239</v>
      </c>
      <c r="G1586" s="28">
        <v>418</v>
      </c>
    </row>
    <row r="1587" spans="4:7" x14ac:dyDescent="0.3">
      <c r="D1587" s="30">
        <v>46166</v>
      </c>
      <c r="E1587" s="28" t="s">
        <v>38</v>
      </c>
      <c r="F1587" s="28" t="s">
        <v>226</v>
      </c>
      <c r="G1587" s="28">
        <v>2016</v>
      </c>
    </row>
    <row r="1588" spans="4:7" x14ac:dyDescent="0.3">
      <c r="D1588" s="30">
        <v>46166</v>
      </c>
      <c r="E1588" s="28" t="s">
        <v>106</v>
      </c>
      <c r="F1588" s="28" t="s">
        <v>219</v>
      </c>
      <c r="G1588" s="28">
        <v>728</v>
      </c>
    </row>
    <row r="1589" spans="4:7" x14ac:dyDescent="0.3">
      <c r="D1589" s="30">
        <v>46166</v>
      </c>
      <c r="E1589" s="28" t="s">
        <v>39</v>
      </c>
      <c r="F1589" s="28" t="s">
        <v>230</v>
      </c>
      <c r="G1589" s="28">
        <v>222</v>
      </c>
    </row>
    <row r="1590" spans="4:7" x14ac:dyDescent="0.3">
      <c r="D1590" s="30">
        <v>46166</v>
      </c>
      <c r="E1590" s="28" t="s">
        <v>39</v>
      </c>
      <c r="F1590" s="28" t="s">
        <v>227</v>
      </c>
      <c r="G1590" s="28">
        <v>290</v>
      </c>
    </row>
    <row r="1591" spans="4:7" x14ac:dyDescent="0.3">
      <c r="D1591" s="30">
        <v>46166</v>
      </c>
      <c r="E1591" s="28" t="s">
        <v>106</v>
      </c>
      <c r="F1591" s="28" t="s">
        <v>219</v>
      </c>
      <c r="G1591" s="28">
        <v>91</v>
      </c>
    </row>
    <row r="1592" spans="4:7" x14ac:dyDescent="0.3">
      <c r="D1592" s="30">
        <v>46166</v>
      </c>
      <c r="E1592" s="28" t="s">
        <v>39</v>
      </c>
      <c r="F1592" s="28" t="s">
        <v>225</v>
      </c>
      <c r="G1592" s="28">
        <v>1344</v>
      </c>
    </row>
    <row r="1593" spans="4:7" x14ac:dyDescent="0.3">
      <c r="D1593" s="30">
        <v>46166</v>
      </c>
      <c r="E1593" s="28" t="s">
        <v>39</v>
      </c>
      <c r="F1593" s="28" t="s">
        <v>238</v>
      </c>
      <c r="G1593" s="28">
        <v>870</v>
      </c>
    </row>
    <row r="1594" spans="4:7" x14ac:dyDescent="0.3">
      <c r="D1594" s="30">
        <v>46167</v>
      </c>
      <c r="E1594" s="28" t="s">
        <v>39</v>
      </c>
      <c r="F1594" s="28" t="s">
        <v>230</v>
      </c>
      <c r="G1594" s="28">
        <v>851</v>
      </c>
    </row>
    <row r="1595" spans="4:7" x14ac:dyDescent="0.3">
      <c r="D1595" s="30">
        <v>46167</v>
      </c>
      <c r="E1595" s="28" t="s">
        <v>42</v>
      </c>
      <c r="F1595" s="28" t="s">
        <v>226</v>
      </c>
      <c r="G1595" s="28">
        <v>384</v>
      </c>
    </row>
    <row r="1596" spans="4:7" x14ac:dyDescent="0.3">
      <c r="D1596" s="30">
        <v>46167</v>
      </c>
      <c r="E1596" s="28" t="s">
        <v>42</v>
      </c>
      <c r="F1596" s="28" t="s">
        <v>226</v>
      </c>
      <c r="G1596" s="28">
        <v>960</v>
      </c>
    </row>
    <row r="1597" spans="4:7" x14ac:dyDescent="0.3">
      <c r="D1597" s="30">
        <v>46167</v>
      </c>
      <c r="E1597" s="28" t="s">
        <v>38</v>
      </c>
      <c r="F1597" s="28" t="s">
        <v>227</v>
      </c>
      <c r="G1597" s="28">
        <v>928</v>
      </c>
    </row>
    <row r="1598" spans="4:7" x14ac:dyDescent="0.3">
      <c r="D1598" s="30">
        <v>46167</v>
      </c>
      <c r="E1598" s="28" t="s">
        <v>38</v>
      </c>
      <c r="F1598" s="28" t="s">
        <v>233</v>
      </c>
      <c r="G1598" s="28">
        <v>408</v>
      </c>
    </row>
    <row r="1599" spans="4:7" x14ac:dyDescent="0.3">
      <c r="D1599" s="30">
        <v>46167</v>
      </c>
      <c r="E1599" s="28" t="s">
        <v>38</v>
      </c>
      <c r="F1599" s="28" t="s">
        <v>223</v>
      </c>
      <c r="G1599" s="28">
        <v>265</v>
      </c>
    </row>
    <row r="1600" spans="4:7" x14ac:dyDescent="0.3">
      <c r="D1600" s="30">
        <v>46167</v>
      </c>
      <c r="E1600" s="28" t="s">
        <v>39</v>
      </c>
      <c r="F1600" s="28" t="s">
        <v>240</v>
      </c>
      <c r="G1600" s="28">
        <v>270</v>
      </c>
    </row>
    <row r="1601" spans="4:7" x14ac:dyDescent="0.3">
      <c r="D1601" s="30">
        <v>46167</v>
      </c>
      <c r="E1601" s="28" t="s">
        <v>38</v>
      </c>
      <c r="F1601" s="28" t="s">
        <v>233</v>
      </c>
      <c r="G1601" s="28">
        <v>357</v>
      </c>
    </row>
    <row r="1602" spans="4:7" x14ac:dyDescent="0.3">
      <c r="D1602" s="30">
        <v>46167</v>
      </c>
      <c r="E1602" s="28" t="s">
        <v>42</v>
      </c>
      <c r="F1602" s="28" t="s">
        <v>233</v>
      </c>
      <c r="G1602" s="28">
        <v>459</v>
      </c>
    </row>
    <row r="1603" spans="4:7" x14ac:dyDescent="0.3">
      <c r="D1603" s="30">
        <v>46167</v>
      </c>
      <c r="E1603" s="28" t="s">
        <v>42</v>
      </c>
      <c r="F1603" s="28" t="s">
        <v>221</v>
      </c>
      <c r="G1603" s="28">
        <v>26</v>
      </c>
    </row>
    <row r="1604" spans="4:7" x14ac:dyDescent="0.3">
      <c r="D1604" s="30">
        <v>46167</v>
      </c>
      <c r="E1604" s="28" t="s">
        <v>42</v>
      </c>
      <c r="F1604" s="28" t="s">
        <v>223</v>
      </c>
      <c r="G1604" s="28">
        <v>583</v>
      </c>
    </row>
    <row r="1605" spans="4:7" x14ac:dyDescent="0.3">
      <c r="D1605" s="30">
        <v>46168</v>
      </c>
      <c r="E1605" s="28" t="s">
        <v>106</v>
      </c>
      <c r="F1605" s="28" t="s">
        <v>223</v>
      </c>
      <c r="G1605" s="28">
        <v>477</v>
      </c>
    </row>
    <row r="1606" spans="4:7" x14ac:dyDescent="0.3">
      <c r="D1606" s="30">
        <v>46168</v>
      </c>
      <c r="E1606" s="28" t="s">
        <v>42</v>
      </c>
      <c r="F1606" s="28" t="s">
        <v>217</v>
      </c>
      <c r="G1606" s="28">
        <v>208</v>
      </c>
    </row>
    <row r="1607" spans="4:7" x14ac:dyDescent="0.3">
      <c r="D1607" s="30">
        <v>46168</v>
      </c>
      <c r="E1607" s="28" t="s">
        <v>42</v>
      </c>
      <c r="F1607" s="28" t="s">
        <v>242</v>
      </c>
      <c r="G1607" s="28">
        <v>399</v>
      </c>
    </row>
    <row r="1608" spans="4:7" x14ac:dyDescent="0.3">
      <c r="D1608" s="30">
        <v>46168</v>
      </c>
      <c r="E1608" s="28" t="s">
        <v>42</v>
      </c>
      <c r="F1608" s="28" t="s">
        <v>232</v>
      </c>
      <c r="G1608" s="28">
        <v>611</v>
      </c>
    </row>
    <row r="1609" spans="4:7" x14ac:dyDescent="0.3">
      <c r="D1609" s="30">
        <v>46168</v>
      </c>
      <c r="E1609" s="28" t="s">
        <v>42</v>
      </c>
      <c r="F1609" s="28" t="s">
        <v>234</v>
      </c>
      <c r="G1609" s="28">
        <v>204</v>
      </c>
    </row>
    <row r="1610" spans="4:7" x14ac:dyDescent="0.3">
      <c r="D1610" s="30">
        <v>46168</v>
      </c>
      <c r="E1610" s="28" t="s">
        <v>38</v>
      </c>
      <c r="F1610" s="28" t="s">
        <v>226</v>
      </c>
      <c r="G1610" s="28">
        <v>672</v>
      </c>
    </row>
    <row r="1611" spans="4:7" x14ac:dyDescent="0.3">
      <c r="D1611" s="30">
        <v>46168</v>
      </c>
      <c r="E1611" s="28" t="s">
        <v>38</v>
      </c>
      <c r="F1611" s="28" t="s">
        <v>232</v>
      </c>
      <c r="G1611" s="28">
        <v>141</v>
      </c>
    </row>
    <row r="1612" spans="4:7" x14ac:dyDescent="0.3">
      <c r="D1612" s="30">
        <v>46168</v>
      </c>
      <c r="E1612" s="28" t="s">
        <v>106</v>
      </c>
      <c r="F1612" s="28" t="s">
        <v>237</v>
      </c>
      <c r="G1612" s="28">
        <v>189</v>
      </c>
    </row>
    <row r="1613" spans="4:7" x14ac:dyDescent="0.3">
      <c r="D1613" s="30">
        <v>46168</v>
      </c>
      <c r="E1613" s="28" t="s">
        <v>42</v>
      </c>
      <c r="F1613" s="28" t="s">
        <v>226</v>
      </c>
      <c r="G1613" s="28">
        <v>288</v>
      </c>
    </row>
    <row r="1614" spans="4:7" x14ac:dyDescent="0.3">
      <c r="D1614" s="30">
        <v>46168</v>
      </c>
      <c r="E1614" s="28" t="s">
        <v>38</v>
      </c>
      <c r="F1614" s="28" t="s">
        <v>221</v>
      </c>
      <c r="G1614" s="28">
        <v>208</v>
      </c>
    </row>
    <row r="1615" spans="4:7" x14ac:dyDescent="0.3">
      <c r="D1615" s="30">
        <v>46169</v>
      </c>
      <c r="E1615" s="28" t="s">
        <v>106</v>
      </c>
      <c r="F1615" s="28" t="s">
        <v>236</v>
      </c>
      <c r="G1615" s="28">
        <v>154</v>
      </c>
    </row>
    <row r="1616" spans="4:7" x14ac:dyDescent="0.3">
      <c r="D1616" s="30">
        <v>46169</v>
      </c>
      <c r="E1616" s="28" t="s">
        <v>106</v>
      </c>
      <c r="F1616" s="28" t="s">
        <v>228</v>
      </c>
      <c r="G1616" s="28">
        <v>1152</v>
      </c>
    </row>
    <row r="1617" spans="4:7" x14ac:dyDescent="0.3">
      <c r="D1617" s="30">
        <v>46169</v>
      </c>
      <c r="E1617" s="28" t="s">
        <v>38</v>
      </c>
      <c r="F1617" s="28" t="s">
        <v>227</v>
      </c>
      <c r="G1617" s="28">
        <v>1102</v>
      </c>
    </row>
    <row r="1618" spans="4:7" x14ac:dyDescent="0.3">
      <c r="D1618" s="30">
        <v>46169</v>
      </c>
      <c r="E1618" s="28" t="s">
        <v>106</v>
      </c>
      <c r="F1618" s="28" t="s">
        <v>223</v>
      </c>
      <c r="G1618" s="28">
        <v>371</v>
      </c>
    </row>
    <row r="1619" spans="4:7" x14ac:dyDescent="0.3">
      <c r="D1619" s="30">
        <v>46169</v>
      </c>
      <c r="E1619" s="28" t="s">
        <v>39</v>
      </c>
      <c r="F1619" s="28" t="s">
        <v>229</v>
      </c>
      <c r="G1619" s="28">
        <v>1144</v>
      </c>
    </row>
    <row r="1620" spans="4:7" x14ac:dyDescent="0.3">
      <c r="D1620" s="30">
        <v>46169</v>
      </c>
      <c r="E1620" s="28" t="s">
        <v>106</v>
      </c>
      <c r="F1620" s="28" t="s">
        <v>226</v>
      </c>
      <c r="G1620" s="28">
        <v>1728</v>
      </c>
    </row>
    <row r="1621" spans="4:7" x14ac:dyDescent="0.3">
      <c r="D1621" s="30">
        <v>46169</v>
      </c>
      <c r="E1621" s="28" t="s">
        <v>38</v>
      </c>
      <c r="F1621" s="28" t="s">
        <v>236</v>
      </c>
      <c r="G1621" s="28">
        <v>11</v>
      </c>
    </row>
    <row r="1622" spans="4:7" x14ac:dyDescent="0.3">
      <c r="D1622" s="30">
        <v>46169</v>
      </c>
      <c r="E1622" s="28" t="s">
        <v>38</v>
      </c>
      <c r="F1622" s="28" t="s">
        <v>226</v>
      </c>
      <c r="G1622" s="28">
        <v>960</v>
      </c>
    </row>
    <row r="1623" spans="4:7" x14ac:dyDescent="0.3">
      <c r="D1623" s="30">
        <v>46169</v>
      </c>
      <c r="E1623" s="28" t="s">
        <v>42</v>
      </c>
      <c r="F1623" s="28" t="s">
        <v>235</v>
      </c>
      <c r="G1623" s="28">
        <v>473</v>
      </c>
    </row>
    <row r="1624" spans="4:7" x14ac:dyDescent="0.3">
      <c r="D1624" s="30">
        <v>46169</v>
      </c>
      <c r="E1624" s="28" t="s">
        <v>42</v>
      </c>
      <c r="F1624" s="28" t="s">
        <v>230</v>
      </c>
      <c r="G1624" s="28">
        <v>444</v>
      </c>
    </row>
    <row r="1625" spans="4:7" x14ac:dyDescent="0.3">
      <c r="D1625" s="30">
        <v>46169</v>
      </c>
      <c r="E1625" s="28" t="s">
        <v>106</v>
      </c>
      <c r="F1625" s="28" t="s">
        <v>219</v>
      </c>
      <c r="G1625" s="28">
        <v>182</v>
      </c>
    </row>
    <row r="1626" spans="4:7" x14ac:dyDescent="0.3">
      <c r="D1626" s="30">
        <v>46169</v>
      </c>
      <c r="E1626" s="28" t="s">
        <v>39</v>
      </c>
      <c r="F1626" s="28" t="s">
        <v>227</v>
      </c>
      <c r="G1626" s="28">
        <v>580</v>
      </c>
    </row>
    <row r="1627" spans="4:7" x14ac:dyDescent="0.3">
      <c r="D1627" s="30">
        <v>46170</v>
      </c>
      <c r="E1627" s="28" t="s">
        <v>38</v>
      </c>
      <c r="F1627" s="28" t="s">
        <v>221</v>
      </c>
      <c r="G1627" s="28">
        <v>26</v>
      </c>
    </row>
    <row r="1628" spans="4:7" x14ac:dyDescent="0.3">
      <c r="D1628" s="30">
        <v>46170</v>
      </c>
      <c r="E1628" s="28" t="s">
        <v>106</v>
      </c>
      <c r="F1628" s="28" t="s">
        <v>229</v>
      </c>
      <c r="G1628" s="28">
        <v>2112</v>
      </c>
    </row>
    <row r="1629" spans="4:7" x14ac:dyDescent="0.3">
      <c r="D1629" s="30">
        <v>46170</v>
      </c>
      <c r="E1629" s="28" t="s">
        <v>42</v>
      </c>
      <c r="F1629" s="28" t="s">
        <v>238</v>
      </c>
      <c r="G1629" s="28">
        <v>87</v>
      </c>
    </row>
    <row r="1630" spans="4:7" x14ac:dyDescent="0.3">
      <c r="D1630" s="30">
        <v>46170</v>
      </c>
      <c r="E1630" s="28" t="s">
        <v>42</v>
      </c>
      <c r="F1630" s="28" t="s">
        <v>215</v>
      </c>
      <c r="G1630" s="28">
        <v>276</v>
      </c>
    </row>
    <row r="1631" spans="4:7" x14ac:dyDescent="0.3">
      <c r="D1631" s="30">
        <v>46170</v>
      </c>
      <c r="E1631" s="28" t="s">
        <v>39</v>
      </c>
      <c r="F1631" s="28" t="s">
        <v>237</v>
      </c>
      <c r="G1631" s="28">
        <v>1449</v>
      </c>
    </row>
    <row r="1632" spans="4:7" x14ac:dyDescent="0.3">
      <c r="D1632" s="30">
        <v>46170</v>
      </c>
      <c r="E1632" s="28" t="s">
        <v>39</v>
      </c>
      <c r="F1632" s="28" t="s">
        <v>230</v>
      </c>
      <c r="G1632" s="28">
        <v>444</v>
      </c>
    </row>
    <row r="1633" spans="4:7" x14ac:dyDescent="0.3">
      <c r="D1633" s="30">
        <v>46170</v>
      </c>
      <c r="E1633" s="28" t="s">
        <v>106</v>
      </c>
      <c r="F1633" s="28" t="s">
        <v>238</v>
      </c>
      <c r="G1633" s="28">
        <v>1653</v>
      </c>
    </row>
    <row r="1634" spans="4:7" x14ac:dyDescent="0.3">
      <c r="D1634" s="30">
        <v>46170</v>
      </c>
      <c r="E1634" s="28" t="s">
        <v>106</v>
      </c>
      <c r="F1634" s="28" t="s">
        <v>226</v>
      </c>
      <c r="G1634" s="28">
        <v>768</v>
      </c>
    </row>
    <row r="1635" spans="4:7" x14ac:dyDescent="0.3">
      <c r="D1635" s="30">
        <v>46170</v>
      </c>
      <c r="E1635" s="28" t="s">
        <v>106</v>
      </c>
      <c r="F1635" s="28" t="s">
        <v>237</v>
      </c>
      <c r="G1635" s="28">
        <v>1449</v>
      </c>
    </row>
    <row r="1636" spans="4:7" x14ac:dyDescent="0.3">
      <c r="D1636" s="30">
        <v>46171</v>
      </c>
      <c r="E1636" s="28" t="s">
        <v>39</v>
      </c>
      <c r="F1636" s="28" t="s">
        <v>232</v>
      </c>
      <c r="G1636" s="28">
        <v>329</v>
      </c>
    </row>
    <row r="1637" spans="4:7" x14ac:dyDescent="0.3">
      <c r="D1637" s="30">
        <v>46171</v>
      </c>
      <c r="E1637" s="28" t="s">
        <v>106</v>
      </c>
      <c r="F1637" s="28" t="s">
        <v>223</v>
      </c>
      <c r="G1637" s="28">
        <v>53</v>
      </c>
    </row>
    <row r="1638" spans="4:7" x14ac:dyDescent="0.3">
      <c r="D1638" s="30">
        <v>46171</v>
      </c>
      <c r="E1638" s="28" t="s">
        <v>42</v>
      </c>
      <c r="F1638" s="28" t="s">
        <v>219</v>
      </c>
      <c r="G1638" s="28">
        <v>910</v>
      </c>
    </row>
    <row r="1639" spans="4:7" x14ac:dyDescent="0.3">
      <c r="D1639" s="30">
        <v>46171</v>
      </c>
      <c r="E1639" s="28" t="s">
        <v>39</v>
      </c>
      <c r="F1639" s="28" t="s">
        <v>233</v>
      </c>
      <c r="G1639" s="28">
        <v>357</v>
      </c>
    </row>
    <row r="1640" spans="4:7" x14ac:dyDescent="0.3">
      <c r="D1640" s="30">
        <v>46171</v>
      </c>
      <c r="E1640" s="28" t="s">
        <v>38</v>
      </c>
      <c r="F1640" s="28" t="s">
        <v>237</v>
      </c>
      <c r="G1640" s="28">
        <v>1512</v>
      </c>
    </row>
    <row r="1641" spans="4:7" x14ac:dyDescent="0.3">
      <c r="D1641" s="30">
        <v>46171</v>
      </c>
      <c r="E1641" s="28" t="s">
        <v>39</v>
      </c>
      <c r="F1641" s="28" t="s">
        <v>229</v>
      </c>
      <c r="G1641" s="28">
        <v>1672</v>
      </c>
    </row>
    <row r="1642" spans="4:7" x14ac:dyDescent="0.3">
      <c r="D1642" s="30">
        <v>46171</v>
      </c>
      <c r="E1642" s="28" t="s">
        <v>106</v>
      </c>
      <c r="F1642" s="28" t="s">
        <v>233</v>
      </c>
      <c r="G1642" s="28">
        <v>969</v>
      </c>
    </row>
    <row r="1643" spans="4:7" x14ac:dyDescent="0.3">
      <c r="D1643" s="30">
        <v>46171</v>
      </c>
      <c r="E1643" s="28" t="s">
        <v>42</v>
      </c>
      <c r="F1643" s="28" t="s">
        <v>236</v>
      </c>
      <c r="G1643" s="28">
        <v>187</v>
      </c>
    </row>
    <row r="1644" spans="4:7" x14ac:dyDescent="0.3">
      <c r="D1644" s="30">
        <v>46171</v>
      </c>
      <c r="E1644" s="28" t="s">
        <v>38</v>
      </c>
      <c r="F1644" s="28" t="s">
        <v>228</v>
      </c>
      <c r="G1644" s="28">
        <v>288</v>
      </c>
    </row>
    <row r="1645" spans="4:7" x14ac:dyDescent="0.3">
      <c r="D1645" s="30">
        <v>46171</v>
      </c>
      <c r="E1645" s="28" t="s">
        <v>39</v>
      </c>
      <c r="F1645" s="28" t="s">
        <v>223</v>
      </c>
      <c r="G1645" s="28">
        <v>901</v>
      </c>
    </row>
    <row r="1646" spans="4:7" x14ac:dyDescent="0.3">
      <c r="D1646" s="30">
        <v>46171</v>
      </c>
      <c r="E1646" s="28" t="s">
        <v>106</v>
      </c>
      <c r="F1646" s="28" t="s">
        <v>229</v>
      </c>
      <c r="G1646" s="28">
        <v>1848</v>
      </c>
    </row>
    <row r="1647" spans="4:7" x14ac:dyDescent="0.3">
      <c r="D1647" s="30">
        <v>46171</v>
      </c>
      <c r="E1647" s="28" t="s">
        <v>38</v>
      </c>
      <c r="F1647" s="28" t="s">
        <v>223</v>
      </c>
      <c r="G1647" s="28">
        <v>1272</v>
      </c>
    </row>
    <row r="1648" spans="4:7" x14ac:dyDescent="0.3">
      <c r="D1648" s="30">
        <v>46172</v>
      </c>
      <c r="E1648" s="28" t="s">
        <v>38</v>
      </c>
      <c r="F1648" s="28" t="s">
        <v>231</v>
      </c>
      <c r="G1648" s="28">
        <v>308</v>
      </c>
    </row>
    <row r="1649" spans="4:7" x14ac:dyDescent="0.3">
      <c r="D1649" s="30">
        <v>46172</v>
      </c>
      <c r="E1649" s="28" t="s">
        <v>39</v>
      </c>
      <c r="F1649" s="28" t="s">
        <v>226</v>
      </c>
      <c r="G1649" s="28">
        <v>2112</v>
      </c>
    </row>
    <row r="1650" spans="4:7" x14ac:dyDescent="0.3">
      <c r="D1650" s="30">
        <v>46172</v>
      </c>
      <c r="E1650" s="28" t="s">
        <v>42</v>
      </c>
      <c r="F1650" s="28" t="s">
        <v>221</v>
      </c>
      <c r="G1650" s="28">
        <v>234</v>
      </c>
    </row>
    <row r="1651" spans="4:7" x14ac:dyDescent="0.3">
      <c r="D1651" s="30">
        <v>46172</v>
      </c>
      <c r="E1651" s="28" t="s">
        <v>39</v>
      </c>
      <c r="F1651" s="28" t="s">
        <v>215</v>
      </c>
      <c r="G1651" s="28">
        <v>207</v>
      </c>
    </row>
    <row r="1652" spans="4:7" x14ac:dyDescent="0.3">
      <c r="D1652" s="30">
        <v>46172</v>
      </c>
      <c r="E1652" s="28" t="s">
        <v>39</v>
      </c>
      <c r="F1652" s="28" t="s">
        <v>235</v>
      </c>
      <c r="G1652" s="28">
        <v>602</v>
      </c>
    </row>
    <row r="1653" spans="4:7" x14ac:dyDescent="0.3">
      <c r="D1653" s="30">
        <v>46172</v>
      </c>
      <c r="E1653" s="28" t="s">
        <v>42</v>
      </c>
      <c r="F1653" s="28" t="s">
        <v>217</v>
      </c>
      <c r="G1653" s="28">
        <v>52</v>
      </c>
    </row>
    <row r="1654" spans="4:7" x14ac:dyDescent="0.3">
      <c r="D1654" s="30">
        <v>46172</v>
      </c>
      <c r="E1654" s="28" t="s">
        <v>42</v>
      </c>
      <c r="F1654" s="28" t="s">
        <v>239</v>
      </c>
      <c r="G1654" s="28">
        <v>456</v>
      </c>
    </row>
    <row r="1655" spans="4:7" x14ac:dyDescent="0.3">
      <c r="D1655" s="30">
        <v>46172</v>
      </c>
      <c r="E1655" s="28" t="s">
        <v>38</v>
      </c>
      <c r="F1655" s="28" t="s">
        <v>219</v>
      </c>
      <c r="G1655" s="28">
        <v>1183</v>
      </c>
    </row>
    <row r="1656" spans="4:7" x14ac:dyDescent="0.3">
      <c r="D1656" s="30">
        <v>46172</v>
      </c>
      <c r="E1656" s="28" t="s">
        <v>39</v>
      </c>
      <c r="F1656" s="28" t="s">
        <v>240</v>
      </c>
      <c r="G1656" s="28">
        <v>1125</v>
      </c>
    </row>
    <row r="1657" spans="4:7" x14ac:dyDescent="0.3">
      <c r="D1657" s="30">
        <v>46172</v>
      </c>
      <c r="E1657" s="28" t="s">
        <v>106</v>
      </c>
      <c r="F1657" s="28" t="s">
        <v>232</v>
      </c>
      <c r="G1657" s="28">
        <v>564</v>
      </c>
    </row>
    <row r="1658" spans="4:7" x14ac:dyDescent="0.3">
      <c r="D1658" s="30">
        <v>46172</v>
      </c>
      <c r="E1658" s="28" t="s">
        <v>39</v>
      </c>
      <c r="F1658" s="28" t="s">
        <v>235</v>
      </c>
      <c r="G1658" s="28">
        <v>817</v>
      </c>
    </row>
    <row r="1659" spans="4:7" x14ac:dyDescent="0.3">
      <c r="D1659" s="30">
        <v>46172</v>
      </c>
      <c r="E1659" s="28" t="s">
        <v>106</v>
      </c>
      <c r="F1659" s="28" t="s">
        <v>219</v>
      </c>
      <c r="G1659" s="28">
        <v>637</v>
      </c>
    </row>
    <row r="1660" spans="4:7" x14ac:dyDescent="0.3">
      <c r="D1660" s="30">
        <v>46172</v>
      </c>
      <c r="E1660" s="28" t="s">
        <v>106</v>
      </c>
      <c r="F1660" s="28" t="s">
        <v>223</v>
      </c>
      <c r="G1660" s="28">
        <v>1219</v>
      </c>
    </row>
    <row r="1661" spans="4:7" x14ac:dyDescent="0.3">
      <c r="D1661" s="30">
        <v>46173</v>
      </c>
      <c r="E1661" s="28" t="s">
        <v>106</v>
      </c>
      <c r="F1661" s="28" t="s">
        <v>223</v>
      </c>
      <c r="G1661" s="28">
        <v>901</v>
      </c>
    </row>
    <row r="1662" spans="4:7" x14ac:dyDescent="0.3">
      <c r="D1662" s="30">
        <v>46173</v>
      </c>
      <c r="E1662" s="28" t="s">
        <v>38</v>
      </c>
      <c r="F1662" s="28" t="s">
        <v>232</v>
      </c>
      <c r="G1662" s="28">
        <v>141</v>
      </c>
    </row>
    <row r="1663" spans="4:7" x14ac:dyDescent="0.3">
      <c r="D1663" s="30">
        <v>46173</v>
      </c>
      <c r="E1663" s="28" t="s">
        <v>106</v>
      </c>
      <c r="F1663" s="28" t="s">
        <v>215</v>
      </c>
      <c r="G1663" s="28">
        <v>1311</v>
      </c>
    </row>
    <row r="1664" spans="4:7" x14ac:dyDescent="0.3">
      <c r="D1664" s="30">
        <v>46173</v>
      </c>
      <c r="E1664" s="28" t="s">
        <v>106</v>
      </c>
      <c r="F1664" s="28" t="s">
        <v>230</v>
      </c>
      <c r="G1664" s="28">
        <v>629</v>
      </c>
    </row>
    <row r="1665" spans="4:7" x14ac:dyDescent="0.3">
      <c r="D1665" s="30">
        <v>46173</v>
      </c>
      <c r="E1665" s="28" t="s">
        <v>106</v>
      </c>
      <c r="F1665" s="28" t="s">
        <v>236</v>
      </c>
      <c r="G1665" s="28">
        <v>99</v>
      </c>
    </row>
    <row r="1666" spans="4:7" x14ac:dyDescent="0.3">
      <c r="D1666" s="30">
        <v>46173</v>
      </c>
      <c r="E1666" s="28" t="s">
        <v>42</v>
      </c>
      <c r="F1666" s="28" t="s">
        <v>237</v>
      </c>
      <c r="G1666" s="28">
        <v>882</v>
      </c>
    </row>
    <row r="1667" spans="4:7" x14ac:dyDescent="0.3">
      <c r="D1667" s="30">
        <v>46173</v>
      </c>
      <c r="E1667" s="28" t="s">
        <v>42</v>
      </c>
      <c r="F1667" s="28" t="s">
        <v>233</v>
      </c>
      <c r="G1667" s="28">
        <v>357</v>
      </c>
    </row>
    <row r="1668" spans="4:7" x14ac:dyDescent="0.3">
      <c r="D1668" s="30">
        <v>46173</v>
      </c>
      <c r="E1668" s="28" t="s">
        <v>38</v>
      </c>
      <c r="F1668" s="28" t="s">
        <v>239</v>
      </c>
      <c r="G1668" s="28">
        <v>228</v>
      </c>
    </row>
    <row r="1669" spans="4:7" x14ac:dyDescent="0.3">
      <c r="D1669" s="30">
        <v>46173</v>
      </c>
      <c r="E1669" s="28" t="s">
        <v>106</v>
      </c>
      <c r="F1669" s="28" t="s">
        <v>236</v>
      </c>
      <c r="G1669" s="28">
        <v>154</v>
      </c>
    </row>
    <row r="1670" spans="4:7" x14ac:dyDescent="0.3">
      <c r="D1670" s="30">
        <v>46173</v>
      </c>
      <c r="E1670" s="28" t="s">
        <v>106</v>
      </c>
      <c r="F1670" s="28" t="s">
        <v>228</v>
      </c>
      <c r="G1670" s="28">
        <v>1296</v>
      </c>
    </row>
    <row r="1671" spans="4:7" x14ac:dyDescent="0.3">
      <c r="D1671" s="30">
        <v>46173</v>
      </c>
      <c r="E1671" s="28" t="s">
        <v>42</v>
      </c>
      <c r="F1671" s="28" t="s">
        <v>233</v>
      </c>
      <c r="G1671" s="28">
        <v>969</v>
      </c>
    </row>
    <row r="1672" spans="4:7" x14ac:dyDescent="0.3">
      <c r="D1672" s="30">
        <v>46173</v>
      </c>
      <c r="E1672" s="28" t="s">
        <v>106</v>
      </c>
      <c r="F1672" s="28" t="s">
        <v>223</v>
      </c>
      <c r="G1672" s="28">
        <v>901</v>
      </c>
    </row>
    <row r="1673" spans="4:7" x14ac:dyDescent="0.3">
      <c r="D1673" s="30">
        <v>46173</v>
      </c>
      <c r="E1673" s="28" t="s">
        <v>106</v>
      </c>
      <c r="F1673" s="28" t="s">
        <v>237</v>
      </c>
      <c r="G1673" s="28">
        <v>63</v>
      </c>
    </row>
    <row r="1674" spans="4:7" x14ac:dyDescent="0.3">
      <c r="D1674" s="30">
        <v>46173</v>
      </c>
      <c r="E1674" s="28" t="s">
        <v>39</v>
      </c>
      <c r="F1674" s="28" t="s">
        <v>217</v>
      </c>
      <c r="G1674" s="28">
        <v>936</v>
      </c>
    </row>
    <row r="1675" spans="4:7" x14ac:dyDescent="0.3">
      <c r="D1675" s="30">
        <v>46173</v>
      </c>
      <c r="E1675" s="28" t="s">
        <v>39</v>
      </c>
      <c r="F1675" s="28" t="s">
        <v>232</v>
      </c>
      <c r="G1675" s="28">
        <v>658</v>
      </c>
    </row>
    <row r="1676" spans="4:7" x14ac:dyDescent="0.3">
      <c r="D1676" s="30">
        <v>46174</v>
      </c>
      <c r="E1676" s="28" t="s">
        <v>106</v>
      </c>
      <c r="F1676" s="28" t="s">
        <v>221</v>
      </c>
      <c r="G1676" s="28">
        <v>65</v>
      </c>
    </row>
    <row r="1677" spans="4:7" x14ac:dyDescent="0.3">
      <c r="D1677" s="30">
        <v>46174</v>
      </c>
      <c r="E1677" s="28" t="s">
        <v>39</v>
      </c>
      <c r="F1677" s="28" t="s">
        <v>240</v>
      </c>
      <c r="G1677" s="28">
        <v>270</v>
      </c>
    </row>
    <row r="1678" spans="4:7" x14ac:dyDescent="0.3">
      <c r="D1678" s="30">
        <v>46174</v>
      </c>
      <c r="E1678" s="28" t="s">
        <v>39</v>
      </c>
      <c r="F1678" s="28" t="s">
        <v>231</v>
      </c>
      <c r="G1678" s="28">
        <v>462</v>
      </c>
    </row>
    <row r="1679" spans="4:7" x14ac:dyDescent="0.3">
      <c r="D1679" s="30">
        <v>46174</v>
      </c>
      <c r="E1679" s="28" t="s">
        <v>38</v>
      </c>
      <c r="F1679" s="28" t="s">
        <v>221</v>
      </c>
      <c r="G1679" s="28">
        <v>247</v>
      </c>
    </row>
    <row r="1680" spans="4:7" x14ac:dyDescent="0.3">
      <c r="D1680" s="30">
        <v>46174</v>
      </c>
      <c r="E1680" s="28" t="s">
        <v>39</v>
      </c>
      <c r="F1680" s="28" t="s">
        <v>235</v>
      </c>
      <c r="G1680" s="28">
        <v>602</v>
      </c>
    </row>
    <row r="1681" spans="4:7" x14ac:dyDescent="0.3">
      <c r="D1681" s="30">
        <v>46174</v>
      </c>
      <c r="E1681" s="28" t="s">
        <v>39</v>
      </c>
      <c r="F1681" s="28" t="s">
        <v>234</v>
      </c>
      <c r="G1681" s="28">
        <v>714</v>
      </c>
    </row>
    <row r="1682" spans="4:7" x14ac:dyDescent="0.3">
      <c r="D1682" s="30">
        <v>46174</v>
      </c>
      <c r="E1682" s="28" t="s">
        <v>38</v>
      </c>
      <c r="F1682" s="28" t="s">
        <v>226</v>
      </c>
      <c r="G1682" s="28">
        <v>1056</v>
      </c>
    </row>
    <row r="1683" spans="4:7" x14ac:dyDescent="0.3">
      <c r="D1683" s="30">
        <v>46174</v>
      </c>
      <c r="E1683" s="28" t="s">
        <v>106</v>
      </c>
      <c r="F1683" s="28" t="s">
        <v>236</v>
      </c>
      <c r="G1683" s="28">
        <v>33</v>
      </c>
    </row>
    <row r="1684" spans="4:7" x14ac:dyDescent="0.3">
      <c r="D1684" s="30">
        <v>46174</v>
      </c>
      <c r="E1684" s="28" t="s">
        <v>38</v>
      </c>
      <c r="F1684" s="28" t="s">
        <v>227</v>
      </c>
      <c r="G1684" s="28">
        <v>1218</v>
      </c>
    </row>
    <row r="1685" spans="4:7" x14ac:dyDescent="0.3">
      <c r="D1685" s="30">
        <v>46174</v>
      </c>
      <c r="E1685" s="28" t="s">
        <v>38</v>
      </c>
      <c r="F1685" s="28" t="s">
        <v>232</v>
      </c>
      <c r="G1685" s="28">
        <v>1175</v>
      </c>
    </row>
    <row r="1686" spans="4:7" x14ac:dyDescent="0.3">
      <c r="D1686" s="30">
        <v>46174</v>
      </c>
      <c r="E1686" s="28" t="s">
        <v>42</v>
      </c>
      <c r="F1686" s="28" t="s">
        <v>231</v>
      </c>
      <c r="G1686" s="28">
        <v>484</v>
      </c>
    </row>
    <row r="1687" spans="4:7" x14ac:dyDescent="0.3">
      <c r="D1687" s="30">
        <v>46174</v>
      </c>
      <c r="E1687" s="28" t="s">
        <v>39</v>
      </c>
      <c r="F1687" s="28" t="s">
        <v>239</v>
      </c>
      <c r="G1687" s="28">
        <v>684</v>
      </c>
    </row>
    <row r="1688" spans="4:7" x14ac:dyDescent="0.3">
      <c r="D1688" s="30">
        <v>46174</v>
      </c>
      <c r="E1688" s="28" t="s">
        <v>106</v>
      </c>
      <c r="F1688" s="28" t="s">
        <v>240</v>
      </c>
      <c r="G1688" s="28">
        <v>135</v>
      </c>
    </row>
    <row r="1689" spans="4:7" x14ac:dyDescent="0.3">
      <c r="D1689" s="30">
        <v>46174</v>
      </c>
      <c r="E1689" s="28" t="s">
        <v>38</v>
      </c>
      <c r="F1689" s="28" t="s">
        <v>228</v>
      </c>
      <c r="G1689" s="28">
        <v>720</v>
      </c>
    </row>
    <row r="1690" spans="4:7" x14ac:dyDescent="0.3">
      <c r="D1690" s="30">
        <v>46175</v>
      </c>
      <c r="E1690" s="28" t="s">
        <v>106</v>
      </c>
      <c r="F1690" s="28" t="s">
        <v>235</v>
      </c>
      <c r="G1690" s="28">
        <v>516</v>
      </c>
    </row>
    <row r="1691" spans="4:7" x14ac:dyDescent="0.3">
      <c r="D1691" s="30">
        <v>46175</v>
      </c>
      <c r="E1691" s="28" t="s">
        <v>42</v>
      </c>
      <c r="F1691" s="28" t="s">
        <v>242</v>
      </c>
      <c r="G1691" s="28">
        <v>969</v>
      </c>
    </row>
    <row r="1692" spans="4:7" x14ac:dyDescent="0.3">
      <c r="D1692" s="30">
        <v>46175</v>
      </c>
      <c r="E1692" s="28" t="s">
        <v>39</v>
      </c>
      <c r="F1692" s="28" t="s">
        <v>228</v>
      </c>
      <c r="G1692" s="28">
        <v>1080</v>
      </c>
    </row>
    <row r="1693" spans="4:7" x14ac:dyDescent="0.3">
      <c r="D1693" s="30">
        <v>46175</v>
      </c>
      <c r="E1693" s="28" t="s">
        <v>38</v>
      </c>
      <c r="F1693" s="28" t="s">
        <v>226</v>
      </c>
      <c r="G1693" s="28">
        <v>672</v>
      </c>
    </row>
    <row r="1694" spans="4:7" x14ac:dyDescent="0.3">
      <c r="D1694" s="30">
        <v>46175</v>
      </c>
      <c r="E1694" s="28" t="s">
        <v>39</v>
      </c>
      <c r="F1694" s="28" t="s">
        <v>215</v>
      </c>
      <c r="G1694" s="28">
        <v>1725</v>
      </c>
    </row>
    <row r="1695" spans="4:7" x14ac:dyDescent="0.3">
      <c r="D1695" s="30">
        <v>46175</v>
      </c>
      <c r="E1695" s="28" t="s">
        <v>38</v>
      </c>
      <c r="F1695" s="28" t="s">
        <v>221</v>
      </c>
      <c r="G1695" s="28">
        <v>260</v>
      </c>
    </row>
    <row r="1696" spans="4:7" x14ac:dyDescent="0.3">
      <c r="D1696" s="30">
        <v>46175</v>
      </c>
      <c r="E1696" s="28" t="s">
        <v>106</v>
      </c>
      <c r="F1696" s="28" t="s">
        <v>234</v>
      </c>
      <c r="G1696" s="28">
        <v>1071</v>
      </c>
    </row>
    <row r="1697" spans="4:7" x14ac:dyDescent="0.3">
      <c r="D1697" s="30">
        <v>46176</v>
      </c>
      <c r="E1697" s="28" t="s">
        <v>39</v>
      </c>
      <c r="F1697" s="28" t="s">
        <v>239</v>
      </c>
      <c r="G1697" s="28">
        <v>380</v>
      </c>
    </row>
    <row r="1698" spans="4:7" x14ac:dyDescent="0.3">
      <c r="D1698" s="30">
        <v>46176</v>
      </c>
      <c r="E1698" s="28" t="s">
        <v>39</v>
      </c>
      <c r="F1698" s="28" t="s">
        <v>237</v>
      </c>
      <c r="G1698" s="28">
        <v>756</v>
      </c>
    </row>
    <row r="1699" spans="4:7" x14ac:dyDescent="0.3">
      <c r="D1699" s="30">
        <v>46176</v>
      </c>
      <c r="E1699" s="28" t="s">
        <v>106</v>
      </c>
      <c r="F1699" s="28" t="s">
        <v>240</v>
      </c>
      <c r="G1699" s="28">
        <v>180</v>
      </c>
    </row>
    <row r="1700" spans="4:7" x14ac:dyDescent="0.3">
      <c r="D1700" s="30">
        <v>46176</v>
      </c>
      <c r="E1700" s="28" t="s">
        <v>106</v>
      </c>
      <c r="F1700" s="28" t="s">
        <v>240</v>
      </c>
      <c r="G1700" s="28">
        <v>810</v>
      </c>
    </row>
    <row r="1701" spans="4:7" x14ac:dyDescent="0.3">
      <c r="D1701" s="30">
        <v>46176</v>
      </c>
      <c r="E1701" s="28" t="s">
        <v>38</v>
      </c>
      <c r="F1701" s="28" t="s">
        <v>223</v>
      </c>
      <c r="G1701" s="28">
        <v>477</v>
      </c>
    </row>
    <row r="1702" spans="4:7" x14ac:dyDescent="0.3">
      <c r="D1702" s="30">
        <v>46176</v>
      </c>
      <c r="E1702" s="28" t="s">
        <v>106</v>
      </c>
      <c r="F1702" s="28" t="s">
        <v>229</v>
      </c>
      <c r="G1702" s="28">
        <v>1144</v>
      </c>
    </row>
    <row r="1703" spans="4:7" x14ac:dyDescent="0.3">
      <c r="D1703" s="30">
        <v>46176</v>
      </c>
      <c r="E1703" s="28" t="s">
        <v>39</v>
      </c>
      <c r="F1703" s="28" t="s">
        <v>230</v>
      </c>
      <c r="G1703" s="28">
        <v>814</v>
      </c>
    </row>
    <row r="1704" spans="4:7" x14ac:dyDescent="0.3">
      <c r="D1704" s="30">
        <v>46176</v>
      </c>
      <c r="E1704" s="28" t="s">
        <v>42</v>
      </c>
      <c r="F1704" s="28" t="s">
        <v>223</v>
      </c>
      <c r="G1704" s="28">
        <v>371</v>
      </c>
    </row>
    <row r="1705" spans="4:7" x14ac:dyDescent="0.3">
      <c r="D1705" s="30">
        <v>46176</v>
      </c>
      <c r="E1705" s="28" t="s">
        <v>39</v>
      </c>
      <c r="F1705" s="28" t="s">
        <v>226</v>
      </c>
      <c r="G1705" s="28">
        <v>288</v>
      </c>
    </row>
    <row r="1706" spans="4:7" x14ac:dyDescent="0.3">
      <c r="D1706" s="30">
        <v>46176</v>
      </c>
      <c r="E1706" s="28" t="s">
        <v>106</v>
      </c>
      <c r="F1706" s="28" t="s">
        <v>223</v>
      </c>
      <c r="G1706" s="28">
        <v>106</v>
      </c>
    </row>
    <row r="1707" spans="4:7" x14ac:dyDescent="0.3">
      <c r="D1707" s="30">
        <v>46176</v>
      </c>
      <c r="E1707" s="28" t="s">
        <v>42</v>
      </c>
      <c r="F1707" s="28" t="s">
        <v>221</v>
      </c>
      <c r="G1707" s="28">
        <v>117</v>
      </c>
    </row>
    <row r="1708" spans="4:7" x14ac:dyDescent="0.3">
      <c r="D1708" s="30">
        <v>46176</v>
      </c>
      <c r="E1708" s="28" t="s">
        <v>39</v>
      </c>
      <c r="F1708" s="28" t="s">
        <v>240</v>
      </c>
      <c r="G1708" s="28">
        <v>360</v>
      </c>
    </row>
    <row r="1709" spans="4:7" x14ac:dyDescent="0.3">
      <c r="D1709" s="30">
        <v>46176</v>
      </c>
      <c r="E1709" s="28" t="s">
        <v>38</v>
      </c>
      <c r="F1709" s="28" t="s">
        <v>229</v>
      </c>
      <c r="G1709" s="28">
        <v>528</v>
      </c>
    </row>
    <row r="1710" spans="4:7" x14ac:dyDescent="0.3">
      <c r="D1710" s="30">
        <v>46176</v>
      </c>
      <c r="E1710" s="28" t="s">
        <v>42</v>
      </c>
      <c r="F1710" s="28" t="s">
        <v>239</v>
      </c>
      <c r="G1710" s="28">
        <v>190</v>
      </c>
    </row>
    <row r="1711" spans="4:7" x14ac:dyDescent="0.3">
      <c r="D1711" s="30">
        <v>46177</v>
      </c>
      <c r="E1711" s="28" t="s">
        <v>42</v>
      </c>
      <c r="F1711" s="28" t="s">
        <v>239</v>
      </c>
      <c r="G1711" s="28">
        <v>570</v>
      </c>
    </row>
    <row r="1712" spans="4:7" x14ac:dyDescent="0.3">
      <c r="D1712" s="30">
        <v>46177</v>
      </c>
      <c r="E1712" s="28" t="s">
        <v>39</v>
      </c>
      <c r="F1712" s="28" t="s">
        <v>215</v>
      </c>
      <c r="G1712" s="28">
        <v>276</v>
      </c>
    </row>
    <row r="1713" spans="4:7" x14ac:dyDescent="0.3">
      <c r="D1713" s="30">
        <v>46177</v>
      </c>
      <c r="E1713" s="28" t="s">
        <v>42</v>
      </c>
      <c r="F1713" s="28" t="s">
        <v>226</v>
      </c>
      <c r="G1713" s="28">
        <v>2304</v>
      </c>
    </row>
    <row r="1714" spans="4:7" x14ac:dyDescent="0.3">
      <c r="D1714" s="30">
        <v>46177</v>
      </c>
      <c r="E1714" s="28" t="s">
        <v>106</v>
      </c>
      <c r="F1714" s="28" t="s">
        <v>219</v>
      </c>
      <c r="G1714" s="28">
        <v>1911</v>
      </c>
    </row>
    <row r="1715" spans="4:7" x14ac:dyDescent="0.3">
      <c r="D1715" s="30">
        <v>46177</v>
      </c>
      <c r="E1715" s="28" t="s">
        <v>42</v>
      </c>
      <c r="F1715" s="28" t="s">
        <v>219</v>
      </c>
      <c r="G1715" s="28">
        <v>1547</v>
      </c>
    </row>
    <row r="1716" spans="4:7" x14ac:dyDescent="0.3">
      <c r="D1716" s="30">
        <v>46177</v>
      </c>
      <c r="E1716" s="28" t="s">
        <v>38</v>
      </c>
      <c r="F1716" s="28" t="s">
        <v>223</v>
      </c>
      <c r="G1716" s="28">
        <v>1060</v>
      </c>
    </row>
    <row r="1717" spans="4:7" x14ac:dyDescent="0.3">
      <c r="D1717" s="30">
        <v>46177</v>
      </c>
      <c r="E1717" s="28" t="s">
        <v>42</v>
      </c>
      <c r="F1717" s="28" t="s">
        <v>221</v>
      </c>
      <c r="G1717" s="28">
        <v>52</v>
      </c>
    </row>
    <row r="1718" spans="4:7" x14ac:dyDescent="0.3">
      <c r="D1718" s="30">
        <v>46178</v>
      </c>
      <c r="E1718" s="28" t="s">
        <v>39</v>
      </c>
      <c r="F1718" s="28" t="s">
        <v>215</v>
      </c>
      <c r="G1718" s="28">
        <v>345</v>
      </c>
    </row>
    <row r="1719" spans="4:7" x14ac:dyDescent="0.3">
      <c r="D1719" s="30">
        <v>46178</v>
      </c>
      <c r="E1719" s="28" t="s">
        <v>38</v>
      </c>
      <c r="F1719" s="28" t="s">
        <v>225</v>
      </c>
      <c r="G1719" s="28">
        <v>256</v>
      </c>
    </row>
    <row r="1720" spans="4:7" x14ac:dyDescent="0.3">
      <c r="D1720" s="30">
        <v>46178</v>
      </c>
      <c r="E1720" s="28" t="s">
        <v>39</v>
      </c>
      <c r="F1720" s="28" t="s">
        <v>226</v>
      </c>
      <c r="G1720" s="28">
        <v>576</v>
      </c>
    </row>
    <row r="1721" spans="4:7" x14ac:dyDescent="0.3">
      <c r="D1721" s="30">
        <v>46178</v>
      </c>
      <c r="E1721" s="28" t="s">
        <v>106</v>
      </c>
      <c r="F1721" s="28" t="s">
        <v>228</v>
      </c>
      <c r="G1721" s="28">
        <v>1728</v>
      </c>
    </row>
    <row r="1722" spans="4:7" x14ac:dyDescent="0.3">
      <c r="D1722" s="30">
        <v>46178</v>
      </c>
      <c r="E1722" s="28" t="s">
        <v>39</v>
      </c>
      <c r="F1722" s="28" t="s">
        <v>237</v>
      </c>
      <c r="G1722" s="28">
        <v>1197</v>
      </c>
    </row>
    <row r="1723" spans="4:7" x14ac:dyDescent="0.3">
      <c r="D1723" s="30">
        <v>46178</v>
      </c>
      <c r="E1723" s="28" t="s">
        <v>106</v>
      </c>
      <c r="F1723" s="28" t="s">
        <v>228</v>
      </c>
      <c r="G1723" s="28">
        <v>432</v>
      </c>
    </row>
    <row r="1724" spans="4:7" x14ac:dyDescent="0.3">
      <c r="D1724" s="30">
        <v>46178</v>
      </c>
      <c r="E1724" s="28" t="s">
        <v>106</v>
      </c>
      <c r="F1724" s="28" t="s">
        <v>232</v>
      </c>
      <c r="G1724" s="28">
        <v>423</v>
      </c>
    </row>
    <row r="1725" spans="4:7" x14ac:dyDescent="0.3">
      <c r="D1725" s="30">
        <v>46178</v>
      </c>
      <c r="E1725" s="28" t="s">
        <v>39</v>
      </c>
      <c r="F1725" s="28" t="s">
        <v>239</v>
      </c>
      <c r="G1725" s="28">
        <v>76</v>
      </c>
    </row>
    <row r="1726" spans="4:7" x14ac:dyDescent="0.3">
      <c r="D1726" s="30">
        <v>46178</v>
      </c>
      <c r="E1726" s="28" t="s">
        <v>106</v>
      </c>
      <c r="F1726" s="28" t="s">
        <v>223</v>
      </c>
      <c r="G1726" s="28">
        <v>954</v>
      </c>
    </row>
    <row r="1727" spans="4:7" x14ac:dyDescent="0.3">
      <c r="D1727" s="30">
        <v>46179</v>
      </c>
      <c r="E1727" s="28" t="s">
        <v>106</v>
      </c>
      <c r="F1727" s="28" t="s">
        <v>230</v>
      </c>
      <c r="G1727" s="28">
        <v>74</v>
      </c>
    </row>
    <row r="1728" spans="4:7" x14ac:dyDescent="0.3">
      <c r="D1728" s="30">
        <v>46179</v>
      </c>
      <c r="E1728" s="28" t="s">
        <v>106</v>
      </c>
      <c r="F1728" s="28" t="s">
        <v>239</v>
      </c>
      <c r="G1728" s="28">
        <v>418</v>
      </c>
    </row>
    <row r="1729" spans="4:7" x14ac:dyDescent="0.3">
      <c r="D1729" s="30">
        <v>46179</v>
      </c>
      <c r="E1729" s="28" t="s">
        <v>106</v>
      </c>
      <c r="F1729" s="28" t="s">
        <v>240</v>
      </c>
      <c r="G1729" s="28">
        <v>405</v>
      </c>
    </row>
    <row r="1730" spans="4:7" x14ac:dyDescent="0.3">
      <c r="D1730" s="30">
        <v>46179</v>
      </c>
      <c r="E1730" s="28" t="s">
        <v>38</v>
      </c>
      <c r="F1730" s="28" t="s">
        <v>235</v>
      </c>
      <c r="G1730" s="28">
        <v>645</v>
      </c>
    </row>
    <row r="1731" spans="4:7" x14ac:dyDescent="0.3">
      <c r="D1731" s="30">
        <v>46179</v>
      </c>
      <c r="E1731" s="28" t="s">
        <v>42</v>
      </c>
      <c r="F1731" s="28" t="s">
        <v>236</v>
      </c>
      <c r="G1731" s="28">
        <v>165</v>
      </c>
    </row>
    <row r="1732" spans="4:7" x14ac:dyDescent="0.3">
      <c r="D1732" s="30">
        <v>46179</v>
      </c>
      <c r="E1732" s="28" t="s">
        <v>42</v>
      </c>
      <c r="F1732" s="28" t="s">
        <v>239</v>
      </c>
      <c r="G1732" s="28">
        <v>950</v>
      </c>
    </row>
    <row r="1733" spans="4:7" x14ac:dyDescent="0.3">
      <c r="D1733" s="30">
        <v>46179</v>
      </c>
      <c r="E1733" s="28" t="s">
        <v>38</v>
      </c>
      <c r="F1733" s="28" t="s">
        <v>225</v>
      </c>
      <c r="G1733" s="28">
        <v>768</v>
      </c>
    </row>
    <row r="1734" spans="4:7" x14ac:dyDescent="0.3">
      <c r="D1734" s="30">
        <v>46179</v>
      </c>
      <c r="E1734" s="28" t="s">
        <v>106</v>
      </c>
      <c r="F1734" s="28" t="s">
        <v>238</v>
      </c>
      <c r="G1734" s="28">
        <v>2001</v>
      </c>
    </row>
    <row r="1735" spans="4:7" x14ac:dyDescent="0.3">
      <c r="D1735" s="30">
        <v>46179</v>
      </c>
      <c r="E1735" s="28" t="s">
        <v>38</v>
      </c>
      <c r="F1735" s="28" t="s">
        <v>227</v>
      </c>
      <c r="G1735" s="28">
        <v>406</v>
      </c>
    </row>
    <row r="1736" spans="4:7" x14ac:dyDescent="0.3">
      <c r="D1736" s="30">
        <v>46179</v>
      </c>
      <c r="E1736" s="28" t="s">
        <v>39</v>
      </c>
      <c r="F1736" s="28" t="s">
        <v>219</v>
      </c>
      <c r="G1736" s="28">
        <v>1092</v>
      </c>
    </row>
    <row r="1737" spans="4:7" x14ac:dyDescent="0.3">
      <c r="D1737" s="30">
        <v>46179</v>
      </c>
      <c r="E1737" s="28" t="s">
        <v>39</v>
      </c>
      <c r="F1737" s="28" t="s">
        <v>221</v>
      </c>
      <c r="G1737" s="28">
        <v>325</v>
      </c>
    </row>
    <row r="1738" spans="4:7" x14ac:dyDescent="0.3">
      <c r="D1738" s="30">
        <v>46179</v>
      </c>
      <c r="E1738" s="28" t="s">
        <v>39</v>
      </c>
      <c r="F1738" s="28" t="s">
        <v>237</v>
      </c>
      <c r="G1738" s="28">
        <v>126</v>
      </c>
    </row>
    <row r="1739" spans="4:7" x14ac:dyDescent="0.3">
      <c r="D1739" s="30">
        <v>46180</v>
      </c>
      <c r="E1739" s="28" t="s">
        <v>106</v>
      </c>
      <c r="F1739" s="28" t="s">
        <v>242</v>
      </c>
      <c r="G1739" s="28">
        <v>1197</v>
      </c>
    </row>
    <row r="1740" spans="4:7" x14ac:dyDescent="0.3">
      <c r="D1740" s="30">
        <v>46180</v>
      </c>
      <c r="E1740" s="28" t="s">
        <v>106</v>
      </c>
      <c r="F1740" s="28" t="s">
        <v>219</v>
      </c>
      <c r="G1740" s="28">
        <v>1638</v>
      </c>
    </row>
    <row r="1741" spans="4:7" x14ac:dyDescent="0.3">
      <c r="D1741" s="30">
        <v>46180</v>
      </c>
      <c r="E1741" s="28" t="s">
        <v>39</v>
      </c>
      <c r="F1741" s="28" t="s">
        <v>233</v>
      </c>
      <c r="G1741" s="28">
        <v>663</v>
      </c>
    </row>
    <row r="1742" spans="4:7" x14ac:dyDescent="0.3">
      <c r="D1742" s="30">
        <v>46180</v>
      </c>
      <c r="E1742" s="28" t="s">
        <v>38</v>
      </c>
      <c r="F1742" s="28" t="s">
        <v>233</v>
      </c>
      <c r="G1742" s="28">
        <v>204</v>
      </c>
    </row>
    <row r="1743" spans="4:7" x14ac:dyDescent="0.3">
      <c r="D1743" s="30">
        <v>46180</v>
      </c>
      <c r="E1743" s="28" t="s">
        <v>39</v>
      </c>
      <c r="F1743" s="28" t="s">
        <v>233</v>
      </c>
      <c r="G1743" s="28">
        <v>1173</v>
      </c>
    </row>
    <row r="1744" spans="4:7" x14ac:dyDescent="0.3">
      <c r="D1744" s="30">
        <v>46180</v>
      </c>
      <c r="E1744" s="28" t="s">
        <v>42</v>
      </c>
      <c r="F1744" s="28" t="s">
        <v>236</v>
      </c>
      <c r="G1744" s="28">
        <v>198</v>
      </c>
    </row>
    <row r="1745" spans="4:7" x14ac:dyDescent="0.3">
      <c r="D1745" s="30">
        <v>46180</v>
      </c>
      <c r="E1745" s="28" t="s">
        <v>39</v>
      </c>
      <c r="F1745" s="28" t="s">
        <v>223</v>
      </c>
      <c r="G1745" s="28">
        <v>1113</v>
      </c>
    </row>
    <row r="1746" spans="4:7" x14ac:dyDescent="0.3">
      <c r="D1746" s="30">
        <v>46180</v>
      </c>
      <c r="E1746" s="28" t="s">
        <v>39</v>
      </c>
      <c r="F1746" s="28" t="s">
        <v>219</v>
      </c>
      <c r="G1746" s="28">
        <v>91</v>
      </c>
    </row>
    <row r="1747" spans="4:7" x14ac:dyDescent="0.3">
      <c r="D1747" s="30">
        <v>46180</v>
      </c>
      <c r="E1747" s="28" t="s">
        <v>42</v>
      </c>
      <c r="F1747" s="28" t="s">
        <v>232</v>
      </c>
      <c r="G1747" s="28">
        <v>893</v>
      </c>
    </row>
    <row r="1748" spans="4:7" x14ac:dyDescent="0.3">
      <c r="D1748" s="30">
        <v>46180</v>
      </c>
      <c r="E1748" s="28" t="s">
        <v>106</v>
      </c>
      <c r="F1748" s="28" t="s">
        <v>230</v>
      </c>
      <c r="G1748" s="28">
        <v>555</v>
      </c>
    </row>
    <row r="1749" spans="4:7" x14ac:dyDescent="0.3">
      <c r="D1749" s="30">
        <v>46180</v>
      </c>
      <c r="E1749" s="28" t="s">
        <v>106</v>
      </c>
      <c r="F1749" s="28" t="s">
        <v>228</v>
      </c>
      <c r="G1749" s="28">
        <v>360</v>
      </c>
    </row>
    <row r="1750" spans="4:7" x14ac:dyDescent="0.3">
      <c r="D1750" s="30">
        <v>46180</v>
      </c>
      <c r="E1750" s="28" t="s">
        <v>106</v>
      </c>
      <c r="F1750" s="28" t="s">
        <v>239</v>
      </c>
      <c r="G1750" s="28">
        <v>76</v>
      </c>
    </row>
    <row r="1751" spans="4:7" x14ac:dyDescent="0.3">
      <c r="D1751" s="30">
        <v>46181</v>
      </c>
      <c r="E1751" s="28" t="s">
        <v>39</v>
      </c>
      <c r="F1751" s="28" t="s">
        <v>215</v>
      </c>
      <c r="G1751" s="28">
        <v>621</v>
      </c>
    </row>
    <row r="1752" spans="4:7" x14ac:dyDescent="0.3">
      <c r="D1752" s="30">
        <v>46181</v>
      </c>
      <c r="E1752" s="28" t="s">
        <v>38</v>
      </c>
      <c r="F1752" s="28" t="s">
        <v>226</v>
      </c>
      <c r="G1752" s="28">
        <v>288</v>
      </c>
    </row>
    <row r="1753" spans="4:7" x14ac:dyDescent="0.3">
      <c r="D1753" s="30">
        <v>46181</v>
      </c>
      <c r="E1753" s="28" t="s">
        <v>42</v>
      </c>
      <c r="F1753" s="28" t="s">
        <v>215</v>
      </c>
      <c r="G1753" s="28">
        <v>1656</v>
      </c>
    </row>
    <row r="1754" spans="4:7" x14ac:dyDescent="0.3">
      <c r="D1754" s="30">
        <v>46181</v>
      </c>
      <c r="E1754" s="28" t="s">
        <v>39</v>
      </c>
      <c r="F1754" s="28" t="s">
        <v>236</v>
      </c>
      <c r="G1754" s="28">
        <v>77</v>
      </c>
    </row>
    <row r="1755" spans="4:7" x14ac:dyDescent="0.3">
      <c r="D1755" s="30">
        <v>46181</v>
      </c>
      <c r="E1755" s="28" t="s">
        <v>39</v>
      </c>
      <c r="F1755" s="28" t="s">
        <v>233</v>
      </c>
      <c r="G1755" s="28">
        <v>1224</v>
      </c>
    </row>
    <row r="1756" spans="4:7" x14ac:dyDescent="0.3">
      <c r="D1756" s="30">
        <v>46181</v>
      </c>
      <c r="E1756" s="28" t="s">
        <v>106</v>
      </c>
      <c r="F1756" s="28" t="s">
        <v>241</v>
      </c>
      <c r="G1756" s="28">
        <v>720</v>
      </c>
    </row>
    <row r="1757" spans="4:7" x14ac:dyDescent="0.3">
      <c r="D1757" s="30">
        <v>46181</v>
      </c>
      <c r="E1757" s="28" t="s">
        <v>106</v>
      </c>
      <c r="F1757" s="28" t="s">
        <v>239</v>
      </c>
      <c r="G1757" s="28">
        <v>950</v>
      </c>
    </row>
    <row r="1758" spans="4:7" x14ac:dyDescent="0.3">
      <c r="D1758" s="30">
        <v>46181</v>
      </c>
      <c r="E1758" s="28" t="s">
        <v>39</v>
      </c>
      <c r="F1758" s="28" t="s">
        <v>217</v>
      </c>
      <c r="G1758" s="28">
        <v>520</v>
      </c>
    </row>
    <row r="1759" spans="4:7" x14ac:dyDescent="0.3">
      <c r="D1759" s="30">
        <v>46181</v>
      </c>
      <c r="E1759" s="28" t="s">
        <v>106</v>
      </c>
      <c r="F1759" s="28" t="s">
        <v>242</v>
      </c>
      <c r="G1759" s="28">
        <v>171</v>
      </c>
    </row>
    <row r="1760" spans="4:7" x14ac:dyDescent="0.3">
      <c r="D1760" s="30">
        <v>46181</v>
      </c>
      <c r="E1760" s="28" t="s">
        <v>42</v>
      </c>
      <c r="F1760" s="28" t="s">
        <v>228</v>
      </c>
      <c r="G1760" s="28">
        <v>432</v>
      </c>
    </row>
    <row r="1761" spans="4:7" x14ac:dyDescent="0.3">
      <c r="D1761" s="30">
        <v>46182</v>
      </c>
      <c r="E1761" s="28" t="s">
        <v>42</v>
      </c>
      <c r="F1761" s="28" t="s">
        <v>217</v>
      </c>
      <c r="G1761" s="28">
        <v>832</v>
      </c>
    </row>
    <row r="1762" spans="4:7" x14ac:dyDescent="0.3">
      <c r="D1762" s="30">
        <v>46182</v>
      </c>
      <c r="E1762" s="28" t="s">
        <v>42</v>
      </c>
      <c r="F1762" s="28" t="s">
        <v>227</v>
      </c>
      <c r="G1762" s="28">
        <v>812</v>
      </c>
    </row>
    <row r="1763" spans="4:7" x14ac:dyDescent="0.3">
      <c r="D1763" s="30">
        <v>46182</v>
      </c>
      <c r="E1763" s="28" t="s">
        <v>39</v>
      </c>
      <c r="F1763" s="28" t="s">
        <v>231</v>
      </c>
      <c r="G1763" s="28">
        <v>44</v>
      </c>
    </row>
    <row r="1764" spans="4:7" x14ac:dyDescent="0.3">
      <c r="D1764" s="30">
        <v>46182</v>
      </c>
      <c r="E1764" s="28" t="s">
        <v>42</v>
      </c>
      <c r="F1764" s="28" t="s">
        <v>239</v>
      </c>
      <c r="G1764" s="28">
        <v>114</v>
      </c>
    </row>
    <row r="1765" spans="4:7" x14ac:dyDescent="0.3">
      <c r="D1765" s="30">
        <v>46182</v>
      </c>
      <c r="E1765" s="28" t="s">
        <v>42</v>
      </c>
      <c r="F1765" s="28" t="s">
        <v>226</v>
      </c>
      <c r="G1765" s="28">
        <v>1056</v>
      </c>
    </row>
    <row r="1766" spans="4:7" x14ac:dyDescent="0.3">
      <c r="D1766" s="30">
        <v>46182</v>
      </c>
      <c r="E1766" s="28" t="s">
        <v>38</v>
      </c>
      <c r="F1766" s="28" t="s">
        <v>217</v>
      </c>
      <c r="G1766" s="28">
        <v>312</v>
      </c>
    </row>
    <row r="1767" spans="4:7" x14ac:dyDescent="0.3">
      <c r="D1767" s="30">
        <v>46182</v>
      </c>
      <c r="E1767" s="28" t="s">
        <v>106</v>
      </c>
      <c r="F1767" s="28" t="s">
        <v>236</v>
      </c>
      <c r="G1767" s="28">
        <v>209</v>
      </c>
    </row>
    <row r="1768" spans="4:7" x14ac:dyDescent="0.3">
      <c r="D1768" s="30">
        <v>46182</v>
      </c>
      <c r="E1768" s="28" t="s">
        <v>39</v>
      </c>
      <c r="F1768" s="28" t="s">
        <v>219</v>
      </c>
      <c r="G1768" s="28">
        <v>2275</v>
      </c>
    </row>
    <row r="1769" spans="4:7" x14ac:dyDescent="0.3">
      <c r="D1769" s="30">
        <v>46182</v>
      </c>
      <c r="E1769" s="28" t="s">
        <v>39</v>
      </c>
      <c r="F1769" s="28" t="s">
        <v>238</v>
      </c>
      <c r="G1769" s="28">
        <v>1740</v>
      </c>
    </row>
    <row r="1770" spans="4:7" x14ac:dyDescent="0.3">
      <c r="D1770" s="30">
        <v>46182</v>
      </c>
      <c r="E1770" s="28" t="s">
        <v>39</v>
      </c>
      <c r="F1770" s="28" t="s">
        <v>239</v>
      </c>
      <c r="G1770" s="28">
        <v>646</v>
      </c>
    </row>
    <row r="1771" spans="4:7" x14ac:dyDescent="0.3">
      <c r="D1771" s="30">
        <v>46182</v>
      </c>
      <c r="E1771" s="28" t="s">
        <v>106</v>
      </c>
      <c r="F1771" s="28" t="s">
        <v>240</v>
      </c>
      <c r="G1771" s="28">
        <v>45</v>
      </c>
    </row>
    <row r="1772" spans="4:7" x14ac:dyDescent="0.3">
      <c r="D1772" s="30">
        <v>46182</v>
      </c>
      <c r="E1772" s="28" t="s">
        <v>42</v>
      </c>
      <c r="F1772" s="28" t="s">
        <v>229</v>
      </c>
      <c r="G1772" s="28">
        <v>1760</v>
      </c>
    </row>
    <row r="1773" spans="4:7" x14ac:dyDescent="0.3">
      <c r="D1773" s="30">
        <v>46182</v>
      </c>
      <c r="E1773" s="28" t="s">
        <v>39</v>
      </c>
      <c r="F1773" s="28" t="s">
        <v>236</v>
      </c>
      <c r="G1773" s="28">
        <v>220</v>
      </c>
    </row>
    <row r="1774" spans="4:7" x14ac:dyDescent="0.3">
      <c r="D1774" s="30">
        <v>46183</v>
      </c>
      <c r="E1774" s="28" t="s">
        <v>38</v>
      </c>
      <c r="F1774" s="28" t="s">
        <v>219</v>
      </c>
      <c r="G1774" s="28">
        <v>910</v>
      </c>
    </row>
    <row r="1775" spans="4:7" x14ac:dyDescent="0.3">
      <c r="D1775" s="30">
        <v>46183</v>
      </c>
      <c r="E1775" s="28" t="s">
        <v>106</v>
      </c>
      <c r="F1775" s="28" t="s">
        <v>226</v>
      </c>
      <c r="G1775" s="28">
        <v>288</v>
      </c>
    </row>
    <row r="1776" spans="4:7" x14ac:dyDescent="0.3">
      <c r="D1776" s="30">
        <v>46183</v>
      </c>
      <c r="E1776" s="28" t="s">
        <v>42</v>
      </c>
      <c r="F1776" s="28" t="s">
        <v>226</v>
      </c>
      <c r="G1776" s="28">
        <v>2208</v>
      </c>
    </row>
    <row r="1777" spans="4:7" x14ac:dyDescent="0.3">
      <c r="D1777" s="30">
        <v>46183</v>
      </c>
      <c r="E1777" s="28" t="s">
        <v>38</v>
      </c>
      <c r="F1777" s="28" t="s">
        <v>241</v>
      </c>
      <c r="G1777" s="28">
        <v>1380</v>
      </c>
    </row>
    <row r="1778" spans="4:7" x14ac:dyDescent="0.3">
      <c r="D1778" s="30">
        <v>46183</v>
      </c>
      <c r="E1778" s="28" t="s">
        <v>38</v>
      </c>
      <c r="F1778" s="28" t="s">
        <v>241</v>
      </c>
      <c r="G1778" s="28">
        <v>720</v>
      </c>
    </row>
    <row r="1779" spans="4:7" x14ac:dyDescent="0.3">
      <c r="D1779" s="30">
        <v>46183</v>
      </c>
      <c r="E1779" s="28" t="s">
        <v>38</v>
      </c>
      <c r="F1779" s="28" t="s">
        <v>238</v>
      </c>
      <c r="G1779" s="28">
        <v>522</v>
      </c>
    </row>
    <row r="1780" spans="4:7" x14ac:dyDescent="0.3">
      <c r="D1780" s="30">
        <v>46183</v>
      </c>
      <c r="E1780" s="28" t="s">
        <v>38</v>
      </c>
      <c r="F1780" s="28" t="s">
        <v>229</v>
      </c>
      <c r="G1780" s="28">
        <v>88</v>
      </c>
    </row>
    <row r="1781" spans="4:7" x14ac:dyDescent="0.3">
      <c r="D1781" s="30">
        <v>46183</v>
      </c>
      <c r="E1781" s="28" t="s">
        <v>38</v>
      </c>
      <c r="F1781" s="28" t="s">
        <v>223</v>
      </c>
      <c r="G1781" s="28">
        <v>689</v>
      </c>
    </row>
    <row r="1782" spans="4:7" x14ac:dyDescent="0.3">
      <c r="D1782" s="30">
        <v>46184</v>
      </c>
      <c r="E1782" s="28" t="s">
        <v>42</v>
      </c>
      <c r="F1782" s="28" t="s">
        <v>238</v>
      </c>
      <c r="G1782" s="28">
        <v>1914</v>
      </c>
    </row>
    <row r="1783" spans="4:7" x14ac:dyDescent="0.3">
      <c r="D1783" s="30">
        <v>46184</v>
      </c>
      <c r="E1783" s="28" t="s">
        <v>39</v>
      </c>
      <c r="F1783" s="28" t="s">
        <v>240</v>
      </c>
      <c r="G1783" s="28">
        <v>360</v>
      </c>
    </row>
    <row r="1784" spans="4:7" x14ac:dyDescent="0.3">
      <c r="D1784" s="30">
        <v>46184</v>
      </c>
      <c r="E1784" s="28" t="s">
        <v>39</v>
      </c>
      <c r="F1784" s="28" t="s">
        <v>228</v>
      </c>
      <c r="G1784" s="28">
        <v>144</v>
      </c>
    </row>
    <row r="1785" spans="4:7" x14ac:dyDescent="0.3">
      <c r="D1785" s="30">
        <v>46184</v>
      </c>
      <c r="E1785" s="28" t="s">
        <v>106</v>
      </c>
      <c r="F1785" s="28" t="s">
        <v>227</v>
      </c>
      <c r="G1785" s="28">
        <v>1450</v>
      </c>
    </row>
    <row r="1786" spans="4:7" x14ac:dyDescent="0.3">
      <c r="D1786" s="30">
        <v>46184</v>
      </c>
      <c r="E1786" s="28" t="s">
        <v>42</v>
      </c>
      <c r="F1786" s="28" t="s">
        <v>226</v>
      </c>
      <c r="G1786" s="28">
        <v>2016</v>
      </c>
    </row>
    <row r="1787" spans="4:7" x14ac:dyDescent="0.3">
      <c r="D1787" s="30">
        <v>46184</v>
      </c>
      <c r="E1787" s="28" t="s">
        <v>38</v>
      </c>
      <c r="F1787" s="28" t="s">
        <v>226</v>
      </c>
      <c r="G1787" s="28">
        <v>960</v>
      </c>
    </row>
    <row r="1788" spans="4:7" x14ac:dyDescent="0.3">
      <c r="D1788" s="30">
        <v>46184</v>
      </c>
      <c r="E1788" s="28" t="s">
        <v>42</v>
      </c>
      <c r="F1788" s="28" t="s">
        <v>236</v>
      </c>
      <c r="G1788" s="28">
        <v>110</v>
      </c>
    </row>
    <row r="1789" spans="4:7" x14ac:dyDescent="0.3">
      <c r="D1789" s="30">
        <v>46184</v>
      </c>
      <c r="E1789" s="28" t="s">
        <v>38</v>
      </c>
      <c r="F1789" s="28" t="s">
        <v>232</v>
      </c>
      <c r="G1789" s="28">
        <v>423</v>
      </c>
    </row>
    <row r="1790" spans="4:7" x14ac:dyDescent="0.3">
      <c r="D1790" s="30">
        <v>46184</v>
      </c>
      <c r="E1790" s="28" t="s">
        <v>42</v>
      </c>
      <c r="F1790" s="28" t="s">
        <v>217</v>
      </c>
      <c r="G1790" s="28">
        <v>1144</v>
      </c>
    </row>
    <row r="1791" spans="4:7" x14ac:dyDescent="0.3">
      <c r="D1791" s="30">
        <v>46184</v>
      </c>
      <c r="E1791" s="28" t="s">
        <v>42</v>
      </c>
      <c r="F1791" s="28" t="s">
        <v>238</v>
      </c>
      <c r="G1791" s="28">
        <v>261</v>
      </c>
    </row>
    <row r="1792" spans="4:7" x14ac:dyDescent="0.3">
      <c r="D1792" s="30">
        <v>46185</v>
      </c>
      <c r="E1792" s="28" t="s">
        <v>38</v>
      </c>
      <c r="F1792" s="28" t="s">
        <v>238</v>
      </c>
      <c r="G1792" s="28">
        <v>261</v>
      </c>
    </row>
    <row r="1793" spans="4:7" x14ac:dyDescent="0.3">
      <c r="D1793" s="30">
        <v>46185</v>
      </c>
      <c r="E1793" s="28" t="s">
        <v>38</v>
      </c>
      <c r="F1793" s="28" t="s">
        <v>240</v>
      </c>
      <c r="G1793" s="28">
        <v>810</v>
      </c>
    </row>
    <row r="1794" spans="4:7" x14ac:dyDescent="0.3">
      <c r="D1794" s="30">
        <v>46185</v>
      </c>
      <c r="E1794" s="28" t="s">
        <v>106</v>
      </c>
      <c r="F1794" s="28" t="s">
        <v>240</v>
      </c>
      <c r="G1794" s="28">
        <v>900</v>
      </c>
    </row>
    <row r="1795" spans="4:7" x14ac:dyDescent="0.3">
      <c r="D1795" s="30">
        <v>46185</v>
      </c>
      <c r="E1795" s="28" t="s">
        <v>42</v>
      </c>
      <c r="F1795" s="28" t="s">
        <v>219</v>
      </c>
      <c r="G1795" s="28">
        <v>1365</v>
      </c>
    </row>
    <row r="1796" spans="4:7" x14ac:dyDescent="0.3">
      <c r="D1796" s="30">
        <v>46185</v>
      </c>
      <c r="E1796" s="28" t="s">
        <v>38</v>
      </c>
      <c r="F1796" s="28" t="s">
        <v>233</v>
      </c>
      <c r="G1796" s="28">
        <v>918</v>
      </c>
    </row>
    <row r="1797" spans="4:7" x14ac:dyDescent="0.3">
      <c r="D1797" s="30">
        <v>46185</v>
      </c>
      <c r="E1797" s="28" t="s">
        <v>106</v>
      </c>
      <c r="F1797" s="28" t="s">
        <v>242</v>
      </c>
      <c r="G1797" s="28">
        <v>399</v>
      </c>
    </row>
    <row r="1798" spans="4:7" x14ac:dyDescent="0.3">
      <c r="D1798" s="30">
        <v>46185</v>
      </c>
      <c r="E1798" s="28" t="s">
        <v>38</v>
      </c>
      <c r="F1798" s="28" t="s">
        <v>236</v>
      </c>
      <c r="G1798" s="28">
        <v>121</v>
      </c>
    </row>
    <row r="1799" spans="4:7" x14ac:dyDescent="0.3">
      <c r="D1799" s="30">
        <v>46186</v>
      </c>
      <c r="E1799" s="28" t="s">
        <v>38</v>
      </c>
      <c r="F1799" s="28" t="s">
        <v>227</v>
      </c>
      <c r="G1799" s="28">
        <v>348</v>
      </c>
    </row>
    <row r="1800" spans="4:7" x14ac:dyDescent="0.3">
      <c r="D1800" s="30">
        <v>46186</v>
      </c>
      <c r="E1800" s="28" t="s">
        <v>42</v>
      </c>
      <c r="F1800" s="28" t="s">
        <v>229</v>
      </c>
      <c r="G1800" s="28">
        <v>2024</v>
      </c>
    </row>
    <row r="1801" spans="4:7" x14ac:dyDescent="0.3">
      <c r="D1801" s="30">
        <v>46186</v>
      </c>
      <c r="E1801" s="28" t="s">
        <v>39</v>
      </c>
      <c r="F1801" s="28" t="s">
        <v>240</v>
      </c>
      <c r="G1801" s="28">
        <v>675</v>
      </c>
    </row>
    <row r="1802" spans="4:7" x14ac:dyDescent="0.3">
      <c r="D1802" s="30">
        <v>46186</v>
      </c>
      <c r="E1802" s="28" t="s">
        <v>106</v>
      </c>
      <c r="F1802" s="28" t="s">
        <v>221</v>
      </c>
      <c r="G1802" s="28">
        <v>273</v>
      </c>
    </row>
    <row r="1803" spans="4:7" x14ac:dyDescent="0.3">
      <c r="D1803" s="30">
        <v>46186</v>
      </c>
      <c r="E1803" s="28" t="s">
        <v>39</v>
      </c>
      <c r="F1803" s="28" t="s">
        <v>241</v>
      </c>
      <c r="G1803" s="28">
        <v>780</v>
      </c>
    </row>
    <row r="1804" spans="4:7" x14ac:dyDescent="0.3">
      <c r="D1804" s="30">
        <v>46186</v>
      </c>
      <c r="E1804" s="28" t="s">
        <v>106</v>
      </c>
      <c r="F1804" s="28" t="s">
        <v>225</v>
      </c>
      <c r="G1804" s="28">
        <v>576</v>
      </c>
    </row>
    <row r="1805" spans="4:7" x14ac:dyDescent="0.3">
      <c r="D1805" s="30">
        <v>46186</v>
      </c>
      <c r="E1805" s="28" t="s">
        <v>42</v>
      </c>
      <c r="F1805" s="28" t="s">
        <v>226</v>
      </c>
      <c r="G1805" s="28">
        <v>2208</v>
      </c>
    </row>
    <row r="1806" spans="4:7" x14ac:dyDescent="0.3">
      <c r="D1806" s="30">
        <v>46187</v>
      </c>
      <c r="E1806" s="28" t="s">
        <v>38</v>
      </c>
      <c r="F1806" s="28" t="s">
        <v>234</v>
      </c>
      <c r="G1806" s="28">
        <v>918</v>
      </c>
    </row>
    <row r="1807" spans="4:7" x14ac:dyDescent="0.3">
      <c r="D1807" s="30">
        <v>46187</v>
      </c>
      <c r="E1807" s="28" t="s">
        <v>106</v>
      </c>
      <c r="F1807" s="28" t="s">
        <v>228</v>
      </c>
      <c r="G1807" s="28">
        <v>864</v>
      </c>
    </row>
    <row r="1808" spans="4:7" x14ac:dyDescent="0.3">
      <c r="D1808" s="30">
        <v>46187</v>
      </c>
      <c r="E1808" s="28" t="s">
        <v>42</v>
      </c>
      <c r="F1808" s="28" t="s">
        <v>231</v>
      </c>
      <c r="G1808" s="28">
        <v>154</v>
      </c>
    </row>
    <row r="1809" spans="4:7" x14ac:dyDescent="0.3">
      <c r="D1809" s="30">
        <v>46187</v>
      </c>
      <c r="E1809" s="28" t="s">
        <v>39</v>
      </c>
      <c r="F1809" s="28" t="s">
        <v>233</v>
      </c>
      <c r="G1809" s="28">
        <v>1020</v>
      </c>
    </row>
    <row r="1810" spans="4:7" x14ac:dyDescent="0.3">
      <c r="D1810" s="30">
        <v>46187</v>
      </c>
      <c r="E1810" s="28" t="s">
        <v>39</v>
      </c>
      <c r="F1810" s="28" t="s">
        <v>226</v>
      </c>
      <c r="G1810" s="28">
        <v>1248</v>
      </c>
    </row>
    <row r="1811" spans="4:7" x14ac:dyDescent="0.3">
      <c r="D1811" s="30">
        <v>46187</v>
      </c>
      <c r="E1811" s="28" t="s">
        <v>39</v>
      </c>
      <c r="F1811" s="28" t="s">
        <v>226</v>
      </c>
      <c r="G1811" s="28">
        <v>2208</v>
      </c>
    </row>
    <row r="1812" spans="4:7" x14ac:dyDescent="0.3">
      <c r="D1812" s="30">
        <v>46187</v>
      </c>
      <c r="E1812" s="28" t="s">
        <v>38</v>
      </c>
      <c r="F1812" s="28" t="s">
        <v>239</v>
      </c>
      <c r="G1812" s="28">
        <v>152</v>
      </c>
    </row>
    <row r="1813" spans="4:7" x14ac:dyDescent="0.3">
      <c r="D1813" s="30">
        <v>46187</v>
      </c>
      <c r="E1813" s="28" t="s">
        <v>42</v>
      </c>
      <c r="F1813" s="28" t="s">
        <v>237</v>
      </c>
      <c r="G1813" s="28">
        <v>1197</v>
      </c>
    </row>
    <row r="1814" spans="4:7" x14ac:dyDescent="0.3">
      <c r="D1814" s="30">
        <v>46187</v>
      </c>
      <c r="E1814" s="28" t="s">
        <v>42</v>
      </c>
      <c r="F1814" s="28" t="s">
        <v>221</v>
      </c>
      <c r="G1814" s="28">
        <v>91</v>
      </c>
    </row>
    <row r="1815" spans="4:7" x14ac:dyDescent="0.3">
      <c r="D1815" s="30">
        <v>46188</v>
      </c>
      <c r="E1815" s="28" t="s">
        <v>106</v>
      </c>
      <c r="F1815" s="28" t="s">
        <v>234</v>
      </c>
      <c r="G1815" s="28">
        <v>1275</v>
      </c>
    </row>
    <row r="1816" spans="4:7" x14ac:dyDescent="0.3">
      <c r="D1816" s="30">
        <v>46188</v>
      </c>
      <c r="E1816" s="28" t="s">
        <v>42</v>
      </c>
      <c r="F1816" s="28" t="s">
        <v>231</v>
      </c>
      <c r="G1816" s="28">
        <v>352</v>
      </c>
    </row>
    <row r="1817" spans="4:7" x14ac:dyDescent="0.3">
      <c r="D1817" s="30">
        <v>46188</v>
      </c>
      <c r="E1817" s="28" t="s">
        <v>106</v>
      </c>
      <c r="F1817" s="28" t="s">
        <v>223</v>
      </c>
      <c r="G1817" s="28">
        <v>424</v>
      </c>
    </row>
    <row r="1818" spans="4:7" x14ac:dyDescent="0.3">
      <c r="D1818" s="30">
        <v>46188</v>
      </c>
      <c r="E1818" s="28" t="s">
        <v>42</v>
      </c>
      <c r="F1818" s="28" t="s">
        <v>239</v>
      </c>
      <c r="G1818" s="28">
        <v>114</v>
      </c>
    </row>
    <row r="1819" spans="4:7" x14ac:dyDescent="0.3">
      <c r="D1819" s="30">
        <v>46188</v>
      </c>
      <c r="E1819" s="28" t="s">
        <v>106</v>
      </c>
      <c r="F1819" s="28" t="s">
        <v>232</v>
      </c>
      <c r="G1819" s="28">
        <v>1034</v>
      </c>
    </row>
    <row r="1820" spans="4:7" x14ac:dyDescent="0.3">
      <c r="D1820" s="30">
        <v>46188</v>
      </c>
      <c r="E1820" s="28" t="s">
        <v>106</v>
      </c>
      <c r="F1820" s="28" t="s">
        <v>230</v>
      </c>
      <c r="G1820" s="28">
        <v>740</v>
      </c>
    </row>
    <row r="1821" spans="4:7" x14ac:dyDescent="0.3">
      <c r="D1821" s="30">
        <v>46188</v>
      </c>
      <c r="E1821" s="28" t="s">
        <v>38</v>
      </c>
      <c r="F1821" s="28" t="s">
        <v>215</v>
      </c>
      <c r="G1821" s="28">
        <v>897</v>
      </c>
    </row>
    <row r="1822" spans="4:7" x14ac:dyDescent="0.3">
      <c r="D1822" s="30">
        <v>46188</v>
      </c>
      <c r="E1822" s="28" t="s">
        <v>38</v>
      </c>
      <c r="F1822" s="28" t="s">
        <v>230</v>
      </c>
      <c r="G1822" s="28">
        <v>111</v>
      </c>
    </row>
    <row r="1823" spans="4:7" x14ac:dyDescent="0.3">
      <c r="D1823" s="30">
        <v>46188</v>
      </c>
      <c r="E1823" s="28" t="s">
        <v>39</v>
      </c>
      <c r="F1823" s="28" t="s">
        <v>231</v>
      </c>
      <c r="G1823" s="28">
        <v>22</v>
      </c>
    </row>
    <row r="1824" spans="4:7" x14ac:dyDescent="0.3">
      <c r="D1824" s="30">
        <v>46188</v>
      </c>
      <c r="E1824" s="28" t="s">
        <v>106</v>
      </c>
      <c r="F1824" s="28" t="s">
        <v>231</v>
      </c>
      <c r="G1824" s="28">
        <v>308</v>
      </c>
    </row>
    <row r="1825" spans="4:7" x14ac:dyDescent="0.3">
      <c r="D1825" s="30">
        <v>46189</v>
      </c>
      <c r="E1825" s="28" t="s">
        <v>38</v>
      </c>
      <c r="F1825" s="28" t="s">
        <v>226</v>
      </c>
      <c r="G1825" s="28">
        <v>2112</v>
      </c>
    </row>
    <row r="1826" spans="4:7" x14ac:dyDescent="0.3">
      <c r="D1826" s="30">
        <v>46189</v>
      </c>
      <c r="E1826" s="28" t="s">
        <v>106</v>
      </c>
      <c r="F1826" s="28" t="s">
        <v>239</v>
      </c>
      <c r="G1826" s="28">
        <v>646</v>
      </c>
    </row>
    <row r="1827" spans="4:7" x14ac:dyDescent="0.3">
      <c r="D1827" s="30">
        <v>46189</v>
      </c>
      <c r="E1827" s="28" t="s">
        <v>42</v>
      </c>
      <c r="F1827" s="28" t="s">
        <v>239</v>
      </c>
      <c r="G1827" s="28">
        <v>760</v>
      </c>
    </row>
    <row r="1828" spans="4:7" x14ac:dyDescent="0.3">
      <c r="D1828" s="30">
        <v>46189</v>
      </c>
      <c r="E1828" s="28" t="s">
        <v>106</v>
      </c>
      <c r="F1828" s="28" t="s">
        <v>228</v>
      </c>
      <c r="G1828" s="28">
        <v>1440</v>
      </c>
    </row>
    <row r="1829" spans="4:7" x14ac:dyDescent="0.3">
      <c r="D1829" s="30">
        <v>46189</v>
      </c>
      <c r="E1829" s="28" t="s">
        <v>106</v>
      </c>
      <c r="F1829" s="28" t="s">
        <v>228</v>
      </c>
      <c r="G1829" s="28">
        <v>1368</v>
      </c>
    </row>
    <row r="1830" spans="4:7" x14ac:dyDescent="0.3">
      <c r="D1830" s="30">
        <v>46189</v>
      </c>
      <c r="E1830" s="28" t="s">
        <v>38</v>
      </c>
      <c r="F1830" s="28" t="s">
        <v>236</v>
      </c>
      <c r="G1830" s="28">
        <v>132</v>
      </c>
    </row>
    <row r="1831" spans="4:7" x14ac:dyDescent="0.3">
      <c r="D1831" s="30">
        <v>46189</v>
      </c>
      <c r="E1831" s="28" t="s">
        <v>106</v>
      </c>
      <c r="F1831" s="28" t="s">
        <v>236</v>
      </c>
      <c r="G1831" s="28">
        <v>55</v>
      </c>
    </row>
    <row r="1832" spans="4:7" x14ac:dyDescent="0.3">
      <c r="D1832" s="30">
        <v>46189</v>
      </c>
      <c r="E1832" s="28" t="s">
        <v>38</v>
      </c>
      <c r="F1832" s="28" t="s">
        <v>235</v>
      </c>
      <c r="G1832" s="28">
        <v>258</v>
      </c>
    </row>
    <row r="1833" spans="4:7" x14ac:dyDescent="0.3">
      <c r="D1833" s="30">
        <v>46189</v>
      </c>
      <c r="E1833" s="28" t="s">
        <v>42</v>
      </c>
      <c r="F1833" s="28" t="s">
        <v>230</v>
      </c>
      <c r="G1833" s="28">
        <v>888</v>
      </c>
    </row>
    <row r="1834" spans="4:7" x14ac:dyDescent="0.3">
      <c r="D1834" s="30">
        <v>46190</v>
      </c>
      <c r="E1834" s="28" t="s">
        <v>38</v>
      </c>
      <c r="F1834" s="28" t="s">
        <v>242</v>
      </c>
      <c r="G1834" s="28">
        <v>228</v>
      </c>
    </row>
    <row r="1835" spans="4:7" x14ac:dyDescent="0.3">
      <c r="D1835" s="30">
        <v>46190</v>
      </c>
      <c r="E1835" s="28" t="s">
        <v>42</v>
      </c>
      <c r="F1835" s="28" t="s">
        <v>215</v>
      </c>
      <c r="G1835" s="28">
        <v>483</v>
      </c>
    </row>
    <row r="1836" spans="4:7" x14ac:dyDescent="0.3">
      <c r="D1836" s="30">
        <v>46190</v>
      </c>
      <c r="E1836" s="28" t="s">
        <v>106</v>
      </c>
      <c r="F1836" s="28" t="s">
        <v>227</v>
      </c>
      <c r="G1836" s="28">
        <v>1334</v>
      </c>
    </row>
    <row r="1837" spans="4:7" x14ac:dyDescent="0.3">
      <c r="D1837" s="30">
        <v>46190</v>
      </c>
      <c r="E1837" s="28" t="s">
        <v>106</v>
      </c>
      <c r="F1837" s="28" t="s">
        <v>240</v>
      </c>
      <c r="G1837" s="28">
        <v>135</v>
      </c>
    </row>
    <row r="1838" spans="4:7" x14ac:dyDescent="0.3">
      <c r="D1838" s="30">
        <v>46190</v>
      </c>
      <c r="E1838" s="28" t="s">
        <v>106</v>
      </c>
      <c r="F1838" s="28" t="s">
        <v>235</v>
      </c>
      <c r="G1838" s="28">
        <v>989</v>
      </c>
    </row>
    <row r="1839" spans="4:7" x14ac:dyDescent="0.3">
      <c r="D1839" s="30">
        <v>46190</v>
      </c>
      <c r="E1839" s="28" t="s">
        <v>106</v>
      </c>
      <c r="F1839" s="28" t="s">
        <v>215</v>
      </c>
      <c r="G1839" s="28">
        <v>1725</v>
      </c>
    </row>
    <row r="1840" spans="4:7" x14ac:dyDescent="0.3">
      <c r="D1840" s="30">
        <v>46190</v>
      </c>
      <c r="E1840" s="28" t="s">
        <v>42</v>
      </c>
      <c r="F1840" s="28" t="s">
        <v>241</v>
      </c>
      <c r="G1840" s="28">
        <v>180</v>
      </c>
    </row>
    <row r="1841" spans="4:7" x14ac:dyDescent="0.3">
      <c r="D1841" s="30">
        <v>46190</v>
      </c>
      <c r="E1841" s="28" t="s">
        <v>106</v>
      </c>
      <c r="F1841" s="28" t="s">
        <v>219</v>
      </c>
      <c r="G1841" s="28">
        <v>910</v>
      </c>
    </row>
    <row r="1842" spans="4:7" x14ac:dyDescent="0.3">
      <c r="D1842" s="30">
        <v>46190</v>
      </c>
      <c r="E1842" s="28" t="s">
        <v>38</v>
      </c>
      <c r="F1842" s="28" t="s">
        <v>231</v>
      </c>
      <c r="G1842" s="28">
        <v>220</v>
      </c>
    </row>
    <row r="1843" spans="4:7" x14ac:dyDescent="0.3">
      <c r="D1843" s="30">
        <v>46190</v>
      </c>
      <c r="E1843" s="28" t="s">
        <v>106</v>
      </c>
      <c r="F1843" s="28" t="s">
        <v>221</v>
      </c>
      <c r="G1843" s="28">
        <v>234</v>
      </c>
    </row>
    <row r="1844" spans="4:7" x14ac:dyDescent="0.3">
      <c r="D1844" s="30">
        <v>46190</v>
      </c>
      <c r="E1844" s="28" t="s">
        <v>106</v>
      </c>
      <c r="F1844" s="28" t="s">
        <v>232</v>
      </c>
      <c r="G1844" s="28">
        <v>987</v>
      </c>
    </row>
    <row r="1845" spans="4:7" x14ac:dyDescent="0.3">
      <c r="D1845" s="30">
        <v>46190</v>
      </c>
      <c r="E1845" s="28" t="s">
        <v>39</v>
      </c>
      <c r="F1845" s="28" t="s">
        <v>221</v>
      </c>
      <c r="G1845" s="28">
        <v>221</v>
      </c>
    </row>
    <row r="1846" spans="4:7" x14ac:dyDescent="0.3">
      <c r="D1846" s="30">
        <v>46190</v>
      </c>
      <c r="E1846" s="28" t="s">
        <v>39</v>
      </c>
      <c r="F1846" s="28" t="s">
        <v>242</v>
      </c>
      <c r="G1846" s="28">
        <v>627</v>
      </c>
    </row>
    <row r="1847" spans="4:7" x14ac:dyDescent="0.3">
      <c r="D1847" s="30">
        <v>46190</v>
      </c>
      <c r="E1847" s="28" t="s">
        <v>106</v>
      </c>
      <c r="F1847" s="28" t="s">
        <v>235</v>
      </c>
      <c r="G1847" s="28">
        <v>731</v>
      </c>
    </row>
    <row r="1848" spans="4:7" x14ac:dyDescent="0.3">
      <c r="D1848" s="30">
        <v>46190</v>
      </c>
      <c r="E1848" s="28" t="s">
        <v>38</v>
      </c>
      <c r="F1848" s="28" t="s">
        <v>231</v>
      </c>
      <c r="G1848" s="28">
        <v>484</v>
      </c>
    </row>
    <row r="1849" spans="4:7" x14ac:dyDescent="0.3">
      <c r="D1849" s="30">
        <v>46190</v>
      </c>
      <c r="E1849" s="28" t="s">
        <v>42</v>
      </c>
      <c r="F1849" s="28" t="s">
        <v>241</v>
      </c>
      <c r="G1849" s="28">
        <v>540</v>
      </c>
    </row>
    <row r="1850" spans="4:7" x14ac:dyDescent="0.3">
      <c r="D1850" s="30">
        <v>46190</v>
      </c>
      <c r="E1850" s="28" t="s">
        <v>42</v>
      </c>
      <c r="F1850" s="28" t="s">
        <v>223</v>
      </c>
      <c r="G1850" s="28">
        <v>424</v>
      </c>
    </row>
    <row r="1851" spans="4:7" x14ac:dyDescent="0.3">
      <c r="D1851" s="30">
        <v>46190</v>
      </c>
      <c r="E1851" s="28" t="s">
        <v>42</v>
      </c>
      <c r="F1851" s="28" t="s">
        <v>240</v>
      </c>
      <c r="G1851" s="28">
        <v>675</v>
      </c>
    </row>
    <row r="1852" spans="4:7" x14ac:dyDescent="0.3">
      <c r="D1852" s="30">
        <v>46191</v>
      </c>
      <c r="E1852" s="28" t="s">
        <v>38</v>
      </c>
      <c r="F1852" s="28" t="s">
        <v>240</v>
      </c>
      <c r="G1852" s="28">
        <v>135</v>
      </c>
    </row>
    <row r="1853" spans="4:7" x14ac:dyDescent="0.3">
      <c r="D1853" s="30">
        <v>46191</v>
      </c>
      <c r="E1853" s="28" t="s">
        <v>38</v>
      </c>
      <c r="F1853" s="28" t="s">
        <v>226</v>
      </c>
      <c r="G1853" s="28">
        <v>864</v>
      </c>
    </row>
    <row r="1854" spans="4:7" x14ac:dyDescent="0.3">
      <c r="D1854" s="30">
        <v>46191</v>
      </c>
      <c r="E1854" s="28" t="s">
        <v>106</v>
      </c>
      <c r="F1854" s="28" t="s">
        <v>236</v>
      </c>
      <c r="G1854" s="28">
        <v>275</v>
      </c>
    </row>
    <row r="1855" spans="4:7" x14ac:dyDescent="0.3">
      <c r="D1855" s="30">
        <v>46191</v>
      </c>
      <c r="E1855" s="28" t="s">
        <v>42</v>
      </c>
      <c r="F1855" s="28" t="s">
        <v>221</v>
      </c>
      <c r="G1855" s="28">
        <v>143</v>
      </c>
    </row>
    <row r="1856" spans="4:7" x14ac:dyDescent="0.3">
      <c r="D1856" s="30">
        <v>46191</v>
      </c>
      <c r="E1856" s="28" t="s">
        <v>39</v>
      </c>
      <c r="F1856" s="28" t="s">
        <v>240</v>
      </c>
      <c r="G1856" s="28">
        <v>900</v>
      </c>
    </row>
    <row r="1857" spans="4:7" x14ac:dyDescent="0.3">
      <c r="D1857" s="30">
        <v>46191</v>
      </c>
      <c r="E1857" s="28" t="s">
        <v>38</v>
      </c>
      <c r="F1857" s="28" t="s">
        <v>232</v>
      </c>
      <c r="G1857" s="28">
        <v>705</v>
      </c>
    </row>
    <row r="1858" spans="4:7" x14ac:dyDescent="0.3">
      <c r="D1858" s="30">
        <v>46191</v>
      </c>
      <c r="E1858" s="28" t="s">
        <v>38</v>
      </c>
      <c r="F1858" s="28" t="s">
        <v>241</v>
      </c>
      <c r="G1858" s="28">
        <v>1080</v>
      </c>
    </row>
    <row r="1859" spans="4:7" x14ac:dyDescent="0.3">
      <c r="D1859" s="30">
        <v>46191</v>
      </c>
      <c r="E1859" s="28" t="s">
        <v>106</v>
      </c>
      <c r="F1859" s="28" t="s">
        <v>228</v>
      </c>
      <c r="G1859" s="28">
        <v>1296</v>
      </c>
    </row>
    <row r="1860" spans="4:7" x14ac:dyDescent="0.3">
      <c r="D1860" s="30">
        <v>46191</v>
      </c>
      <c r="E1860" s="28" t="s">
        <v>38</v>
      </c>
      <c r="F1860" s="28" t="s">
        <v>221</v>
      </c>
      <c r="G1860" s="28">
        <v>247</v>
      </c>
    </row>
    <row r="1861" spans="4:7" x14ac:dyDescent="0.3">
      <c r="D1861" s="30">
        <v>46191</v>
      </c>
      <c r="E1861" s="28" t="s">
        <v>42</v>
      </c>
      <c r="F1861" s="28" t="s">
        <v>240</v>
      </c>
      <c r="G1861" s="28">
        <v>1035</v>
      </c>
    </row>
    <row r="1862" spans="4:7" x14ac:dyDescent="0.3">
      <c r="D1862" s="30">
        <v>46191</v>
      </c>
      <c r="E1862" s="28" t="s">
        <v>38</v>
      </c>
      <c r="F1862" s="28" t="s">
        <v>221</v>
      </c>
      <c r="G1862" s="28">
        <v>13</v>
      </c>
    </row>
    <row r="1863" spans="4:7" x14ac:dyDescent="0.3">
      <c r="D1863" s="30">
        <v>46191</v>
      </c>
      <c r="E1863" s="28" t="s">
        <v>42</v>
      </c>
      <c r="F1863" s="28" t="s">
        <v>225</v>
      </c>
      <c r="G1863" s="28">
        <v>576</v>
      </c>
    </row>
    <row r="1864" spans="4:7" x14ac:dyDescent="0.3">
      <c r="D1864" s="30">
        <v>46191</v>
      </c>
      <c r="E1864" s="28" t="s">
        <v>42</v>
      </c>
      <c r="F1864" s="28" t="s">
        <v>240</v>
      </c>
      <c r="G1864" s="28">
        <v>360</v>
      </c>
    </row>
    <row r="1865" spans="4:7" x14ac:dyDescent="0.3">
      <c r="D1865" s="30">
        <v>46191</v>
      </c>
      <c r="E1865" s="28" t="s">
        <v>38</v>
      </c>
      <c r="F1865" s="28" t="s">
        <v>226</v>
      </c>
      <c r="G1865" s="28">
        <v>2208</v>
      </c>
    </row>
    <row r="1866" spans="4:7" x14ac:dyDescent="0.3">
      <c r="D1866" s="30">
        <v>46191</v>
      </c>
      <c r="E1866" s="28" t="s">
        <v>39</v>
      </c>
      <c r="F1866" s="28" t="s">
        <v>236</v>
      </c>
      <c r="G1866" s="28">
        <v>209</v>
      </c>
    </row>
    <row r="1867" spans="4:7" x14ac:dyDescent="0.3">
      <c r="D1867" s="30">
        <v>46192</v>
      </c>
      <c r="E1867" s="28" t="s">
        <v>106</v>
      </c>
      <c r="F1867" s="28" t="s">
        <v>238</v>
      </c>
      <c r="G1867" s="28">
        <v>174</v>
      </c>
    </row>
    <row r="1868" spans="4:7" x14ac:dyDescent="0.3">
      <c r="D1868" s="30">
        <v>46192</v>
      </c>
      <c r="E1868" s="28" t="s">
        <v>42</v>
      </c>
      <c r="F1868" s="28" t="s">
        <v>225</v>
      </c>
      <c r="G1868" s="28">
        <v>64</v>
      </c>
    </row>
    <row r="1869" spans="4:7" x14ac:dyDescent="0.3">
      <c r="D1869" s="30">
        <v>46192</v>
      </c>
      <c r="E1869" s="28" t="s">
        <v>42</v>
      </c>
      <c r="F1869" s="28" t="s">
        <v>229</v>
      </c>
      <c r="G1869" s="28">
        <v>2024</v>
      </c>
    </row>
    <row r="1870" spans="4:7" x14ac:dyDescent="0.3">
      <c r="D1870" s="30">
        <v>46192</v>
      </c>
      <c r="E1870" s="28" t="s">
        <v>38</v>
      </c>
      <c r="F1870" s="28" t="s">
        <v>215</v>
      </c>
      <c r="G1870" s="28">
        <v>207</v>
      </c>
    </row>
    <row r="1871" spans="4:7" x14ac:dyDescent="0.3">
      <c r="D1871" s="30">
        <v>46192</v>
      </c>
      <c r="E1871" s="28" t="s">
        <v>106</v>
      </c>
      <c r="F1871" s="28" t="s">
        <v>215</v>
      </c>
      <c r="G1871" s="28">
        <v>897</v>
      </c>
    </row>
    <row r="1872" spans="4:7" x14ac:dyDescent="0.3">
      <c r="D1872" s="30">
        <v>46192</v>
      </c>
      <c r="E1872" s="28" t="s">
        <v>42</v>
      </c>
      <c r="F1872" s="28" t="s">
        <v>234</v>
      </c>
      <c r="G1872" s="28">
        <v>918</v>
      </c>
    </row>
    <row r="1873" spans="4:7" x14ac:dyDescent="0.3">
      <c r="D1873" s="30">
        <v>46192</v>
      </c>
      <c r="E1873" s="28" t="s">
        <v>39</v>
      </c>
      <c r="F1873" s="28" t="s">
        <v>241</v>
      </c>
      <c r="G1873" s="28">
        <v>600</v>
      </c>
    </row>
    <row r="1874" spans="4:7" x14ac:dyDescent="0.3">
      <c r="D1874" s="30">
        <v>46192</v>
      </c>
      <c r="E1874" s="28" t="s">
        <v>39</v>
      </c>
      <c r="F1874" s="28" t="s">
        <v>233</v>
      </c>
      <c r="G1874" s="28">
        <v>1122</v>
      </c>
    </row>
    <row r="1875" spans="4:7" x14ac:dyDescent="0.3">
      <c r="D1875" s="30">
        <v>46192</v>
      </c>
      <c r="E1875" s="28" t="s">
        <v>39</v>
      </c>
      <c r="F1875" s="28" t="s">
        <v>240</v>
      </c>
      <c r="G1875" s="28">
        <v>315</v>
      </c>
    </row>
    <row r="1876" spans="4:7" x14ac:dyDescent="0.3">
      <c r="D1876" s="30">
        <v>46192</v>
      </c>
      <c r="E1876" s="28" t="s">
        <v>39</v>
      </c>
      <c r="F1876" s="28" t="s">
        <v>227</v>
      </c>
      <c r="G1876" s="28">
        <v>406</v>
      </c>
    </row>
    <row r="1877" spans="4:7" x14ac:dyDescent="0.3">
      <c r="D1877" s="30">
        <v>46192</v>
      </c>
      <c r="E1877" s="28" t="s">
        <v>39</v>
      </c>
      <c r="F1877" s="28" t="s">
        <v>234</v>
      </c>
      <c r="G1877" s="28">
        <v>255</v>
      </c>
    </row>
    <row r="1878" spans="4:7" x14ac:dyDescent="0.3">
      <c r="D1878" s="30">
        <v>46192</v>
      </c>
      <c r="E1878" s="28" t="s">
        <v>42</v>
      </c>
      <c r="F1878" s="28" t="s">
        <v>215</v>
      </c>
      <c r="G1878" s="28">
        <v>1656</v>
      </c>
    </row>
    <row r="1879" spans="4:7" x14ac:dyDescent="0.3">
      <c r="D1879" s="30">
        <v>46193</v>
      </c>
      <c r="E1879" s="28" t="s">
        <v>42</v>
      </c>
      <c r="F1879" s="28" t="s">
        <v>223</v>
      </c>
      <c r="G1879" s="28">
        <v>53</v>
      </c>
    </row>
    <row r="1880" spans="4:7" x14ac:dyDescent="0.3">
      <c r="D1880" s="30">
        <v>46193</v>
      </c>
      <c r="E1880" s="28" t="s">
        <v>106</v>
      </c>
      <c r="F1880" s="28" t="s">
        <v>240</v>
      </c>
      <c r="G1880" s="28">
        <v>45</v>
      </c>
    </row>
    <row r="1881" spans="4:7" x14ac:dyDescent="0.3">
      <c r="D1881" s="30">
        <v>46193</v>
      </c>
      <c r="E1881" s="28" t="s">
        <v>106</v>
      </c>
      <c r="F1881" s="28" t="s">
        <v>217</v>
      </c>
      <c r="G1881" s="28">
        <v>1040</v>
      </c>
    </row>
    <row r="1882" spans="4:7" x14ac:dyDescent="0.3">
      <c r="D1882" s="30">
        <v>46193</v>
      </c>
      <c r="E1882" s="28" t="s">
        <v>38</v>
      </c>
      <c r="F1882" s="28" t="s">
        <v>221</v>
      </c>
      <c r="G1882" s="28">
        <v>130</v>
      </c>
    </row>
    <row r="1883" spans="4:7" x14ac:dyDescent="0.3">
      <c r="D1883" s="30">
        <v>46193</v>
      </c>
      <c r="E1883" s="28" t="s">
        <v>38</v>
      </c>
      <c r="F1883" s="28" t="s">
        <v>241</v>
      </c>
      <c r="G1883" s="28">
        <v>840</v>
      </c>
    </row>
    <row r="1884" spans="4:7" x14ac:dyDescent="0.3">
      <c r="D1884" s="30">
        <v>46193</v>
      </c>
      <c r="E1884" s="28" t="s">
        <v>42</v>
      </c>
      <c r="F1884" s="28" t="s">
        <v>231</v>
      </c>
      <c r="G1884" s="28">
        <v>154</v>
      </c>
    </row>
    <row r="1885" spans="4:7" x14ac:dyDescent="0.3">
      <c r="D1885" s="30">
        <v>46193</v>
      </c>
      <c r="E1885" s="28" t="s">
        <v>106</v>
      </c>
      <c r="F1885" s="28" t="s">
        <v>234</v>
      </c>
      <c r="G1885" s="28">
        <v>255</v>
      </c>
    </row>
    <row r="1886" spans="4:7" x14ac:dyDescent="0.3">
      <c r="D1886" s="30">
        <v>46193</v>
      </c>
      <c r="E1886" s="28" t="s">
        <v>42</v>
      </c>
      <c r="F1886" s="28" t="s">
        <v>237</v>
      </c>
      <c r="G1886" s="28">
        <v>1260</v>
      </c>
    </row>
    <row r="1887" spans="4:7" x14ac:dyDescent="0.3">
      <c r="D1887" s="30">
        <v>46193</v>
      </c>
      <c r="E1887" s="28" t="s">
        <v>106</v>
      </c>
      <c r="F1887" s="28" t="s">
        <v>239</v>
      </c>
      <c r="G1887" s="28">
        <v>76</v>
      </c>
    </row>
    <row r="1888" spans="4:7" x14ac:dyDescent="0.3">
      <c r="D1888" s="30">
        <v>46193</v>
      </c>
      <c r="E1888" s="28" t="s">
        <v>42</v>
      </c>
      <c r="F1888" s="28" t="s">
        <v>234</v>
      </c>
      <c r="G1888" s="28">
        <v>1275</v>
      </c>
    </row>
    <row r="1889" spans="4:7" x14ac:dyDescent="0.3">
      <c r="D1889" s="30">
        <v>46194</v>
      </c>
      <c r="E1889" s="28" t="s">
        <v>42</v>
      </c>
      <c r="F1889" s="28" t="s">
        <v>242</v>
      </c>
      <c r="G1889" s="28">
        <v>1425</v>
      </c>
    </row>
    <row r="1890" spans="4:7" x14ac:dyDescent="0.3">
      <c r="D1890" s="30">
        <v>46194</v>
      </c>
      <c r="E1890" s="28" t="s">
        <v>39</v>
      </c>
      <c r="F1890" s="28" t="s">
        <v>235</v>
      </c>
      <c r="G1890" s="28">
        <v>731</v>
      </c>
    </row>
    <row r="1891" spans="4:7" x14ac:dyDescent="0.3">
      <c r="D1891" s="30">
        <v>46194</v>
      </c>
      <c r="E1891" s="28" t="s">
        <v>38</v>
      </c>
      <c r="F1891" s="28" t="s">
        <v>236</v>
      </c>
      <c r="G1891" s="28">
        <v>66</v>
      </c>
    </row>
    <row r="1892" spans="4:7" x14ac:dyDescent="0.3">
      <c r="D1892" s="30">
        <v>46194</v>
      </c>
      <c r="E1892" s="28" t="s">
        <v>38</v>
      </c>
      <c r="F1892" s="28" t="s">
        <v>217</v>
      </c>
      <c r="G1892" s="28">
        <v>1144</v>
      </c>
    </row>
    <row r="1893" spans="4:7" x14ac:dyDescent="0.3">
      <c r="D1893" s="30">
        <v>46194</v>
      </c>
      <c r="E1893" s="28" t="s">
        <v>38</v>
      </c>
      <c r="F1893" s="28" t="s">
        <v>239</v>
      </c>
      <c r="G1893" s="28">
        <v>304</v>
      </c>
    </row>
    <row r="1894" spans="4:7" x14ac:dyDescent="0.3">
      <c r="D1894" s="30">
        <v>46194</v>
      </c>
      <c r="E1894" s="28" t="s">
        <v>42</v>
      </c>
      <c r="F1894" s="28" t="s">
        <v>232</v>
      </c>
      <c r="G1894" s="28">
        <v>893</v>
      </c>
    </row>
    <row r="1895" spans="4:7" x14ac:dyDescent="0.3">
      <c r="D1895" s="30">
        <v>46194</v>
      </c>
      <c r="E1895" s="28" t="s">
        <v>39</v>
      </c>
      <c r="F1895" s="28" t="s">
        <v>225</v>
      </c>
      <c r="G1895" s="28">
        <v>320</v>
      </c>
    </row>
    <row r="1896" spans="4:7" x14ac:dyDescent="0.3">
      <c r="D1896" s="30">
        <v>46195</v>
      </c>
      <c r="E1896" s="28" t="s">
        <v>42</v>
      </c>
      <c r="F1896" s="28" t="s">
        <v>232</v>
      </c>
      <c r="G1896" s="28">
        <v>705</v>
      </c>
    </row>
    <row r="1897" spans="4:7" x14ac:dyDescent="0.3">
      <c r="D1897" s="30">
        <v>46195</v>
      </c>
      <c r="E1897" s="28" t="s">
        <v>39</v>
      </c>
      <c r="F1897" s="28" t="s">
        <v>237</v>
      </c>
      <c r="G1897" s="28">
        <v>1449</v>
      </c>
    </row>
    <row r="1898" spans="4:7" x14ac:dyDescent="0.3">
      <c r="D1898" s="30">
        <v>46195</v>
      </c>
      <c r="E1898" s="28" t="s">
        <v>106</v>
      </c>
      <c r="F1898" s="28" t="s">
        <v>242</v>
      </c>
      <c r="G1898" s="28">
        <v>1311</v>
      </c>
    </row>
    <row r="1899" spans="4:7" x14ac:dyDescent="0.3">
      <c r="D1899" s="30">
        <v>46195</v>
      </c>
      <c r="E1899" s="28" t="s">
        <v>38</v>
      </c>
      <c r="F1899" s="28" t="s">
        <v>217</v>
      </c>
      <c r="G1899" s="28">
        <v>780</v>
      </c>
    </row>
    <row r="1900" spans="4:7" x14ac:dyDescent="0.3">
      <c r="D1900" s="30">
        <v>46195</v>
      </c>
      <c r="E1900" s="28" t="s">
        <v>106</v>
      </c>
      <c r="F1900" s="28" t="s">
        <v>226</v>
      </c>
      <c r="G1900" s="28">
        <v>1536</v>
      </c>
    </row>
    <row r="1901" spans="4:7" x14ac:dyDescent="0.3">
      <c r="D1901" s="30">
        <v>46195</v>
      </c>
      <c r="E1901" s="28" t="s">
        <v>39</v>
      </c>
      <c r="F1901" s="28" t="s">
        <v>223</v>
      </c>
      <c r="G1901" s="28">
        <v>583</v>
      </c>
    </row>
    <row r="1902" spans="4:7" x14ac:dyDescent="0.3">
      <c r="D1902" s="30">
        <v>46195</v>
      </c>
      <c r="E1902" s="28" t="s">
        <v>39</v>
      </c>
      <c r="F1902" s="28" t="s">
        <v>241</v>
      </c>
      <c r="G1902" s="28">
        <v>900</v>
      </c>
    </row>
    <row r="1903" spans="4:7" x14ac:dyDescent="0.3">
      <c r="D1903" s="30">
        <v>46195</v>
      </c>
      <c r="E1903" s="28" t="s">
        <v>42</v>
      </c>
      <c r="F1903" s="28" t="s">
        <v>219</v>
      </c>
      <c r="G1903" s="28">
        <v>1183</v>
      </c>
    </row>
    <row r="1904" spans="4:7" x14ac:dyDescent="0.3">
      <c r="D1904" s="30">
        <v>46195</v>
      </c>
      <c r="E1904" s="28" t="s">
        <v>39</v>
      </c>
      <c r="F1904" s="28" t="s">
        <v>238</v>
      </c>
      <c r="G1904" s="28">
        <v>261</v>
      </c>
    </row>
    <row r="1905" spans="4:7" x14ac:dyDescent="0.3">
      <c r="D1905" s="30">
        <v>46195</v>
      </c>
      <c r="E1905" s="28" t="s">
        <v>106</v>
      </c>
      <c r="F1905" s="28" t="s">
        <v>215</v>
      </c>
      <c r="G1905" s="28">
        <v>276</v>
      </c>
    </row>
    <row r="1906" spans="4:7" x14ac:dyDescent="0.3">
      <c r="D1906" s="30">
        <v>46195</v>
      </c>
      <c r="E1906" s="28" t="s">
        <v>38</v>
      </c>
      <c r="F1906" s="28" t="s">
        <v>240</v>
      </c>
      <c r="G1906" s="28">
        <v>45</v>
      </c>
    </row>
    <row r="1907" spans="4:7" x14ac:dyDescent="0.3">
      <c r="D1907" s="30">
        <v>46195</v>
      </c>
      <c r="E1907" s="28" t="s">
        <v>38</v>
      </c>
      <c r="F1907" s="28" t="s">
        <v>219</v>
      </c>
      <c r="G1907" s="28">
        <v>2184</v>
      </c>
    </row>
    <row r="1908" spans="4:7" x14ac:dyDescent="0.3">
      <c r="D1908" s="30">
        <v>46195</v>
      </c>
      <c r="E1908" s="28" t="s">
        <v>38</v>
      </c>
      <c r="F1908" s="28" t="s">
        <v>235</v>
      </c>
      <c r="G1908" s="28">
        <v>344</v>
      </c>
    </row>
    <row r="1909" spans="4:7" x14ac:dyDescent="0.3">
      <c r="D1909" s="30">
        <v>46195</v>
      </c>
      <c r="E1909" s="28" t="s">
        <v>39</v>
      </c>
      <c r="F1909" s="28" t="s">
        <v>223</v>
      </c>
      <c r="G1909" s="28">
        <v>954</v>
      </c>
    </row>
    <row r="1910" spans="4:7" x14ac:dyDescent="0.3">
      <c r="D1910" s="30">
        <v>46195</v>
      </c>
      <c r="E1910" s="28" t="s">
        <v>39</v>
      </c>
      <c r="F1910" s="28" t="s">
        <v>225</v>
      </c>
      <c r="G1910" s="28">
        <v>1088</v>
      </c>
    </row>
    <row r="1911" spans="4:7" x14ac:dyDescent="0.3">
      <c r="D1911" s="30">
        <v>46195</v>
      </c>
      <c r="E1911" s="28" t="s">
        <v>42</v>
      </c>
      <c r="F1911" s="28" t="s">
        <v>237</v>
      </c>
      <c r="G1911" s="28">
        <v>1071</v>
      </c>
    </row>
    <row r="1912" spans="4:7" x14ac:dyDescent="0.3">
      <c r="D1912" s="30">
        <v>46195</v>
      </c>
      <c r="E1912" s="28" t="s">
        <v>42</v>
      </c>
      <c r="F1912" s="28" t="s">
        <v>239</v>
      </c>
      <c r="G1912" s="28">
        <v>532</v>
      </c>
    </row>
    <row r="1913" spans="4:7" x14ac:dyDescent="0.3">
      <c r="D1913" s="30">
        <v>46195</v>
      </c>
      <c r="E1913" s="28" t="s">
        <v>42</v>
      </c>
      <c r="F1913" s="28" t="s">
        <v>230</v>
      </c>
      <c r="G1913" s="28">
        <v>740</v>
      </c>
    </row>
    <row r="1914" spans="4:7" x14ac:dyDescent="0.3">
      <c r="D1914" s="30">
        <v>46195</v>
      </c>
      <c r="E1914" s="28" t="s">
        <v>38</v>
      </c>
      <c r="F1914" s="28" t="s">
        <v>221</v>
      </c>
      <c r="G1914" s="28">
        <v>325</v>
      </c>
    </row>
    <row r="1915" spans="4:7" x14ac:dyDescent="0.3">
      <c r="D1915" s="30">
        <v>46195</v>
      </c>
      <c r="E1915" s="28" t="s">
        <v>39</v>
      </c>
      <c r="F1915" s="28" t="s">
        <v>225</v>
      </c>
      <c r="G1915" s="28">
        <v>640</v>
      </c>
    </row>
    <row r="1916" spans="4:7" x14ac:dyDescent="0.3">
      <c r="D1916" s="30">
        <v>46195</v>
      </c>
      <c r="E1916" s="28" t="s">
        <v>38</v>
      </c>
      <c r="F1916" s="28" t="s">
        <v>231</v>
      </c>
      <c r="G1916" s="28">
        <v>66</v>
      </c>
    </row>
    <row r="1917" spans="4:7" x14ac:dyDescent="0.3">
      <c r="D1917" s="30">
        <v>46195</v>
      </c>
      <c r="E1917" s="28" t="s">
        <v>42</v>
      </c>
      <c r="F1917" s="28" t="s">
        <v>234</v>
      </c>
      <c r="G1917" s="28">
        <v>1224</v>
      </c>
    </row>
    <row r="1918" spans="4:7" x14ac:dyDescent="0.3">
      <c r="D1918" s="30">
        <v>46195</v>
      </c>
      <c r="E1918" s="28" t="s">
        <v>38</v>
      </c>
      <c r="F1918" s="28" t="s">
        <v>234</v>
      </c>
      <c r="G1918" s="28">
        <v>1071</v>
      </c>
    </row>
    <row r="1919" spans="4:7" x14ac:dyDescent="0.3">
      <c r="D1919" s="30">
        <v>46196</v>
      </c>
      <c r="E1919" s="28" t="s">
        <v>42</v>
      </c>
      <c r="F1919" s="28" t="s">
        <v>231</v>
      </c>
      <c r="G1919" s="28">
        <v>198</v>
      </c>
    </row>
    <row r="1920" spans="4:7" x14ac:dyDescent="0.3">
      <c r="D1920" s="30">
        <v>46196</v>
      </c>
      <c r="E1920" s="28" t="s">
        <v>39</v>
      </c>
      <c r="F1920" s="28" t="s">
        <v>217</v>
      </c>
      <c r="G1920" s="28">
        <v>676</v>
      </c>
    </row>
    <row r="1921" spans="4:7" x14ac:dyDescent="0.3">
      <c r="D1921" s="30">
        <v>46196</v>
      </c>
      <c r="E1921" s="28" t="s">
        <v>42</v>
      </c>
      <c r="F1921" s="28" t="s">
        <v>241</v>
      </c>
      <c r="G1921" s="28">
        <v>1080</v>
      </c>
    </row>
    <row r="1922" spans="4:7" x14ac:dyDescent="0.3">
      <c r="D1922" s="30">
        <v>46196</v>
      </c>
      <c r="E1922" s="28" t="s">
        <v>39</v>
      </c>
      <c r="F1922" s="28" t="s">
        <v>239</v>
      </c>
      <c r="G1922" s="28">
        <v>190</v>
      </c>
    </row>
    <row r="1923" spans="4:7" x14ac:dyDescent="0.3">
      <c r="D1923" s="30">
        <v>46196</v>
      </c>
      <c r="E1923" s="28" t="s">
        <v>42</v>
      </c>
      <c r="F1923" s="28" t="s">
        <v>223</v>
      </c>
      <c r="G1923" s="28">
        <v>1060</v>
      </c>
    </row>
    <row r="1924" spans="4:7" x14ac:dyDescent="0.3">
      <c r="D1924" s="30">
        <v>46196</v>
      </c>
      <c r="E1924" s="28" t="s">
        <v>42</v>
      </c>
      <c r="F1924" s="28" t="s">
        <v>240</v>
      </c>
      <c r="G1924" s="28">
        <v>765</v>
      </c>
    </row>
    <row r="1925" spans="4:7" x14ac:dyDescent="0.3">
      <c r="D1925" s="30">
        <v>46196</v>
      </c>
      <c r="E1925" s="28" t="s">
        <v>39</v>
      </c>
      <c r="F1925" s="28" t="s">
        <v>223</v>
      </c>
      <c r="G1925" s="28">
        <v>1060</v>
      </c>
    </row>
    <row r="1926" spans="4:7" x14ac:dyDescent="0.3">
      <c r="D1926" s="30">
        <v>46196</v>
      </c>
      <c r="E1926" s="28" t="s">
        <v>38</v>
      </c>
      <c r="F1926" s="28" t="s">
        <v>229</v>
      </c>
      <c r="G1926" s="28">
        <v>1144</v>
      </c>
    </row>
    <row r="1927" spans="4:7" x14ac:dyDescent="0.3">
      <c r="D1927" s="30">
        <v>46197</v>
      </c>
      <c r="E1927" s="28" t="s">
        <v>38</v>
      </c>
      <c r="F1927" s="28" t="s">
        <v>239</v>
      </c>
      <c r="G1927" s="28">
        <v>532</v>
      </c>
    </row>
    <row r="1928" spans="4:7" x14ac:dyDescent="0.3">
      <c r="D1928" s="30">
        <v>46197</v>
      </c>
      <c r="E1928" s="28" t="s">
        <v>42</v>
      </c>
      <c r="F1928" s="28" t="s">
        <v>240</v>
      </c>
      <c r="G1928" s="28">
        <v>90</v>
      </c>
    </row>
    <row r="1929" spans="4:7" x14ac:dyDescent="0.3">
      <c r="D1929" s="30">
        <v>46197</v>
      </c>
      <c r="E1929" s="28" t="s">
        <v>39</v>
      </c>
      <c r="F1929" s="28" t="s">
        <v>234</v>
      </c>
      <c r="G1929" s="28">
        <v>918</v>
      </c>
    </row>
    <row r="1930" spans="4:7" x14ac:dyDescent="0.3">
      <c r="D1930" s="30">
        <v>46197</v>
      </c>
      <c r="E1930" s="28" t="s">
        <v>38</v>
      </c>
      <c r="F1930" s="28" t="s">
        <v>217</v>
      </c>
      <c r="G1930" s="28">
        <v>364</v>
      </c>
    </row>
    <row r="1931" spans="4:7" x14ac:dyDescent="0.3">
      <c r="D1931" s="30">
        <v>46197</v>
      </c>
      <c r="E1931" s="28" t="s">
        <v>39</v>
      </c>
      <c r="F1931" s="28" t="s">
        <v>226</v>
      </c>
      <c r="G1931" s="28">
        <v>2304</v>
      </c>
    </row>
    <row r="1932" spans="4:7" x14ac:dyDescent="0.3">
      <c r="D1932" s="30">
        <v>46197</v>
      </c>
      <c r="E1932" s="28" t="s">
        <v>39</v>
      </c>
      <c r="F1932" s="28" t="s">
        <v>223</v>
      </c>
      <c r="G1932" s="28">
        <v>1060</v>
      </c>
    </row>
    <row r="1933" spans="4:7" x14ac:dyDescent="0.3">
      <c r="D1933" s="30">
        <v>46197</v>
      </c>
      <c r="E1933" s="28" t="s">
        <v>38</v>
      </c>
      <c r="F1933" s="28" t="s">
        <v>237</v>
      </c>
      <c r="G1933" s="28">
        <v>567</v>
      </c>
    </row>
    <row r="1934" spans="4:7" x14ac:dyDescent="0.3">
      <c r="D1934" s="30">
        <v>46197</v>
      </c>
      <c r="E1934" s="28" t="s">
        <v>39</v>
      </c>
      <c r="F1934" s="28" t="s">
        <v>238</v>
      </c>
      <c r="G1934" s="28">
        <v>2175</v>
      </c>
    </row>
    <row r="1935" spans="4:7" x14ac:dyDescent="0.3">
      <c r="D1935" s="30">
        <v>46197</v>
      </c>
      <c r="E1935" s="28" t="s">
        <v>39</v>
      </c>
      <c r="F1935" s="28" t="s">
        <v>237</v>
      </c>
      <c r="G1935" s="28">
        <v>1575</v>
      </c>
    </row>
    <row r="1936" spans="4:7" x14ac:dyDescent="0.3">
      <c r="D1936" s="30">
        <v>46197</v>
      </c>
      <c r="E1936" s="28" t="s">
        <v>42</v>
      </c>
      <c r="F1936" s="28" t="s">
        <v>228</v>
      </c>
      <c r="G1936" s="28">
        <v>1008</v>
      </c>
    </row>
    <row r="1937" spans="4:7" x14ac:dyDescent="0.3">
      <c r="D1937" s="30">
        <v>46197</v>
      </c>
      <c r="E1937" s="28" t="s">
        <v>39</v>
      </c>
      <c r="F1937" s="28" t="s">
        <v>237</v>
      </c>
      <c r="G1937" s="28">
        <v>1071</v>
      </c>
    </row>
    <row r="1938" spans="4:7" x14ac:dyDescent="0.3">
      <c r="D1938" s="30">
        <v>46197</v>
      </c>
      <c r="E1938" s="28" t="s">
        <v>106</v>
      </c>
      <c r="F1938" s="28" t="s">
        <v>221</v>
      </c>
      <c r="G1938" s="28">
        <v>286</v>
      </c>
    </row>
    <row r="1939" spans="4:7" x14ac:dyDescent="0.3">
      <c r="D1939" s="30">
        <v>46198</v>
      </c>
      <c r="E1939" s="28" t="s">
        <v>38</v>
      </c>
      <c r="F1939" s="28" t="s">
        <v>219</v>
      </c>
      <c r="G1939" s="28">
        <v>1456</v>
      </c>
    </row>
    <row r="1940" spans="4:7" x14ac:dyDescent="0.3">
      <c r="D1940" s="30">
        <v>46198</v>
      </c>
      <c r="E1940" s="28" t="s">
        <v>39</v>
      </c>
      <c r="F1940" s="28" t="s">
        <v>235</v>
      </c>
      <c r="G1940" s="28">
        <v>860</v>
      </c>
    </row>
    <row r="1941" spans="4:7" x14ac:dyDescent="0.3">
      <c r="D1941" s="30">
        <v>46198</v>
      </c>
      <c r="E1941" s="28" t="s">
        <v>106</v>
      </c>
      <c r="F1941" s="28" t="s">
        <v>221</v>
      </c>
      <c r="G1941" s="28">
        <v>273</v>
      </c>
    </row>
    <row r="1942" spans="4:7" x14ac:dyDescent="0.3">
      <c r="D1942" s="30">
        <v>46198</v>
      </c>
      <c r="E1942" s="28" t="s">
        <v>106</v>
      </c>
      <c r="F1942" s="28" t="s">
        <v>232</v>
      </c>
      <c r="G1942" s="28">
        <v>1175</v>
      </c>
    </row>
    <row r="1943" spans="4:7" x14ac:dyDescent="0.3">
      <c r="D1943" s="30">
        <v>46198</v>
      </c>
      <c r="E1943" s="28" t="s">
        <v>39</v>
      </c>
      <c r="F1943" s="28" t="s">
        <v>232</v>
      </c>
      <c r="G1943" s="28">
        <v>1081</v>
      </c>
    </row>
    <row r="1944" spans="4:7" x14ac:dyDescent="0.3">
      <c r="D1944" s="30">
        <v>46198</v>
      </c>
      <c r="E1944" s="28" t="s">
        <v>42</v>
      </c>
      <c r="F1944" s="28" t="s">
        <v>240</v>
      </c>
      <c r="G1944" s="28">
        <v>765</v>
      </c>
    </row>
    <row r="1945" spans="4:7" x14ac:dyDescent="0.3">
      <c r="D1945" s="30">
        <v>46198</v>
      </c>
      <c r="E1945" s="28" t="s">
        <v>38</v>
      </c>
      <c r="F1945" s="28" t="s">
        <v>227</v>
      </c>
      <c r="G1945" s="28">
        <v>1218</v>
      </c>
    </row>
    <row r="1946" spans="4:7" x14ac:dyDescent="0.3">
      <c r="D1946" s="30">
        <v>46198</v>
      </c>
      <c r="E1946" s="28" t="s">
        <v>106</v>
      </c>
      <c r="F1946" s="28" t="s">
        <v>236</v>
      </c>
      <c r="G1946" s="28">
        <v>132</v>
      </c>
    </row>
    <row r="1947" spans="4:7" x14ac:dyDescent="0.3">
      <c r="D1947" s="30">
        <v>46198</v>
      </c>
      <c r="E1947" s="28" t="s">
        <v>42</v>
      </c>
      <c r="F1947" s="28" t="s">
        <v>227</v>
      </c>
      <c r="G1947" s="28">
        <v>696</v>
      </c>
    </row>
    <row r="1948" spans="4:7" x14ac:dyDescent="0.3">
      <c r="D1948" s="30">
        <v>46198</v>
      </c>
      <c r="E1948" s="28" t="s">
        <v>106</v>
      </c>
      <c r="F1948" s="28" t="s">
        <v>221</v>
      </c>
      <c r="G1948" s="28">
        <v>143</v>
      </c>
    </row>
    <row r="1949" spans="4:7" x14ac:dyDescent="0.3">
      <c r="D1949" s="30">
        <v>46198</v>
      </c>
      <c r="E1949" s="28" t="s">
        <v>38</v>
      </c>
      <c r="F1949" s="28" t="s">
        <v>219</v>
      </c>
      <c r="G1949" s="28">
        <v>182</v>
      </c>
    </row>
    <row r="1950" spans="4:7" x14ac:dyDescent="0.3">
      <c r="D1950" s="30">
        <v>46198</v>
      </c>
      <c r="E1950" s="28" t="s">
        <v>39</v>
      </c>
      <c r="F1950" s="28" t="s">
        <v>219</v>
      </c>
      <c r="G1950" s="28">
        <v>182</v>
      </c>
    </row>
    <row r="1951" spans="4:7" x14ac:dyDescent="0.3">
      <c r="D1951" s="30">
        <v>46199</v>
      </c>
      <c r="E1951" s="28" t="s">
        <v>38</v>
      </c>
      <c r="F1951" s="28" t="s">
        <v>231</v>
      </c>
      <c r="G1951" s="28">
        <v>396</v>
      </c>
    </row>
    <row r="1952" spans="4:7" x14ac:dyDescent="0.3">
      <c r="D1952" s="30">
        <v>46199</v>
      </c>
      <c r="E1952" s="28" t="s">
        <v>106</v>
      </c>
      <c r="F1952" s="28" t="s">
        <v>215</v>
      </c>
      <c r="G1952" s="28">
        <v>1035</v>
      </c>
    </row>
    <row r="1953" spans="4:7" x14ac:dyDescent="0.3">
      <c r="D1953" s="30">
        <v>46199</v>
      </c>
      <c r="E1953" s="28" t="s">
        <v>106</v>
      </c>
      <c r="F1953" s="28" t="s">
        <v>226</v>
      </c>
      <c r="G1953" s="28">
        <v>960</v>
      </c>
    </row>
    <row r="1954" spans="4:7" x14ac:dyDescent="0.3">
      <c r="D1954" s="30">
        <v>46199</v>
      </c>
      <c r="E1954" s="28" t="s">
        <v>39</v>
      </c>
      <c r="F1954" s="28" t="s">
        <v>219</v>
      </c>
      <c r="G1954" s="28">
        <v>1456</v>
      </c>
    </row>
    <row r="1955" spans="4:7" x14ac:dyDescent="0.3">
      <c r="D1955" s="30">
        <v>46199</v>
      </c>
      <c r="E1955" s="28" t="s">
        <v>39</v>
      </c>
      <c r="F1955" s="28" t="s">
        <v>239</v>
      </c>
      <c r="G1955" s="28">
        <v>532</v>
      </c>
    </row>
    <row r="1956" spans="4:7" x14ac:dyDescent="0.3">
      <c r="D1956" s="30">
        <v>46199</v>
      </c>
      <c r="E1956" s="28" t="s">
        <v>42</v>
      </c>
      <c r="F1956" s="28" t="s">
        <v>215</v>
      </c>
      <c r="G1956" s="28">
        <v>759</v>
      </c>
    </row>
    <row r="1957" spans="4:7" x14ac:dyDescent="0.3">
      <c r="D1957" s="30">
        <v>46199</v>
      </c>
      <c r="E1957" s="28" t="s">
        <v>39</v>
      </c>
      <c r="F1957" s="28" t="s">
        <v>238</v>
      </c>
      <c r="G1957" s="28">
        <v>435</v>
      </c>
    </row>
    <row r="1958" spans="4:7" x14ac:dyDescent="0.3">
      <c r="D1958" s="30">
        <v>46199</v>
      </c>
      <c r="E1958" s="28" t="s">
        <v>106</v>
      </c>
      <c r="F1958" s="28" t="s">
        <v>227</v>
      </c>
      <c r="G1958" s="28">
        <v>638</v>
      </c>
    </row>
    <row r="1959" spans="4:7" x14ac:dyDescent="0.3">
      <c r="D1959" s="30">
        <v>46199</v>
      </c>
      <c r="E1959" s="28" t="s">
        <v>42</v>
      </c>
      <c r="F1959" s="28" t="s">
        <v>233</v>
      </c>
      <c r="G1959" s="28">
        <v>408</v>
      </c>
    </row>
    <row r="1960" spans="4:7" x14ac:dyDescent="0.3">
      <c r="D1960" s="30">
        <v>46199</v>
      </c>
      <c r="E1960" s="28" t="s">
        <v>38</v>
      </c>
      <c r="F1960" s="28" t="s">
        <v>217</v>
      </c>
      <c r="G1960" s="28">
        <v>936</v>
      </c>
    </row>
    <row r="1961" spans="4:7" x14ac:dyDescent="0.3">
      <c r="D1961" s="30">
        <v>46199</v>
      </c>
      <c r="E1961" s="28" t="s">
        <v>38</v>
      </c>
      <c r="F1961" s="28" t="s">
        <v>233</v>
      </c>
      <c r="G1961" s="28">
        <v>663</v>
      </c>
    </row>
    <row r="1962" spans="4:7" x14ac:dyDescent="0.3">
      <c r="D1962" s="30">
        <v>46199</v>
      </c>
      <c r="E1962" s="28" t="s">
        <v>42</v>
      </c>
      <c r="F1962" s="28" t="s">
        <v>228</v>
      </c>
      <c r="G1962" s="28">
        <v>792</v>
      </c>
    </row>
    <row r="1963" spans="4:7" x14ac:dyDescent="0.3">
      <c r="D1963" s="30">
        <v>46199</v>
      </c>
      <c r="E1963" s="28" t="s">
        <v>42</v>
      </c>
      <c r="F1963" s="28" t="s">
        <v>221</v>
      </c>
      <c r="G1963" s="28">
        <v>52</v>
      </c>
    </row>
    <row r="1964" spans="4:7" x14ac:dyDescent="0.3">
      <c r="D1964" s="30">
        <v>46199</v>
      </c>
      <c r="E1964" s="28" t="s">
        <v>38</v>
      </c>
      <c r="F1964" s="28" t="s">
        <v>241</v>
      </c>
      <c r="G1964" s="28">
        <v>420</v>
      </c>
    </row>
    <row r="1965" spans="4:7" x14ac:dyDescent="0.3">
      <c r="D1965" s="30">
        <v>46199</v>
      </c>
      <c r="E1965" s="28" t="s">
        <v>39</v>
      </c>
      <c r="F1965" s="28" t="s">
        <v>223</v>
      </c>
      <c r="G1965" s="28">
        <v>477</v>
      </c>
    </row>
    <row r="1966" spans="4:7" x14ac:dyDescent="0.3">
      <c r="D1966" s="30">
        <v>46200</v>
      </c>
      <c r="E1966" s="28" t="s">
        <v>38</v>
      </c>
      <c r="F1966" s="28" t="s">
        <v>226</v>
      </c>
      <c r="G1966" s="28">
        <v>1152</v>
      </c>
    </row>
    <row r="1967" spans="4:7" x14ac:dyDescent="0.3">
      <c r="D1967" s="30">
        <v>46200</v>
      </c>
      <c r="E1967" s="28" t="s">
        <v>38</v>
      </c>
      <c r="F1967" s="28" t="s">
        <v>215</v>
      </c>
      <c r="G1967" s="28">
        <v>1587</v>
      </c>
    </row>
    <row r="1968" spans="4:7" x14ac:dyDescent="0.3">
      <c r="D1968" s="30">
        <v>46200</v>
      </c>
      <c r="E1968" s="28" t="s">
        <v>42</v>
      </c>
      <c r="F1968" s="28" t="s">
        <v>239</v>
      </c>
      <c r="G1968" s="28">
        <v>798</v>
      </c>
    </row>
    <row r="1969" spans="4:7" x14ac:dyDescent="0.3">
      <c r="D1969" s="30">
        <v>46200</v>
      </c>
      <c r="E1969" s="28" t="s">
        <v>38</v>
      </c>
      <c r="F1969" s="28" t="s">
        <v>217</v>
      </c>
      <c r="G1969" s="28">
        <v>1196</v>
      </c>
    </row>
    <row r="1970" spans="4:7" x14ac:dyDescent="0.3">
      <c r="D1970" s="30">
        <v>46200</v>
      </c>
      <c r="E1970" s="28" t="s">
        <v>106</v>
      </c>
      <c r="F1970" s="28" t="s">
        <v>225</v>
      </c>
      <c r="G1970" s="28">
        <v>1472</v>
      </c>
    </row>
    <row r="1971" spans="4:7" x14ac:dyDescent="0.3">
      <c r="D1971" s="30">
        <v>46201</v>
      </c>
      <c r="E1971" s="28" t="s">
        <v>106</v>
      </c>
      <c r="F1971" s="28" t="s">
        <v>226</v>
      </c>
      <c r="G1971" s="28">
        <v>1344</v>
      </c>
    </row>
    <row r="1972" spans="4:7" x14ac:dyDescent="0.3">
      <c r="D1972" s="30">
        <v>46201</v>
      </c>
      <c r="E1972" s="28" t="s">
        <v>42</v>
      </c>
      <c r="F1972" s="28" t="s">
        <v>228</v>
      </c>
      <c r="G1972" s="28">
        <v>288</v>
      </c>
    </row>
    <row r="1973" spans="4:7" x14ac:dyDescent="0.3">
      <c r="D1973" s="30">
        <v>46201</v>
      </c>
      <c r="E1973" s="28" t="s">
        <v>38</v>
      </c>
      <c r="F1973" s="28" t="s">
        <v>242</v>
      </c>
      <c r="G1973" s="28">
        <v>114</v>
      </c>
    </row>
    <row r="1974" spans="4:7" x14ac:dyDescent="0.3">
      <c r="D1974" s="30">
        <v>46201</v>
      </c>
      <c r="E1974" s="28" t="s">
        <v>38</v>
      </c>
      <c r="F1974" s="28" t="s">
        <v>242</v>
      </c>
      <c r="G1974" s="28">
        <v>1026</v>
      </c>
    </row>
    <row r="1975" spans="4:7" x14ac:dyDescent="0.3">
      <c r="D1975" s="30">
        <v>46201</v>
      </c>
      <c r="E1975" s="28" t="s">
        <v>42</v>
      </c>
      <c r="F1975" s="28" t="s">
        <v>223</v>
      </c>
      <c r="G1975" s="28">
        <v>371</v>
      </c>
    </row>
    <row r="1976" spans="4:7" x14ac:dyDescent="0.3">
      <c r="D1976" s="30">
        <v>46201</v>
      </c>
      <c r="E1976" s="28" t="s">
        <v>106</v>
      </c>
      <c r="F1976" s="28" t="s">
        <v>227</v>
      </c>
      <c r="G1976" s="28">
        <v>406</v>
      </c>
    </row>
    <row r="1977" spans="4:7" x14ac:dyDescent="0.3">
      <c r="D1977" s="30">
        <v>46201</v>
      </c>
      <c r="E1977" s="28" t="s">
        <v>106</v>
      </c>
      <c r="F1977" s="28" t="s">
        <v>221</v>
      </c>
      <c r="G1977" s="28">
        <v>13</v>
      </c>
    </row>
    <row r="1978" spans="4:7" x14ac:dyDescent="0.3">
      <c r="D1978" s="30">
        <v>46201</v>
      </c>
      <c r="E1978" s="28" t="s">
        <v>42</v>
      </c>
      <c r="F1978" s="28" t="s">
        <v>241</v>
      </c>
      <c r="G1978" s="28">
        <v>1260</v>
      </c>
    </row>
    <row r="1979" spans="4:7" x14ac:dyDescent="0.3">
      <c r="D1979" s="30">
        <v>46201</v>
      </c>
      <c r="E1979" s="28" t="s">
        <v>38</v>
      </c>
      <c r="F1979" s="28" t="s">
        <v>232</v>
      </c>
      <c r="G1979" s="28">
        <v>1128</v>
      </c>
    </row>
    <row r="1980" spans="4:7" x14ac:dyDescent="0.3">
      <c r="D1980" s="30">
        <v>46201</v>
      </c>
      <c r="E1980" s="28" t="s">
        <v>38</v>
      </c>
      <c r="F1980" s="28" t="s">
        <v>240</v>
      </c>
      <c r="G1980" s="28">
        <v>630</v>
      </c>
    </row>
    <row r="1981" spans="4:7" x14ac:dyDescent="0.3">
      <c r="D1981" s="30">
        <v>46201</v>
      </c>
      <c r="E1981" s="28" t="s">
        <v>106</v>
      </c>
      <c r="F1981" s="28" t="s">
        <v>241</v>
      </c>
      <c r="G1981" s="28">
        <v>720</v>
      </c>
    </row>
    <row r="1982" spans="4:7" x14ac:dyDescent="0.3">
      <c r="D1982" s="30">
        <v>46201</v>
      </c>
      <c r="E1982" s="28" t="s">
        <v>39</v>
      </c>
      <c r="F1982" s="28" t="s">
        <v>234</v>
      </c>
      <c r="G1982" s="28">
        <v>612</v>
      </c>
    </row>
    <row r="1983" spans="4:7" x14ac:dyDescent="0.3">
      <c r="D1983" s="30">
        <v>46201</v>
      </c>
      <c r="E1983" s="28" t="s">
        <v>42</v>
      </c>
      <c r="F1983" s="28" t="s">
        <v>237</v>
      </c>
      <c r="G1983" s="28">
        <v>1386</v>
      </c>
    </row>
    <row r="1984" spans="4:7" x14ac:dyDescent="0.3">
      <c r="D1984" s="30">
        <v>46201</v>
      </c>
      <c r="E1984" s="28" t="s">
        <v>38</v>
      </c>
      <c r="F1984" s="28" t="s">
        <v>232</v>
      </c>
      <c r="G1984" s="28">
        <v>799</v>
      </c>
    </row>
    <row r="1985" spans="4:7" x14ac:dyDescent="0.3">
      <c r="D1985" s="30">
        <v>46201</v>
      </c>
      <c r="E1985" s="28" t="s">
        <v>106</v>
      </c>
      <c r="F1985" s="28" t="s">
        <v>227</v>
      </c>
      <c r="G1985" s="28">
        <v>116</v>
      </c>
    </row>
    <row r="1986" spans="4:7" x14ac:dyDescent="0.3">
      <c r="D1986" s="30">
        <v>46202</v>
      </c>
      <c r="E1986" s="28" t="s">
        <v>42</v>
      </c>
      <c r="F1986" s="28" t="s">
        <v>227</v>
      </c>
      <c r="G1986" s="28">
        <v>116</v>
      </c>
    </row>
    <row r="1987" spans="4:7" x14ac:dyDescent="0.3">
      <c r="D1987" s="30">
        <v>46202</v>
      </c>
      <c r="E1987" s="28" t="s">
        <v>42</v>
      </c>
      <c r="F1987" s="28" t="s">
        <v>221</v>
      </c>
      <c r="G1987" s="28">
        <v>195</v>
      </c>
    </row>
    <row r="1988" spans="4:7" x14ac:dyDescent="0.3">
      <c r="D1988" s="30">
        <v>46202</v>
      </c>
      <c r="E1988" s="28" t="s">
        <v>38</v>
      </c>
      <c r="F1988" s="28" t="s">
        <v>219</v>
      </c>
      <c r="G1988" s="28">
        <v>2093</v>
      </c>
    </row>
    <row r="1989" spans="4:7" x14ac:dyDescent="0.3">
      <c r="D1989" s="30">
        <v>46202</v>
      </c>
      <c r="E1989" s="28" t="s">
        <v>42</v>
      </c>
      <c r="F1989" s="28" t="s">
        <v>230</v>
      </c>
      <c r="G1989" s="28">
        <v>370</v>
      </c>
    </row>
    <row r="1990" spans="4:7" x14ac:dyDescent="0.3">
      <c r="D1990" s="30">
        <v>46202</v>
      </c>
      <c r="E1990" s="28" t="s">
        <v>42</v>
      </c>
      <c r="F1990" s="28" t="s">
        <v>223</v>
      </c>
      <c r="G1990" s="28">
        <v>795</v>
      </c>
    </row>
    <row r="1991" spans="4:7" x14ac:dyDescent="0.3">
      <c r="D1991" s="30">
        <v>46202</v>
      </c>
      <c r="E1991" s="28" t="s">
        <v>38</v>
      </c>
      <c r="F1991" s="28" t="s">
        <v>217</v>
      </c>
      <c r="G1991" s="28">
        <v>572</v>
      </c>
    </row>
    <row r="1992" spans="4:7" x14ac:dyDescent="0.3">
      <c r="D1992" s="30">
        <v>46202</v>
      </c>
      <c r="E1992" s="28" t="s">
        <v>39</v>
      </c>
      <c r="F1992" s="28" t="s">
        <v>221</v>
      </c>
      <c r="G1992" s="28">
        <v>325</v>
      </c>
    </row>
    <row r="1993" spans="4:7" x14ac:dyDescent="0.3">
      <c r="D1993" s="30">
        <v>46202</v>
      </c>
      <c r="E1993" s="28" t="s">
        <v>42</v>
      </c>
      <c r="F1993" s="28" t="s">
        <v>241</v>
      </c>
      <c r="G1993" s="28">
        <v>1500</v>
      </c>
    </row>
    <row r="1994" spans="4:7" x14ac:dyDescent="0.3">
      <c r="D1994" s="30">
        <v>46202</v>
      </c>
      <c r="E1994" s="28" t="s">
        <v>39</v>
      </c>
      <c r="F1994" s="28" t="s">
        <v>240</v>
      </c>
      <c r="G1994" s="28">
        <v>405</v>
      </c>
    </row>
    <row r="1995" spans="4:7" x14ac:dyDescent="0.3">
      <c r="D1995" s="30">
        <v>46202</v>
      </c>
      <c r="E1995" s="28" t="s">
        <v>42</v>
      </c>
      <c r="F1995" s="28" t="s">
        <v>219</v>
      </c>
      <c r="G1995" s="28">
        <v>455</v>
      </c>
    </row>
    <row r="1996" spans="4:7" x14ac:dyDescent="0.3">
      <c r="D1996" s="30">
        <v>46202</v>
      </c>
      <c r="E1996" s="28" t="s">
        <v>42</v>
      </c>
      <c r="F1996" s="28" t="s">
        <v>229</v>
      </c>
      <c r="G1996" s="28">
        <v>968</v>
      </c>
    </row>
    <row r="1997" spans="4:7" x14ac:dyDescent="0.3">
      <c r="D1997" s="30">
        <v>46202</v>
      </c>
      <c r="E1997" s="28" t="s">
        <v>38</v>
      </c>
      <c r="F1997" s="28" t="s">
        <v>217</v>
      </c>
      <c r="G1997" s="28">
        <v>156</v>
      </c>
    </row>
    <row r="1998" spans="4:7" x14ac:dyDescent="0.3">
      <c r="D1998" s="30">
        <v>46202</v>
      </c>
      <c r="E1998" s="28" t="s">
        <v>39</v>
      </c>
      <c r="F1998" s="28" t="s">
        <v>221</v>
      </c>
      <c r="G1998" s="28">
        <v>143</v>
      </c>
    </row>
    <row r="1999" spans="4:7" x14ac:dyDescent="0.3">
      <c r="D1999" s="30">
        <v>46202</v>
      </c>
      <c r="E1999" s="28" t="s">
        <v>42</v>
      </c>
      <c r="F1999" s="28" t="s">
        <v>232</v>
      </c>
      <c r="G1999" s="28">
        <v>517</v>
      </c>
    </row>
    <row r="2000" spans="4:7" x14ac:dyDescent="0.3">
      <c r="D2000" s="30">
        <v>46202</v>
      </c>
      <c r="E2000" s="28" t="s">
        <v>42</v>
      </c>
      <c r="F2000" s="28" t="s">
        <v>221</v>
      </c>
      <c r="G2000" s="28">
        <v>117</v>
      </c>
    </row>
    <row r="2001" spans="4:7" x14ac:dyDescent="0.3">
      <c r="D2001" s="30">
        <v>46202</v>
      </c>
      <c r="E2001" s="28" t="s">
        <v>38</v>
      </c>
      <c r="F2001" s="28" t="s">
        <v>230</v>
      </c>
      <c r="G2001" s="28">
        <v>185</v>
      </c>
    </row>
    <row r="2002" spans="4:7" x14ac:dyDescent="0.3">
      <c r="D2002" s="30">
        <v>46203</v>
      </c>
      <c r="E2002" s="28" t="s">
        <v>38</v>
      </c>
      <c r="F2002" s="28" t="s">
        <v>229</v>
      </c>
      <c r="G2002" s="28">
        <v>2112</v>
      </c>
    </row>
    <row r="2003" spans="4:7" x14ac:dyDescent="0.3">
      <c r="D2003" s="30">
        <v>46203</v>
      </c>
      <c r="E2003" s="28" t="s">
        <v>38</v>
      </c>
      <c r="F2003" s="28" t="s">
        <v>235</v>
      </c>
      <c r="G2003" s="28">
        <v>172</v>
      </c>
    </row>
    <row r="2004" spans="4:7" x14ac:dyDescent="0.3">
      <c r="D2004" s="30">
        <v>46203</v>
      </c>
      <c r="E2004" s="28" t="s">
        <v>39</v>
      </c>
      <c r="F2004" s="28" t="s">
        <v>229</v>
      </c>
      <c r="G2004" s="28">
        <v>880</v>
      </c>
    </row>
    <row r="2005" spans="4:7" x14ac:dyDescent="0.3">
      <c r="D2005" s="30">
        <v>46203</v>
      </c>
      <c r="E2005" s="28" t="s">
        <v>39</v>
      </c>
      <c r="F2005" s="28" t="s">
        <v>232</v>
      </c>
      <c r="G2005" s="28">
        <v>1034</v>
      </c>
    </row>
    <row r="2006" spans="4:7" x14ac:dyDescent="0.3">
      <c r="D2006" s="30">
        <v>46203</v>
      </c>
      <c r="E2006" s="28" t="s">
        <v>39</v>
      </c>
      <c r="F2006" s="28" t="s">
        <v>228</v>
      </c>
      <c r="G2006" s="28">
        <v>1800</v>
      </c>
    </row>
    <row r="2007" spans="4:7" x14ac:dyDescent="0.3">
      <c r="D2007" s="30">
        <v>46203</v>
      </c>
      <c r="E2007" s="28" t="s">
        <v>39</v>
      </c>
      <c r="F2007" s="28" t="s">
        <v>221</v>
      </c>
      <c r="G2007" s="28">
        <v>273</v>
      </c>
    </row>
    <row r="2008" spans="4:7" x14ac:dyDescent="0.3">
      <c r="D2008" s="30">
        <v>46203</v>
      </c>
      <c r="E2008" s="28" t="s">
        <v>106</v>
      </c>
      <c r="F2008" s="28" t="s">
        <v>237</v>
      </c>
      <c r="G2008" s="28">
        <v>252</v>
      </c>
    </row>
    <row r="2009" spans="4:7" x14ac:dyDescent="0.3">
      <c r="D2009" s="30">
        <v>46203</v>
      </c>
      <c r="E2009" s="28" t="s">
        <v>38</v>
      </c>
      <c r="F2009" s="28" t="s">
        <v>226</v>
      </c>
      <c r="G2009" s="28">
        <v>1248</v>
      </c>
    </row>
    <row r="2010" spans="4:7" x14ac:dyDescent="0.3">
      <c r="D2010" s="30">
        <v>46203</v>
      </c>
      <c r="E2010" s="28" t="s">
        <v>39</v>
      </c>
      <c r="F2010" s="28" t="s">
        <v>241</v>
      </c>
      <c r="G2010" s="28">
        <v>1380</v>
      </c>
    </row>
    <row r="2011" spans="4:7" x14ac:dyDescent="0.3">
      <c r="D2011" s="30">
        <v>46203</v>
      </c>
      <c r="E2011" s="28" t="s">
        <v>42</v>
      </c>
      <c r="F2011" s="28" t="s">
        <v>223</v>
      </c>
      <c r="G2011" s="28">
        <v>477</v>
      </c>
    </row>
    <row r="2012" spans="4:7" x14ac:dyDescent="0.3">
      <c r="D2012" s="30">
        <v>46203</v>
      </c>
      <c r="E2012" s="28" t="s">
        <v>106</v>
      </c>
      <c r="F2012" s="28" t="s">
        <v>226</v>
      </c>
      <c r="G2012" s="28">
        <v>1728</v>
      </c>
    </row>
    <row r="2013" spans="4:7" x14ac:dyDescent="0.3">
      <c r="D2013" s="30">
        <v>46203</v>
      </c>
      <c r="E2013" s="28" t="s">
        <v>42</v>
      </c>
      <c r="F2013" s="28" t="s">
        <v>237</v>
      </c>
      <c r="G2013" s="28">
        <v>1512</v>
      </c>
    </row>
    <row r="2014" spans="4:7" x14ac:dyDescent="0.3">
      <c r="D2014" s="30">
        <v>46204</v>
      </c>
      <c r="E2014" s="28" t="s">
        <v>42</v>
      </c>
      <c r="F2014" s="28" t="s">
        <v>231</v>
      </c>
      <c r="G2014" s="28">
        <v>198</v>
      </c>
    </row>
    <row r="2015" spans="4:7" x14ac:dyDescent="0.3">
      <c r="D2015" s="30">
        <v>46204</v>
      </c>
      <c r="E2015" s="28" t="s">
        <v>38</v>
      </c>
      <c r="F2015" s="28" t="s">
        <v>217</v>
      </c>
      <c r="G2015" s="28">
        <v>104</v>
      </c>
    </row>
    <row r="2016" spans="4:7" x14ac:dyDescent="0.3">
      <c r="D2016" s="30">
        <v>46204</v>
      </c>
      <c r="E2016" s="28" t="s">
        <v>106</v>
      </c>
      <c r="F2016" s="28" t="s">
        <v>223</v>
      </c>
      <c r="G2016" s="28">
        <v>1272</v>
      </c>
    </row>
    <row r="2017" spans="4:7" x14ac:dyDescent="0.3">
      <c r="D2017" s="30">
        <v>46204</v>
      </c>
      <c r="E2017" s="28" t="s">
        <v>38</v>
      </c>
      <c r="F2017" s="28" t="s">
        <v>239</v>
      </c>
      <c r="G2017" s="28">
        <v>418</v>
      </c>
    </row>
    <row r="2018" spans="4:7" x14ac:dyDescent="0.3">
      <c r="D2018" s="30">
        <v>46204</v>
      </c>
      <c r="E2018" s="28" t="s">
        <v>42</v>
      </c>
      <c r="F2018" s="28" t="s">
        <v>226</v>
      </c>
      <c r="G2018" s="28">
        <v>576</v>
      </c>
    </row>
    <row r="2019" spans="4:7" x14ac:dyDescent="0.3">
      <c r="D2019" s="30">
        <v>46204</v>
      </c>
      <c r="E2019" s="28" t="s">
        <v>42</v>
      </c>
      <c r="F2019" s="28" t="s">
        <v>230</v>
      </c>
      <c r="G2019" s="28">
        <v>222</v>
      </c>
    </row>
    <row r="2020" spans="4:7" x14ac:dyDescent="0.3">
      <c r="D2020" s="30">
        <v>46204</v>
      </c>
      <c r="E2020" s="28" t="s">
        <v>106</v>
      </c>
      <c r="F2020" s="28" t="s">
        <v>233</v>
      </c>
      <c r="G2020" s="28">
        <v>459</v>
      </c>
    </row>
    <row r="2021" spans="4:7" x14ac:dyDescent="0.3">
      <c r="D2021" s="30">
        <v>46204</v>
      </c>
      <c r="E2021" s="28" t="s">
        <v>106</v>
      </c>
      <c r="F2021" s="28" t="s">
        <v>241</v>
      </c>
      <c r="G2021" s="28">
        <v>240</v>
      </c>
    </row>
    <row r="2022" spans="4:7" x14ac:dyDescent="0.3">
      <c r="D2022" s="30">
        <v>46204</v>
      </c>
      <c r="E2022" s="28" t="s">
        <v>38</v>
      </c>
      <c r="F2022" s="28" t="s">
        <v>237</v>
      </c>
      <c r="G2022" s="28">
        <v>189</v>
      </c>
    </row>
    <row r="2023" spans="4:7" x14ac:dyDescent="0.3">
      <c r="D2023" s="30">
        <v>46204</v>
      </c>
      <c r="E2023" s="28" t="s">
        <v>38</v>
      </c>
      <c r="F2023" s="28" t="s">
        <v>227</v>
      </c>
      <c r="G2023" s="28">
        <v>406</v>
      </c>
    </row>
    <row r="2024" spans="4:7" x14ac:dyDescent="0.3">
      <c r="D2024" s="30">
        <v>46205</v>
      </c>
      <c r="E2024" s="28" t="s">
        <v>38</v>
      </c>
      <c r="F2024" s="28" t="s">
        <v>217</v>
      </c>
      <c r="G2024" s="28">
        <v>1248</v>
      </c>
    </row>
    <row r="2025" spans="4:7" x14ac:dyDescent="0.3">
      <c r="D2025" s="30">
        <v>46205</v>
      </c>
      <c r="E2025" s="28" t="s">
        <v>106</v>
      </c>
      <c r="F2025" s="28" t="s">
        <v>231</v>
      </c>
      <c r="G2025" s="28">
        <v>440</v>
      </c>
    </row>
    <row r="2026" spans="4:7" x14ac:dyDescent="0.3">
      <c r="D2026" s="30">
        <v>46205</v>
      </c>
      <c r="E2026" s="28" t="s">
        <v>42</v>
      </c>
      <c r="F2026" s="28" t="s">
        <v>227</v>
      </c>
      <c r="G2026" s="28">
        <v>870</v>
      </c>
    </row>
    <row r="2027" spans="4:7" x14ac:dyDescent="0.3">
      <c r="D2027" s="30">
        <v>46205</v>
      </c>
      <c r="E2027" s="28" t="s">
        <v>106</v>
      </c>
      <c r="F2027" s="28" t="s">
        <v>228</v>
      </c>
      <c r="G2027" s="28">
        <v>72</v>
      </c>
    </row>
    <row r="2028" spans="4:7" x14ac:dyDescent="0.3">
      <c r="D2028" s="30">
        <v>46205</v>
      </c>
      <c r="E2028" s="28" t="s">
        <v>106</v>
      </c>
      <c r="F2028" s="28" t="s">
        <v>240</v>
      </c>
      <c r="G2028" s="28">
        <v>450</v>
      </c>
    </row>
    <row r="2029" spans="4:7" x14ac:dyDescent="0.3">
      <c r="D2029" s="30">
        <v>46205</v>
      </c>
      <c r="E2029" s="28" t="s">
        <v>38</v>
      </c>
      <c r="F2029" s="28" t="s">
        <v>229</v>
      </c>
      <c r="G2029" s="28">
        <v>88</v>
      </c>
    </row>
    <row r="2030" spans="4:7" x14ac:dyDescent="0.3">
      <c r="D2030" s="30">
        <v>46205</v>
      </c>
      <c r="E2030" s="28" t="s">
        <v>42</v>
      </c>
      <c r="F2030" s="28" t="s">
        <v>229</v>
      </c>
      <c r="G2030" s="28">
        <v>1408</v>
      </c>
    </row>
    <row r="2031" spans="4:7" x14ac:dyDescent="0.3">
      <c r="D2031" s="30">
        <v>46205</v>
      </c>
      <c r="E2031" s="28" t="s">
        <v>38</v>
      </c>
      <c r="F2031" s="28" t="s">
        <v>230</v>
      </c>
      <c r="G2031" s="28">
        <v>518</v>
      </c>
    </row>
    <row r="2032" spans="4:7" x14ac:dyDescent="0.3">
      <c r="D2032" s="30">
        <v>46205</v>
      </c>
      <c r="E2032" s="28" t="s">
        <v>38</v>
      </c>
      <c r="F2032" s="28" t="s">
        <v>237</v>
      </c>
      <c r="G2032" s="28">
        <v>504</v>
      </c>
    </row>
    <row r="2033" spans="4:7" x14ac:dyDescent="0.3">
      <c r="D2033" s="30">
        <v>46205</v>
      </c>
      <c r="E2033" s="28" t="s">
        <v>39</v>
      </c>
      <c r="F2033" s="28" t="s">
        <v>227</v>
      </c>
      <c r="G2033" s="28">
        <v>928</v>
      </c>
    </row>
    <row r="2034" spans="4:7" x14ac:dyDescent="0.3">
      <c r="D2034" s="30">
        <v>46205</v>
      </c>
      <c r="E2034" s="28" t="s">
        <v>39</v>
      </c>
      <c r="F2034" s="28" t="s">
        <v>226</v>
      </c>
      <c r="G2034" s="28">
        <v>2016</v>
      </c>
    </row>
    <row r="2035" spans="4:7" x14ac:dyDescent="0.3">
      <c r="D2035" s="30">
        <v>46205</v>
      </c>
      <c r="E2035" s="28" t="s">
        <v>106</v>
      </c>
      <c r="F2035" s="28" t="s">
        <v>215</v>
      </c>
      <c r="G2035" s="28">
        <v>552</v>
      </c>
    </row>
    <row r="2036" spans="4:7" x14ac:dyDescent="0.3">
      <c r="D2036" s="30">
        <v>46205</v>
      </c>
      <c r="E2036" s="28" t="s">
        <v>42</v>
      </c>
      <c r="F2036" s="28" t="s">
        <v>228</v>
      </c>
      <c r="G2036" s="28">
        <v>504</v>
      </c>
    </row>
    <row r="2037" spans="4:7" x14ac:dyDescent="0.3">
      <c r="D2037" s="30">
        <v>46206</v>
      </c>
      <c r="E2037" s="28" t="s">
        <v>38</v>
      </c>
      <c r="F2037" s="28" t="s">
        <v>227</v>
      </c>
      <c r="G2037" s="28">
        <v>1334</v>
      </c>
    </row>
    <row r="2038" spans="4:7" x14ac:dyDescent="0.3">
      <c r="D2038" s="30">
        <v>46206</v>
      </c>
      <c r="E2038" s="28" t="s">
        <v>106</v>
      </c>
      <c r="F2038" s="28" t="s">
        <v>223</v>
      </c>
      <c r="G2038" s="28">
        <v>848</v>
      </c>
    </row>
    <row r="2039" spans="4:7" x14ac:dyDescent="0.3">
      <c r="D2039" s="30">
        <v>46206</v>
      </c>
      <c r="E2039" s="28" t="s">
        <v>106</v>
      </c>
      <c r="F2039" s="28" t="s">
        <v>226</v>
      </c>
      <c r="G2039" s="28">
        <v>1440</v>
      </c>
    </row>
    <row r="2040" spans="4:7" x14ac:dyDescent="0.3">
      <c r="D2040" s="30">
        <v>46206</v>
      </c>
      <c r="E2040" s="28" t="s">
        <v>42</v>
      </c>
      <c r="F2040" s="28" t="s">
        <v>239</v>
      </c>
      <c r="G2040" s="28">
        <v>874</v>
      </c>
    </row>
    <row r="2041" spans="4:7" x14ac:dyDescent="0.3">
      <c r="D2041" s="30">
        <v>46206</v>
      </c>
      <c r="E2041" s="28" t="s">
        <v>39</v>
      </c>
      <c r="F2041" s="28" t="s">
        <v>223</v>
      </c>
      <c r="G2041" s="28">
        <v>371</v>
      </c>
    </row>
    <row r="2042" spans="4:7" x14ac:dyDescent="0.3">
      <c r="D2042" s="30">
        <v>46206</v>
      </c>
      <c r="E2042" s="28" t="s">
        <v>106</v>
      </c>
      <c r="F2042" s="28" t="s">
        <v>239</v>
      </c>
      <c r="G2042" s="28">
        <v>456</v>
      </c>
    </row>
    <row r="2043" spans="4:7" x14ac:dyDescent="0.3">
      <c r="D2043" s="30">
        <v>46207</v>
      </c>
      <c r="E2043" s="28" t="s">
        <v>42</v>
      </c>
      <c r="F2043" s="28" t="s">
        <v>241</v>
      </c>
      <c r="G2043" s="28">
        <v>1020</v>
      </c>
    </row>
    <row r="2044" spans="4:7" x14ac:dyDescent="0.3">
      <c r="D2044" s="30">
        <v>46207</v>
      </c>
      <c r="E2044" s="28" t="s">
        <v>38</v>
      </c>
      <c r="F2044" s="28" t="s">
        <v>234</v>
      </c>
      <c r="G2044" s="28">
        <v>918</v>
      </c>
    </row>
    <row r="2045" spans="4:7" x14ac:dyDescent="0.3">
      <c r="D2045" s="30">
        <v>46207</v>
      </c>
      <c r="E2045" s="28" t="s">
        <v>38</v>
      </c>
      <c r="F2045" s="28" t="s">
        <v>219</v>
      </c>
      <c r="G2045" s="28">
        <v>1274</v>
      </c>
    </row>
    <row r="2046" spans="4:7" x14ac:dyDescent="0.3">
      <c r="D2046" s="30">
        <v>46207</v>
      </c>
      <c r="E2046" s="28" t="s">
        <v>106</v>
      </c>
      <c r="F2046" s="28" t="s">
        <v>227</v>
      </c>
      <c r="G2046" s="28">
        <v>754</v>
      </c>
    </row>
    <row r="2047" spans="4:7" x14ac:dyDescent="0.3">
      <c r="D2047" s="30">
        <v>46207</v>
      </c>
      <c r="E2047" s="28" t="s">
        <v>42</v>
      </c>
      <c r="F2047" s="28" t="s">
        <v>232</v>
      </c>
      <c r="G2047" s="28">
        <v>705</v>
      </c>
    </row>
    <row r="2048" spans="4:7" x14ac:dyDescent="0.3">
      <c r="D2048" s="30">
        <v>46207</v>
      </c>
      <c r="E2048" s="28" t="s">
        <v>106</v>
      </c>
      <c r="F2048" s="28" t="s">
        <v>225</v>
      </c>
      <c r="G2048" s="28">
        <v>768</v>
      </c>
    </row>
    <row r="2049" spans="4:7" x14ac:dyDescent="0.3">
      <c r="D2049" s="30">
        <v>46207</v>
      </c>
      <c r="E2049" s="28" t="s">
        <v>39</v>
      </c>
      <c r="F2049" s="28" t="s">
        <v>231</v>
      </c>
      <c r="G2049" s="28">
        <v>22</v>
      </c>
    </row>
    <row r="2050" spans="4:7" x14ac:dyDescent="0.3">
      <c r="D2050" s="30">
        <v>46207</v>
      </c>
      <c r="E2050" s="28" t="s">
        <v>39</v>
      </c>
      <c r="F2050" s="28" t="s">
        <v>221</v>
      </c>
      <c r="G2050" s="28">
        <v>104</v>
      </c>
    </row>
    <row r="2051" spans="4:7" x14ac:dyDescent="0.3">
      <c r="D2051" s="30">
        <v>46207</v>
      </c>
      <c r="E2051" s="28" t="s">
        <v>39</v>
      </c>
      <c r="F2051" s="28" t="s">
        <v>217</v>
      </c>
      <c r="G2051" s="28">
        <v>1144</v>
      </c>
    </row>
    <row r="2052" spans="4:7" x14ac:dyDescent="0.3">
      <c r="D2052" s="30">
        <v>46207</v>
      </c>
      <c r="E2052" s="28" t="s">
        <v>38</v>
      </c>
      <c r="F2052" s="28" t="s">
        <v>235</v>
      </c>
      <c r="G2052" s="28">
        <v>559</v>
      </c>
    </row>
    <row r="2053" spans="4:7" x14ac:dyDescent="0.3">
      <c r="D2053" s="30">
        <v>46207</v>
      </c>
      <c r="E2053" s="28" t="s">
        <v>38</v>
      </c>
      <c r="F2053" s="28" t="s">
        <v>231</v>
      </c>
      <c r="G2053" s="28">
        <v>440</v>
      </c>
    </row>
    <row r="2054" spans="4:7" x14ac:dyDescent="0.3">
      <c r="D2054" s="30">
        <v>46207</v>
      </c>
      <c r="E2054" s="28" t="s">
        <v>106</v>
      </c>
      <c r="F2054" s="28" t="s">
        <v>233</v>
      </c>
      <c r="G2054" s="28">
        <v>816</v>
      </c>
    </row>
    <row r="2055" spans="4:7" x14ac:dyDescent="0.3">
      <c r="D2055" s="30">
        <v>46207</v>
      </c>
      <c r="E2055" s="28" t="s">
        <v>42</v>
      </c>
      <c r="F2055" s="28" t="s">
        <v>217</v>
      </c>
      <c r="G2055" s="28">
        <v>988</v>
      </c>
    </row>
    <row r="2056" spans="4:7" x14ac:dyDescent="0.3">
      <c r="D2056" s="30">
        <v>46207</v>
      </c>
      <c r="E2056" s="28" t="s">
        <v>39</v>
      </c>
      <c r="F2056" s="28" t="s">
        <v>226</v>
      </c>
      <c r="G2056" s="28">
        <v>2400</v>
      </c>
    </row>
    <row r="2057" spans="4:7" x14ac:dyDescent="0.3">
      <c r="D2057" s="30">
        <v>46208</v>
      </c>
      <c r="E2057" s="28" t="s">
        <v>106</v>
      </c>
      <c r="F2057" s="28" t="s">
        <v>223</v>
      </c>
      <c r="G2057" s="28">
        <v>636</v>
      </c>
    </row>
    <row r="2058" spans="4:7" x14ac:dyDescent="0.3">
      <c r="D2058" s="30">
        <v>46208</v>
      </c>
      <c r="E2058" s="28" t="s">
        <v>106</v>
      </c>
      <c r="F2058" s="28" t="s">
        <v>239</v>
      </c>
      <c r="G2058" s="28">
        <v>760</v>
      </c>
    </row>
    <row r="2059" spans="4:7" x14ac:dyDescent="0.3">
      <c r="D2059" s="30">
        <v>46208</v>
      </c>
      <c r="E2059" s="28" t="s">
        <v>42</v>
      </c>
      <c r="F2059" s="28" t="s">
        <v>237</v>
      </c>
      <c r="G2059" s="28">
        <v>315</v>
      </c>
    </row>
    <row r="2060" spans="4:7" x14ac:dyDescent="0.3">
      <c r="D2060" s="30">
        <v>46208</v>
      </c>
      <c r="E2060" s="28" t="s">
        <v>42</v>
      </c>
      <c r="F2060" s="28" t="s">
        <v>228</v>
      </c>
      <c r="G2060" s="28">
        <v>1800</v>
      </c>
    </row>
    <row r="2061" spans="4:7" x14ac:dyDescent="0.3">
      <c r="D2061" s="30">
        <v>46208</v>
      </c>
      <c r="E2061" s="28" t="s">
        <v>39</v>
      </c>
      <c r="F2061" s="28" t="s">
        <v>241</v>
      </c>
      <c r="G2061" s="28">
        <v>420</v>
      </c>
    </row>
    <row r="2062" spans="4:7" x14ac:dyDescent="0.3">
      <c r="D2062" s="30">
        <v>46208</v>
      </c>
      <c r="E2062" s="28" t="s">
        <v>39</v>
      </c>
      <c r="F2062" s="28" t="s">
        <v>233</v>
      </c>
      <c r="G2062" s="28">
        <v>1122</v>
      </c>
    </row>
    <row r="2063" spans="4:7" x14ac:dyDescent="0.3">
      <c r="D2063" s="30">
        <v>46208</v>
      </c>
      <c r="E2063" s="28" t="s">
        <v>38</v>
      </c>
      <c r="F2063" s="28" t="s">
        <v>235</v>
      </c>
      <c r="G2063" s="28">
        <v>473</v>
      </c>
    </row>
    <row r="2064" spans="4:7" x14ac:dyDescent="0.3">
      <c r="D2064" s="30">
        <v>46208</v>
      </c>
      <c r="E2064" s="28" t="s">
        <v>39</v>
      </c>
      <c r="F2064" s="28" t="s">
        <v>219</v>
      </c>
      <c r="G2064" s="28">
        <v>637</v>
      </c>
    </row>
    <row r="2065" spans="4:7" x14ac:dyDescent="0.3">
      <c r="D2065" s="30">
        <v>46208</v>
      </c>
      <c r="E2065" s="28" t="s">
        <v>106</v>
      </c>
      <c r="F2065" s="28" t="s">
        <v>226</v>
      </c>
      <c r="G2065" s="28">
        <v>192</v>
      </c>
    </row>
    <row r="2066" spans="4:7" x14ac:dyDescent="0.3">
      <c r="D2066" s="30">
        <v>46208</v>
      </c>
      <c r="E2066" s="28" t="s">
        <v>106</v>
      </c>
      <c r="F2066" s="28" t="s">
        <v>228</v>
      </c>
      <c r="G2066" s="28">
        <v>432</v>
      </c>
    </row>
    <row r="2067" spans="4:7" x14ac:dyDescent="0.3">
      <c r="D2067" s="30">
        <v>46208</v>
      </c>
      <c r="E2067" s="28" t="s">
        <v>39</v>
      </c>
      <c r="F2067" s="28" t="s">
        <v>225</v>
      </c>
      <c r="G2067" s="28">
        <v>768</v>
      </c>
    </row>
    <row r="2068" spans="4:7" x14ac:dyDescent="0.3">
      <c r="D2068" s="30">
        <v>46208</v>
      </c>
      <c r="E2068" s="28" t="s">
        <v>39</v>
      </c>
      <c r="F2068" s="28" t="s">
        <v>225</v>
      </c>
      <c r="G2068" s="28">
        <v>768</v>
      </c>
    </row>
    <row r="2069" spans="4:7" x14ac:dyDescent="0.3">
      <c r="D2069" s="30">
        <v>46208</v>
      </c>
      <c r="E2069" s="28" t="s">
        <v>38</v>
      </c>
      <c r="F2069" s="28" t="s">
        <v>237</v>
      </c>
      <c r="G2069" s="28">
        <v>504</v>
      </c>
    </row>
    <row r="2070" spans="4:7" x14ac:dyDescent="0.3">
      <c r="D2070" s="30">
        <v>46209</v>
      </c>
      <c r="E2070" s="28" t="s">
        <v>42</v>
      </c>
      <c r="F2070" s="28" t="s">
        <v>219</v>
      </c>
      <c r="G2070" s="28">
        <v>819</v>
      </c>
    </row>
    <row r="2071" spans="4:7" x14ac:dyDescent="0.3">
      <c r="D2071" s="30">
        <v>46209</v>
      </c>
      <c r="E2071" s="28" t="s">
        <v>42</v>
      </c>
      <c r="F2071" s="28" t="s">
        <v>230</v>
      </c>
      <c r="G2071" s="28">
        <v>925</v>
      </c>
    </row>
    <row r="2072" spans="4:7" x14ac:dyDescent="0.3">
      <c r="D2072" s="30">
        <v>46209</v>
      </c>
      <c r="E2072" s="28" t="s">
        <v>38</v>
      </c>
      <c r="F2072" s="28" t="s">
        <v>226</v>
      </c>
      <c r="G2072" s="28">
        <v>2400</v>
      </c>
    </row>
    <row r="2073" spans="4:7" x14ac:dyDescent="0.3">
      <c r="D2073" s="30">
        <v>46209</v>
      </c>
      <c r="E2073" s="28" t="s">
        <v>106</v>
      </c>
      <c r="F2073" s="28" t="s">
        <v>223</v>
      </c>
      <c r="G2073" s="28">
        <v>583</v>
      </c>
    </row>
    <row r="2074" spans="4:7" x14ac:dyDescent="0.3">
      <c r="D2074" s="30">
        <v>46209</v>
      </c>
      <c r="E2074" s="28" t="s">
        <v>106</v>
      </c>
      <c r="F2074" s="28" t="s">
        <v>237</v>
      </c>
      <c r="G2074" s="28">
        <v>1260</v>
      </c>
    </row>
    <row r="2075" spans="4:7" x14ac:dyDescent="0.3">
      <c r="D2075" s="30">
        <v>46209</v>
      </c>
      <c r="E2075" s="28" t="s">
        <v>106</v>
      </c>
      <c r="F2075" s="28" t="s">
        <v>240</v>
      </c>
      <c r="G2075" s="28">
        <v>270</v>
      </c>
    </row>
    <row r="2076" spans="4:7" x14ac:dyDescent="0.3">
      <c r="D2076" s="30">
        <v>46209</v>
      </c>
      <c r="E2076" s="28" t="s">
        <v>106</v>
      </c>
      <c r="F2076" s="28" t="s">
        <v>241</v>
      </c>
      <c r="G2076" s="28">
        <v>60</v>
      </c>
    </row>
    <row r="2077" spans="4:7" x14ac:dyDescent="0.3">
      <c r="D2077" s="30">
        <v>46209</v>
      </c>
      <c r="E2077" s="28" t="s">
        <v>42</v>
      </c>
      <c r="F2077" s="28" t="s">
        <v>228</v>
      </c>
      <c r="G2077" s="28">
        <v>288</v>
      </c>
    </row>
    <row r="2078" spans="4:7" x14ac:dyDescent="0.3">
      <c r="D2078" s="30">
        <v>46209</v>
      </c>
      <c r="E2078" s="28" t="s">
        <v>38</v>
      </c>
      <c r="F2078" s="28" t="s">
        <v>227</v>
      </c>
      <c r="G2078" s="28">
        <v>870</v>
      </c>
    </row>
    <row r="2079" spans="4:7" x14ac:dyDescent="0.3">
      <c r="D2079" s="30">
        <v>46209</v>
      </c>
      <c r="E2079" s="28" t="s">
        <v>39</v>
      </c>
      <c r="F2079" s="28" t="s">
        <v>234</v>
      </c>
      <c r="G2079" s="28">
        <v>816</v>
      </c>
    </row>
    <row r="2080" spans="4:7" x14ac:dyDescent="0.3">
      <c r="D2080" s="30">
        <v>46209</v>
      </c>
      <c r="E2080" s="28" t="s">
        <v>106</v>
      </c>
      <c r="F2080" s="28" t="s">
        <v>234</v>
      </c>
      <c r="G2080" s="28">
        <v>255</v>
      </c>
    </row>
    <row r="2081" spans="4:7" x14ac:dyDescent="0.3">
      <c r="D2081" s="30">
        <v>46209</v>
      </c>
      <c r="E2081" s="28" t="s">
        <v>42</v>
      </c>
      <c r="F2081" s="28" t="s">
        <v>229</v>
      </c>
      <c r="G2081" s="28">
        <v>264</v>
      </c>
    </row>
    <row r="2082" spans="4:7" x14ac:dyDescent="0.3">
      <c r="D2082" s="30">
        <v>46210</v>
      </c>
      <c r="E2082" s="28" t="s">
        <v>42</v>
      </c>
      <c r="F2082" s="28" t="s">
        <v>239</v>
      </c>
      <c r="G2082" s="28">
        <v>684</v>
      </c>
    </row>
    <row r="2083" spans="4:7" x14ac:dyDescent="0.3">
      <c r="D2083" s="30">
        <v>46210</v>
      </c>
      <c r="E2083" s="28" t="s">
        <v>39</v>
      </c>
      <c r="F2083" s="28" t="s">
        <v>229</v>
      </c>
      <c r="G2083" s="28">
        <v>1584</v>
      </c>
    </row>
    <row r="2084" spans="4:7" x14ac:dyDescent="0.3">
      <c r="D2084" s="30">
        <v>46210</v>
      </c>
      <c r="E2084" s="28" t="s">
        <v>42</v>
      </c>
      <c r="F2084" s="28" t="s">
        <v>226</v>
      </c>
      <c r="G2084" s="28">
        <v>2208</v>
      </c>
    </row>
    <row r="2085" spans="4:7" x14ac:dyDescent="0.3">
      <c r="D2085" s="30">
        <v>46210</v>
      </c>
      <c r="E2085" s="28" t="s">
        <v>39</v>
      </c>
      <c r="F2085" s="28" t="s">
        <v>223</v>
      </c>
      <c r="G2085" s="28">
        <v>1325</v>
      </c>
    </row>
    <row r="2086" spans="4:7" x14ac:dyDescent="0.3">
      <c r="D2086" s="30">
        <v>46210</v>
      </c>
      <c r="E2086" s="28" t="s">
        <v>106</v>
      </c>
      <c r="F2086" s="28" t="s">
        <v>234</v>
      </c>
      <c r="G2086" s="28">
        <v>408</v>
      </c>
    </row>
    <row r="2087" spans="4:7" x14ac:dyDescent="0.3">
      <c r="D2087" s="30">
        <v>46210</v>
      </c>
      <c r="E2087" s="28" t="s">
        <v>106</v>
      </c>
      <c r="F2087" s="28" t="s">
        <v>226</v>
      </c>
      <c r="G2087" s="28">
        <v>2208</v>
      </c>
    </row>
    <row r="2088" spans="4:7" x14ac:dyDescent="0.3">
      <c r="D2088" s="30">
        <v>46210</v>
      </c>
      <c r="E2088" s="28" t="s">
        <v>106</v>
      </c>
      <c r="F2088" s="28" t="s">
        <v>242</v>
      </c>
      <c r="G2088" s="28">
        <v>1083</v>
      </c>
    </row>
    <row r="2089" spans="4:7" x14ac:dyDescent="0.3">
      <c r="D2089" s="30">
        <v>46210</v>
      </c>
      <c r="E2089" s="28" t="s">
        <v>106</v>
      </c>
      <c r="F2089" s="28" t="s">
        <v>219</v>
      </c>
      <c r="G2089" s="28">
        <v>1820</v>
      </c>
    </row>
    <row r="2090" spans="4:7" x14ac:dyDescent="0.3">
      <c r="D2090" s="30">
        <v>46210</v>
      </c>
      <c r="E2090" s="28" t="s">
        <v>106</v>
      </c>
      <c r="F2090" s="28" t="s">
        <v>239</v>
      </c>
      <c r="G2090" s="28">
        <v>684</v>
      </c>
    </row>
    <row r="2091" spans="4:7" x14ac:dyDescent="0.3">
      <c r="D2091" s="30">
        <v>46210</v>
      </c>
      <c r="E2091" s="28" t="s">
        <v>106</v>
      </c>
      <c r="F2091" s="28" t="s">
        <v>225</v>
      </c>
      <c r="G2091" s="28">
        <v>1216</v>
      </c>
    </row>
    <row r="2092" spans="4:7" x14ac:dyDescent="0.3">
      <c r="D2092" s="30">
        <v>46210</v>
      </c>
      <c r="E2092" s="28" t="s">
        <v>39</v>
      </c>
      <c r="F2092" s="28" t="s">
        <v>240</v>
      </c>
      <c r="G2092" s="28">
        <v>360</v>
      </c>
    </row>
    <row r="2093" spans="4:7" x14ac:dyDescent="0.3">
      <c r="D2093" s="30">
        <v>46211</v>
      </c>
      <c r="E2093" s="28" t="s">
        <v>39</v>
      </c>
      <c r="F2093" s="28" t="s">
        <v>234</v>
      </c>
      <c r="G2093" s="28">
        <v>1122</v>
      </c>
    </row>
    <row r="2094" spans="4:7" x14ac:dyDescent="0.3">
      <c r="D2094" s="30">
        <v>46211</v>
      </c>
      <c r="E2094" s="28" t="s">
        <v>39</v>
      </c>
      <c r="F2094" s="28" t="s">
        <v>223</v>
      </c>
      <c r="G2094" s="28">
        <v>901</v>
      </c>
    </row>
    <row r="2095" spans="4:7" x14ac:dyDescent="0.3">
      <c r="D2095" s="30">
        <v>46211</v>
      </c>
      <c r="E2095" s="28" t="s">
        <v>38</v>
      </c>
      <c r="F2095" s="28" t="s">
        <v>235</v>
      </c>
      <c r="G2095" s="28">
        <v>1075</v>
      </c>
    </row>
    <row r="2096" spans="4:7" x14ac:dyDescent="0.3">
      <c r="D2096" s="30">
        <v>46211</v>
      </c>
      <c r="E2096" s="28" t="s">
        <v>38</v>
      </c>
      <c r="F2096" s="28" t="s">
        <v>217</v>
      </c>
      <c r="G2096" s="28">
        <v>208</v>
      </c>
    </row>
    <row r="2097" spans="4:7" x14ac:dyDescent="0.3">
      <c r="D2097" s="30">
        <v>46211</v>
      </c>
      <c r="E2097" s="28" t="s">
        <v>39</v>
      </c>
      <c r="F2097" s="28" t="s">
        <v>231</v>
      </c>
      <c r="G2097" s="28">
        <v>176</v>
      </c>
    </row>
    <row r="2098" spans="4:7" x14ac:dyDescent="0.3">
      <c r="D2098" s="30">
        <v>46211</v>
      </c>
      <c r="E2098" s="28" t="s">
        <v>38</v>
      </c>
      <c r="F2098" s="28" t="s">
        <v>235</v>
      </c>
      <c r="G2098" s="28">
        <v>903</v>
      </c>
    </row>
    <row r="2099" spans="4:7" x14ac:dyDescent="0.3">
      <c r="D2099" s="30">
        <v>46211</v>
      </c>
      <c r="E2099" s="28" t="s">
        <v>38</v>
      </c>
      <c r="F2099" s="28" t="s">
        <v>230</v>
      </c>
      <c r="G2099" s="28">
        <v>740</v>
      </c>
    </row>
    <row r="2100" spans="4:7" x14ac:dyDescent="0.3">
      <c r="D2100" s="30">
        <v>46211</v>
      </c>
      <c r="E2100" s="28" t="s">
        <v>38</v>
      </c>
      <c r="F2100" s="28" t="s">
        <v>228</v>
      </c>
      <c r="G2100" s="28">
        <v>504</v>
      </c>
    </row>
    <row r="2101" spans="4:7" x14ac:dyDescent="0.3">
      <c r="D2101" s="30">
        <v>46211</v>
      </c>
      <c r="E2101" s="28" t="s">
        <v>106</v>
      </c>
      <c r="F2101" s="28" t="s">
        <v>238</v>
      </c>
      <c r="G2101" s="28">
        <v>783</v>
      </c>
    </row>
    <row r="2102" spans="4:7" x14ac:dyDescent="0.3">
      <c r="D2102" s="30">
        <v>46211</v>
      </c>
      <c r="E2102" s="28" t="s">
        <v>106</v>
      </c>
      <c r="F2102" s="28" t="s">
        <v>225</v>
      </c>
      <c r="G2102" s="28">
        <v>1152</v>
      </c>
    </row>
    <row r="2103" spans="4:7" x14ac:dyDescent="0.3">
      <c r="D2103" s="30">
        <v>46211</v>
      </c>
      <c r="E2103" s="28" t="s">
        <v>42</v>
      </c>
      <c r="F2103" s="28" t="s">
        <v>236</v>
      </c>
      <c r="G2103" s="28">
        <v>132</v>
      </c>
    </row>
    <row r="2104" spans="4:7" x14ac:dyDescent="0.3">
      <c r="D2104" s="30">
        <v>46211</v>
      </c>
      <c r="E2104" s="28" t="s">
        <v>38</v>
      </c>
      <c r="F2104" s="28" t="s">
        <v>237</v>
      </c>
      <c r="G2104" s="28">
        <v>1071</v>
      </c>
    </row>
    <row r="2105" spans="4:7" x14ac:dyDescent="0.3">
      <c r="D2105" s="30">
        <v>46211</v>
      </c>
      <c r="E2105" s="28" t="s">
        <v>106</v>
      </c>
      <c r="F2105" s="28" t="s">
        <v>223</v>
      </c>
      <c r="G2105" s="28">
        <v>742</v>
      </c>
    </row>
    <row r="2106" spans="4:7" x14ac:dyDescent="0.3">
      <c r="D2106" s="30">
        <v>46212</v>
      </c>
      <c r="E2106" s="28" t="s">
        <v>39</v>
      </c>
      <c r="F2106" s="28" t="s">
        <v>242</v>
      </c>
      <c r="G2106" s="28">
        <v>798</v>
      </c>
    </row>
    <row r="2107" spans="4:7" x14ac:dyDescent="0.3">
      <c r="D2107" s="30">
        <v>46212</v>
      </c>
      <c r="E2107" s="28" t="s">
        <v>42</v>
      </c>
      <c r="F2107" s="28" t="s">
        <v>234</v>
      </c>
      <c r="G2107" s="28">
        <v>561</v>
      </c>
    </row>
    <row r="2108" spans="4:7" x14ac:dyDescent="0.3">
      <c r="D2108" s="30">
        <v>46212</v>
      </c>
      <c r="E2108" s="28" t="s">
        <v>42</v>
      </c>
      <c r="F2108" s="28" t="s">
        <v>226</v>
      </c>
      <c r="G2108" s="28">
        <v>2400</v>
      </c>
    </row>
    <row r="2109" spans="4:7" x14ac:dyDescent="0.3">
      <c r="D2109" s="30">
        <v>46212</v>
      </c>
      <c r="E2109" s="28" t="s">
        <v>42</v>
      </c>
      <c r="F2109" s="28" t="s">
        <v>236</v>
      </c>
      <c r="G2109" s="28">
        <v>143</v>
      </c>
    </row>
    <row r="2110" spans="4:7" x14ac:dyDescent="0.3">
      <c r="D2110" s="30">
        <v>46212</v>
      </c>
      <c r="E2110" s="28" t="s">
        <v>42</v>
      </c>
      <c r="F2110" s="28" t="s">
        <v>230</v>
      </c>
      <c r="G2110" s="28">
        <v>444</v>
      </c>
    </row>
    <row r="2111" spans="4:7" x14ac:dyDescent="0.3">
      <c r="D2111" s="30">
        <v>46212</v>
      </c>
      <c r="E2111" s="28" t="s">
        <v>39</v>
      </c>
      <c r="F2111" s="28" t="s">
        <v>226</v>
      </c>
      <c r="G2111" s="28">
        <v>384</v>
      </c>
    </row>
    <row r="2112" spans="4:7" x14ac:dyDescent="0.3">
      <c r="D2112" s="30">
        <v>46212</v>
      </c>
      <c r="E2112" s="28" t="s">
        <v>42</v>
      </c>
      <c r="F2112" s="28" t="s">
        <v>221</v>
      </c>
      <c r="G2112" s="28">
        <v>13</v>
      </c>
    </row>
    <row r="2113" spans="4:7" x14ac:dyDescent="0.3">
      <c r="D2113" s="30">
        <v>46212</v>
      </c>
      <c r="E2113" s="28" t="s">
        <v>106</v>
      </c>
      <c r="F2113" s="28" t="s">
        <v>239</v>
      </c>
      <c r="G2113" s="28">
        <v>836</v>
      </c>
    </row>
    <row r="2114" spans="4:7" x14ac:dyDescent="0.3">
      <c r="D2114" s="30">
        <v>46212</v>
      </c>
      <c r="E2114" s="28" t="s">
        <v>39</v>
      </c>
      <c r="F2114" s="28" t="s">
        <v>240</v>
      </c>
      <c r="G2114" s="28">
        <v>765</v>
      </c>
    </row>
    <row r="2115" spans="4:7" x14ac:dyDescent="0.3">
      <c r="D2115" s="30">
        <v>46212</v>
      </c>
      <c r="E2115" s="28" t="s">
        <v>106</v>
      </c>
      <c r="F2115" s="28" t="s">
        <v>241</v>
      </c>
      <c r="G2115" s="28">
        <v>600</v>
      </c>
    </row>
    <row r="2116" spans="4:7" x14ac:dyDescent="0.3">
      <c r="D2116" s="30">
        <v>46212</v>
      </c>
      <c r="E2116" s="28" t="s">
        <v>38</v>
      </c>
      <c r="F2116" s="28" t="s">
        <v>230</v>
      </c>
      <c r="G2116" s="28">
        <v>37</v>
      </c>
    </row>
    <row r="2117" spans="4:7" x14ac:dyDescent="0.3">
      <c r="D2117" s="30">
        <v>46212</v>
      </c>
      <c r="E2117" s="28" t="s">
        <v>39</v>
      </c>
      <c r="F2117" s="28" t="s">
        <v>226</v>
      </c>
      <c r="G2117" s="28">
        <v>1440</v>
      </c>
    </row>
    <row r="2118" spans="4:7" x14ac:dyDescent="0.3">
      <c r="D2118" s="30">
        <v>46212</v>
      </c>
      <c r="E2118" s="28" t="s">
        <v>106</v>
      </c>
      <c r="F2118" s="28" t="s">
        <v>229</v>
      </c>
      <c r="G2118" s="28">
        <v>176</v>
      </c>
    </row>
    <row r="2119" spans="4:7" x14ac:dyDescent="0.3">
      <c r="D2119" s="30">
        <v>46212</v>
      </c>
      <c r="E2119" s="28" t="s">
        <v>39</v>
      </c>
      <c r="F2119" s="28" t="s">
        <v>225</v>
      </c>
      <c r="G2119" s="28">
        <v>1216</v>
      </c>
    </row>
    <row r="2120" spans="4:7" x14ac:dyDescent="0.3">
      <c r="D2120" s="30">
        <v>46212</v>
      </c>
      <c r="E2120" s="28" t="s">
        <v>39</v>
      </c>
      <c r="F2120" s="28" t="s">
        <v>242</v>
      </c>
      <c r="G2120" s="28">
        <v>342</v>
      </c>
    </row>
    <row r="2121" spans="4:7" x14ac:dyDescent="0.3">
      <c r="D2121" s="30">
        <v>46213</v>
      </c>
      <c r="E2121" s="28" t="s">
        <v>42</v>
      </c>
      <c r="F2121" s="28" t="s">
        <v>226</v>
      </c>
      <c r="G2121" s="28">
        <v>96</v>
      </c>
    </row>
    <row r="2122" spans="4:7" x14ac:dyDescent="0.3">
      <c r="D2122" s="30">
        <v>46213</v>
      </c>
      <c r="E2122" s="28" t="s">
        <v>106</v>
      </c>
      <c r="F2122" s="28" t="s">
        <v>226</v>
      </c>
      <c r="G2122" s="28">
        <v>1152</v>
      </c>
    </row>
    <row r="2123" spans="4:7" x14ac:dyDescent="0.3">
      <c r="D2123" s="30">
        <v>46213</v>
      </c>
      <c r="E2123" s="28" t="s">
        <v>42</v>
      </c>
      <c r="F2123" s="28" t="s">
        <v>242</v>
      </c>
      <c r="G2123" s="28">
        <v>399</v>
      </c>
    </row>
    <row r="2124" spans="4:7" x14ac:dyDescent="0.3">
      <c r="D2124" s="30">
        <v>46213</v>
      </c>
      <c r="E2124" s="28" t="s">
        <v>42</v>
      </c>
      <c r="F2124" s="28" t="s">
        <v>226</v>
      </c>
      <c r="G2124" s="28">
        <v>1344</v>
      </c>
    </row>
    <row r="2125" spans="4:7" x14ac:dyDescent="0.3">
      <c r="D2125" s="30">
        <v>46213</v>
      </c>
      <c r="E2125" s="28" t="s">
        <v>42</v>
      </c>
      <c r="F2125" s="28" t="s">
        <v>221</v>
      </c>
      <c r="G2125" s="28">
        <v>312</v>
      </c>
    </row>
    <row r="2126" spans="4:7" x14ac:dyDescent="0.3">
      <c r="D2126" s="30">
        <v>46213</v>
      </c>
      <c r="E2126" s="28" t="s">
        <v>38</v>
      </c>
      <c r="F2126" s="28" t="s">
        <v>221</v>
      </c>
      <c r="G2126" s="28">
        <v>273</v>
      </c>
    </row>
    <row r="2127" spans="4:7" x14ac:dyDescent="0.3">
      <c r="D2127" s="30">
        <v>46213</v>
      </c>
      <c r="E2127" s="28" t="s">
        <v>42</v>
      </c>
      <c r="F2127" s="28" t="s">
        <v>233</v>
      </c>
      <c r="G2127" s="28">
        <v>612</v>
      </c>
    </row>
    <row r="2128" spans="4:7" x14ac:dyDescent="0.3">
      <c r="D2128" s="30">
        <v>46213</v>
      </c>
      <c r="E2128" s="28" t="s">
        <v>106</v>
      </c>
      <c r="F2128" s="28" t="s">
        <v>219</v>
      </c>
      <c r="G2128" s="28">
        <v>910</v>
      </c>
    </row>
    <row r="2129" spans="4:7" x14ac:dyDescent="0.3">
      <c r="D2129" s="30">
        <v>46213</v>
      </c>
      <c r="E2129" s="28" t="s">
        <v>39</v>
      </c>
      <c r="F2129" s="28" t="s">
        <v>231</v>
      </c>
      <c r="G2129" s="28">
        <v>22</v>
      </c>
    </row>
    <row r="2130" spans="4:7" x14ac:dyDescent="0.3">
      <c r="D2130" s="30">
        <v>46213</v>
      </c>
      <c r="E2130" s="28" t="s">
        <v>42</v>
      </c>
      <c r="F2130" s="28" t="s">
        <v>237</v>
      </c>
      <c r="G2130" s="28">
        <v>252</v>
      </c>
    </row>
    <row r="2131" spans="4:7" x14ac:dyDescent="0.3">
      <c r="D2131" s="30">
        <v>46213</v>
      </c>
      <c r="E2131" s="28" t="s">
        <v>42</v>
      </c>
      <c r="F2131" s="28" t="s">
        <v>241</v>
      </c>
      <c r="G2131" s="28">
        <v>720</v>
      </c>
    </row>
    <row r="2132" spans="4:7" x14ac:dyDescent="0.3">
      <c r="D2132" s="30">
        <v>46213</v>
      </c>
      <c r="E2132" s="28" t="s">
        <v>42</v>
      </c>
      <c r="F2132" s="28" t="s">
        <v>241</v>
      </c>
      <c r="G2132" s="28">
        <v>1440</v>
      </c>
    </row>
    <row r="2133" spans="4:7" x14ac:dyDescent="0.3">
      <c r="D2133" s="30">
        <v>46213</v>
      </c>
      <c r="E2133" s="28" t="s">
        <v>38</v>
      </c>
      <c r="F2133" s="28" t="s">
        <v>239</v>
      </c>
      <c r="G2133" s="28">
        <v>684</v>
      </c>
    </row>
    <row r="2134" spans="4:7" x14ac:dyDescent="0.3">
      <c r="D2134" s="30">
        <v>46214</v>
      </c>
      <c r="E2134" s="28" t="s">
        <v>42</v>
      </c>
      <c r="F2134" s="28" t="s">
        <v>226</v>
      </c>
      <c r="G2134" s="28">
        <v>480</v>
      </c>
    </row>
    <row r="2135" spans="4:7" x14ac:dyDescent="0.3">
      <c r="D2135" s="30">
        <v>46214</v>
      </c>
      <c r="E2135" s="28" t="s">
        <v>106</v>
      </c>
      <c r="F2135" s="28" t="s">
        <v>239</v>
      </c>
      <c r="G2135" s="28">
        <v>760</v>
      </c>
    </row>
    <row r="2136" spans="4:7" x14ac:dyDescent="0.3">
      <c r="D2136" s="30">
        <v>46214</v>
      </c>
      <c r="E2136" s="28" t="s">
        <v>106</v>
      </c>
      <c r="F2136" s="28" t="s">
        <v>231</v>
      </c>
      <c r="G2136" s="28">
        <v>264</v>
      </c>
    </row>
    <row r="2137" spans="4:7" x14ac:dyDescent="0.3">
      <c r="D2137" s="30">
        <v>46214</v>
      </c>
      <c r="E2137" s="28" t="s">
        <v>42</v>
      </c>
      <c r="F2137" s="28" t="s">
        <v>226</v>
      </c>
      <c r="G2137" s="28">
        <v>96</v>
      </c>
    </row>
    <row r="2138" spans="4:7" x14ac:dyDescent="0.3">
      <c r="D2138" s="30">
        <v>46214</v>
      </c>
      <c r="E2138" s="28" t="s">
        <v>42</v>
      </c>
      <c r="F2138" s="28" t="s">
        <v>229</v>
      </c>
      <c r="G2138" s="28">
        <v>1496</v>
      </c>
    </row>
    <row r="2139" spans="4:7" x14ac:dyDescent="0.3">
      <c r="D2139" s="30">
        <v>46214</v>
      </c>
      <c r="E2139" s="28" t="s">
        <v>42</v>
      </c>
      <c r="F2139" s="28" t="s">
        <v>235</v>
      </c>
      <c r="G2139" s="28">
        <v>559</v>
      </c>
    </row>
    <row r="2140" spans="4:7" x14ac:dyDescent="0.3">
      <c r="D2140" s="30">
        <v>46215</v>
      </c>
      <c r="E2140" s="28" t="s">
        <v>42</v>
      </c>
      <c r="F2140" s="28" t="s">
        <v>234</v>
      </c>
      <c r="G2140" s="28">
        <v>357</v>
      </c>
    </row>
    <row r="2141" spans="4:7" x14ac:dyDescent="0.3">
      <c r="D2141" s="30">
        <v>46215</v>
      </c>
      <c r="E2141" s="28" t="s">
        <v>42</v>
      </c>
      <c r="F2141" s="28" t="s">
        <v>215</v>
      </c>
      <c r="G2141" s="28">
        <v>483</v>
      </c>
    </row>
    <row r="2142" spans="4:7" x14ac:dyDescent="0.3">
      <c r="D2142" s="30">
        <v>46215</v>
      </c>
      <c r="E2142" s="28" t="s">
        <v>106</v>
      </c>
      <c r="F2142" s="28" t="s">
        <v>226</v>
      </c>
      <c r="G2142" s="28">
        <v>1920</v>
      </c>
    </row>
    <row r="2143" spans="4:7" x14ac:dyDescent="0.3">
      <c r="D2143" s="30">
        <v>46215</v>
      </c>
      <c r="E2143" s="28" t="s">
        <v>39</v>
      </c>
      <c r="F2143" s="28" t="s">
        <v>231</v>
      </c>
      <c r="G2143" s="28">
        <v>462</v>
      </c>
    </row>
    <row r="2144" spans="4:7" x14ac:dyDescent="0.3">
      <c r="D2144" s="30">
        <v>46215</v>
      </c>
      <c r="E2144" s="28" t="s">
        <v>42</v>
      </c>
      <c r="F2144" s="28" t="s">
        <v>234</v>
      </c>
      <c r="G2144" s="28">
        <v>204</v>
      </c>
    </row>
    <row r="2145" spans="4:7" x14ac:dyDescent="0.3">
      <c r="D2145" s="30">
        <v>46215</v>
      </c>
      <c r="E2145" s="28" t="s">
        <v>39</v>
      </c>
      <c r="F2145" s="28" t="s">
        <v>227</v>
      </c>
      <c r="G2145" s="28">
        <v>1044</v>
      </c>
    </row>
    <row r="2146" spans="4:7" x14ac:dyDescent="0.3">
      <c r="D2146" s="30">
        <v>46215</v>
      </c>
      <c r="E2146" s="28" t="s">
        <v>106</v>
      </c>
      <c r="F2146" s="28" t="s">
        <v>225</v>
      </c>
      <c r="G2146" s="28">
        <v>832</v>
      </c>
    </row>
    <row r="2147" spans="4:7" x14ac:dyDescent="0.3">
      <c r="D2147" s="30">
        <v>46215</v>
      </c>
      <c r="E2147" s="28" t="s">
        <v>38</v>
      </c>
      <c r="F2147" s="28" t="s">
        <v>238</v>
      </c>
      <c r="G2147" s="28">
        <v>696</v>
      </c>
    </row>
    <row r="2148" spans="4:7" x14ac:dyDescent="0.3">
      <c r="D2148" s="30">
        <v>46215</v>
      </c>
      <c r="E2148" s="28" t="s">
        <v>42</v>
      </c>
      <c r="F2148" s="28" t="s">
        <v>219</v>
      </c>
      <c r="G2148" s="28">
        <v>1547</v>
      </c>
    </row>
    <row r="2149" spans="4:7" x14ac:dyDescent="0.3">
      <c r="D2149" s="30">
        <v>46215</v>
      </c>
      <c r="E2149" s="28" t="s">
        <v>106</v>
      </c>
      <c r="F2149" s="28" t="s">
        <v>234</v>
      </c>
      <c r="G2149" s="28">
        <v>1224</v>
      </c>
    </row>
    <row r="2150" spans="4:7" x14ac:dyDescent="0.3">
      <c r="D2150" s="30">
        <v>46216</v>
      </c>
      <c r="E2150" s="28" t="s">
        <v>106</v>
      </c>
      <c r="F2150" s="28" t="s">
        <v>233</v>
      </c>
      <c r="G2150" s="28">
        <v>1122</v>
      </c>
    </row>
    <row r="2151" spans="4:7" x14ac:dyDescent="0.3">
      <c r="D2151" s="30">
        <v>46216</v>
      </c>
      <c r="E2151" s="28" t="s">
        <v>38</v>
      </c>
      <c r="F2151" s="28" t="s">
        <v>226</v>
      </c>
      <c r="G2151" s="28">
        <v>1152</v>
      </c>
    </row>
    <row r="2152" spans="4:7" x14ac:dyDescent="0.3">
      <c r="D2152" s="30">
        <v>46216</v>
      </c>
      <c r="E2152" s="28" t="s">
        <v>42</v>
      </c>
      <c r="F2152" s="28" t="s">
        <v>223</v>
      </c>
      <c r="G2152" s="28">
        <v>636</v>
      </c>
    </row>
    <row r="2153" spans="4:7" x14ac:dyDescent="0.3">
      <c r="D2153" s="30">
        <v>46216</v>
      </c>
      <c r="E2153" s="28" t="s">
        <v>39</v>
      </c>
      <c r="F2153" s="28" t="s">
        <v>223</v>
      </c>
      <c r="G2153" s="28">
        <v>795</v>
      </c>
    </row>
    <row r="2154" spans="4:7" x14ac:dyDescent="0.3">
      <c r="D2154" s="30">
        <v>46216</v>
      </c>
      <c r="E2154" s="28" t="s">
        <v>39</v>
      </c>
      <c r="F2154" s="28" t="s">
        <v>237</v>
      </c>
      <c r="G2154" s="28">
        <v>630</v>
      </c>
    </row>
    <row r="2155" spans="4:7" x14ac:dyDescent="0.3">
      <c r="D2155" s="30">
        <v>46216</v>
      </c>
      <c r="E2155" s="28" t="s">
        <v>38</v>
      </c>
      <c r="F2155" s="28" t="s">
        <v>241</v>
      </c>
      <c r="G2155" s="28">
        <v>720</v>
      </c>
    </row>
    <row r="2156" spans="4:7" x14ac:dyDescent="0.3">
      <c r="D2156" s="30">
        <v>46216</v>
      </c>
      <c r="E2156" s="28" t="s">
        <v>106</v>
      </c>
      <c r="F2156" s="28" t="s">
        <v>235</v>
      </c>
      <c r="G2156" s="28">
        <v>559</v>
      </c>
    </row>
    <row r="2157" spans="4:7" x14ac:dyDescent="0.3">
      <c r="D2157" s="30">
        <v>46216</v>
      </c>
      <c r="E2157" s="28" t="s">
        <v>38</v>
      </c>
      <c r="F2157" s="28" t="s">
        <v>221</v>
      </c>
      <c r="G2157" s="28">
        <v>143</v>
      </c>
    </row>
    <row r="2158" spans="4:7" x14ac:dyDescent="0.3">
      <c r="D2158" s="30">
        <v>46216</v>
      </c>
      <c r="E2158" s="28" t="s">
        <v>39</v>
      </c>
      <c r="F2158" s="28" t="s">
        <v>215</v>
      </c>
      <c r="G2158" s="28">
        <v>483</v>
      </c>
    </row>
    <row r="2159" spans="4:7" x14ac:dyDescent="0.3">
      <c r="D2159" s="30">
        <v>46216</v>
      </c>
      <c r="E2159" s="28" t="s">
        <v>42</v>
      </c>
      <c r="F2159" s="28" t="s">
        <v>236</v>
      </c>
      <c r="G2159" s="28">
        <v>22</v>
      </c>
    </row>
    <row r="2160" spans="4:7" x14ac:dyDescent="0.3">
      <c r="D2160" s="30">
        <v>46216</v>
      </c>
      <c r="E2160" s="28" t="s">
        <v>38</v>
      </c>
      <c r="F2160" s="28" t="s">
        <v>239</v>
      </c>
      <c r="G2160" s="28">
        <v>874</v>
      </c>
    </row>
    <row r="2161" spans="4:7" x14ac:dyDescent="0.3">
      <c r="D2161" s="30">
        <v>46216</v>
      </c>
      <c r="E2161" s="28" t="s">
        <v>38</v>
      </c>
      <c r="F2161" s="28" t="s">
        <v>238</v>
      </c>
      <c r="G2161" s="28">
        <v>174</v>
      </c>
    </row>
    <row r="2162" spans="4:7" x14ac:dyDescent="0.3">
      <c r="D2162" s="30">
        <v>46217</v>
      </c>
      <c r="E2162" s="28" t="s">
        <v>39</v>
      </c>
      <c r="F2162" s="28" t="s">
        <v>238</v>
      </c>
      <c r="G2162" s="28">
        <v>174</v>
      </c>
    </row>
    <row r="2163" spans="4:7" x14ac:dyDescent="0.3">
      <c r="D2163" s="30">
        <v>46217</v>
      </c>
      <c r="E2163" s="28" t="s">
        <v>106</v>
      </c>
      <c r="F2163" s="28" t="s">
        <v>217</v>
      </c>
      <c r="G2163" s="28">
        <v>676</v>
      </c>
    </row>
    <row r="2164" spans="4:7" x14ac:dyDescent="0.3">
      <c r="D2164" s="30">
        <v>46217</v>
      </c>
      <c r="E2164" s="28" t="s">
        <v>42</v>
      </c>
      <c r="F2164" s="28" t="s">
        <v>217</v>
      </c>
      <c r="G2164" s="28">
        <v>728</v>
      </c>
    </row>
    <row r="2165" spans="4:7" x14ac:dyDescent="0.3">
      <c r="D2165" s="30">
        <v>46217</v>
      </c>
      <c r="E2165" s="28" t="s">
        <v>38</v>
      </c>
      <c r="F2165" s="28" t="s">
        <v>215</v>
      </c>
      <c r="G2165" s="28">
        <v>552</v>
      </c>
    </row>
    <row r="2166" spans="4:7" x14ac:dyDescent="0.3">
      <c r="D2166" s="30">
        <v>46217</v>
      </c>
      <c r="E2166" s="28" t="s">
        <v>38</v>
      </c>
      <c r="F2166" s="28" t="s">
        <v>228</v>
      </c>
      <c r="G2166" s="28">
        <v>216</v>
      </c>
    </row>
    <row r="2167" spans="4:7" x14ac:dyDescent="0.3">
      <c r="D2167" s="30">
        <v>46217</v>
      </c>
      <c r="E2167" s="28" t="s">
        <v>42</v>
      </c>
      <c r="F2167" s="28" t="s">
        <v>235</v>
      </c>
      <c r="G2167" s="28">
        <v>1032</v>
      </c>
    </row>
    <row r="2168" spans="4:7" x14ac:dyDescent="0.3">
      <c r="D2168" s="30">
        <v>46217</v>
      </c>
      <c r="E2168" s="28" t="s">
        <v>42</v>
      </c>
      <c r="F2168" s="28" t="s">
        <v>226</v>
      </c>
      <c r="G2168" s="28">
        <v>1824</v>
      </c>
    </row>
    <row r="2169" spans="4:7" x14ac:dyDescent="0.3">
      <c r="D2169" s="30">
        <v>46217</v>
      </c>
      <c r="E2169" s="28" t="s">
        <v>42</v>
      </c>
      <c r="F2169" s="28" t="s">
        <v>230</v>
      </c>
      <c r="G2169" s="28">
        <v>666</v>
      </c>
    </row>
    <row r="2170" spans="4:7" x14ac:dyDescent="0.3">
      <c r="D2170" s="30">
        <v>46217</v>
      </c>
      <c r="E2170" s="28" t="s">
        <v>38</v>
      </c>
      <c r="F2170" s="28" t="s">
        <v>227</v>
      </c>
      <c r="G2170" s="28">
        <v>464</v>
      </c>
    </row>
    <row r="2171" spans="4:7" x14ac:dyDescent="0.3">
      <c r="D2171" s="30">
        <v>46217</v>
      </c>
      <c r="E2171" s="28" t="s">
        <v>39</v>
      </c>
      <c r="F2171" s="28" t="s">
        <v>231</v>
      </c>
      <c r="G2171" s="28">
        <v>330</v>
      </c>
    </row>
    <row r="2172" spans="4:7" x14ac:dyDescent="0.3">
      <c r="D2172" s="30">
        <v>46217</v>
      </c>
      <c r="E2172" s="28" t="s">
        <v>38</v>
      </c>
      <c r="F2172" s="28" t="s">
        <v>230</v>
      </c>
      <c r="G2172" s="28">
        <v>37</v>
      </c>
    </row>
    <row r="2173" spans="4:7" x14ac:dyDescent="0.3">
      <c r="D2173" s="30">
        <v>46217</v>
      </c>
      <c r="E2173" s="28" t="s">
        <v>42</v>
      </c>
      <c r="F2173" s="28" t="s">
        <v>238</v>
      </c>
      <c r="G2173" s="28">
        <v>2088</v>
      </c>
    </row>
    <row r="2174" spans="4:7" x14ac:dyDescent="0.3">
      <c r="D2174" s="30">
        <v>46217</v>
      </c>
      <c r="E2174" s="28" t="s">
        <v>39</v>
      </c>
      <c r="F2174" s="28" t="s">
        <v>241</v>
      </c>
      <c r="G2174" s="28">
        <v>840</v>
      </c>
    </row>
    <row r="2175" spans="4:7" x14ac:dyDescent="0.3">
      <c r="D2175" s="30">
        <v>46217</v>
      </c>
      <c r="E2175" s="28" t="s">
        <v>106</v>
      </c>
      <c r="F2175" s="28" t="s">
        <v>226</v>
      </c>
      <c r="G2175" s="28">
        <v>2112</v>
      </c>
    </row>
    <row r="2176" spans="4:7" x14ac:dyDescent="0.3">
      <c r="D2176" s="30">
        <v>46217</v>
      </c>
      <c r="E2176" s="28" t="s">
        <v>42</v>
      </c>
      <c r="F2176" s="28" t="s">
        <v>235</v>
      </c>
      <c r="G2176" s="28">
        <v>387</v>
      </c>
    </row>
    <row r="2177" spans="4:7" x14ac:dyDescent="0.3">
      <c r="D2177" s="30">
        <v>46218</v>
      </c>
      <c r="E2177" s="28" t="s">
        <v>106</v>
      </c>
      <c r="F2177" s="28" t="s">
        <v>221</v>
      </c>
      <c r="G2177" s="28">
        <v>39</v>
      </c>
    </row>
    <row r="2178" spans="4:7" x14ac:dyDescent="0.3">
      <c r="D2178" s="30">
        <v>46218</v>
      </c>
      <c r="E2178" s="28" t="s">
        <v>106</v>
      </c>
      <c r="F2178" s="28" t="s">
        <v>227</v>
      </c>
      <c r="G2178" s="28">
        <v>928</v>
      </c>
    </row>
    <row r="2179" spans="4:7" x14ac:dyDescent="0.3">
      <c r="D2179" s="30">
        <v>46218</v>
      </c>
      <c r="E2179" s="28" t="s">
        <v>106</v>
      </c>
      <c r="F2179" s="28" t="s">
        <v>241</v>
      </c>
      <c r="G2179" s="28">
        <v>180</v>
      </c>
    </row>
    <row r="2180" spans="4:7" x14ac:dyDescent="0.3">
      <c r="D2180" s="30">
        <v>46218</v>
      </c>
      <c r="E2180" s="28" t="s">
        <v>42</v>
      </c>
      <c r="F2180" s="28" t="s">
        <v>236</v>
      </c>
      <c r="G2180" s="28">
        <v>209</v>
      </c>
    </row>
    <row r="2181" spans="4:7" x14ac:dyDescent="0.3">
      <c r="D2181" s="30">
        <v>46218</v>
      </c>
      <c r="E2181" s="28" t="s">
        <v>106</v>
      </c>
      <c r="F2181" s="28" t="s">
        <v>240</v>
      </c>
      <c r="G2181" s="28">
        <v>540</v>
      </c>
    </row>
    <row r="2182" spans="4:7" x14ac:dyDescent="0.3">
      <c r="D2182" s="30">
        <v>46218</v>
      </c>
      <c r="E2182" s="28" t="s">
        <v>39</v>
      </c>
      <c r="F2182" s="28" t="s">
        <v>232</v>
      </c>
      <c r="G2182" s="28">
        <v>1034</v>
      </c>
    </row>
    <row r="2183" spans="4:7" x14ac:dyDescent="0.3">
      <c r="D2183" s="30">
        <v>46218</v>
      </c>
      <c r="E2183" s="28" t="s">
        <v>106</v>
      </c>
      <c r="F2183" s="28" t="s">
        <v>242</v>
      </c>
      <c r="G2183" s="28">
        <v>684</v>
      </c>
    </row>
    <row r="2184" spans="4:7" x14ac:dyDescent="0.3">
      <c r="D2184" s="30">
        <v>46218</v>
      </c>
      <c r="E2184" s="28" t="s">
        <v>39</v>
      </c>
      <c r="F2184" s="28" t="s">
        <v>234</v>
      </c>
      <c r="G2184" s="28">
        <v>918</v>
      </c>
    </row>
    <row r="2185" spans="4:7" x14ac:dyDescent="0.3">
      <c r="D2185" s="30">
        <v>46218</v>
      </c>
      <c r="E2185" s="28" t="s">
        <v>39</v>
      </c>
      <c r="F2185" s="28" t="s">
        <v>239</v>
      </c>
      <c r="G2185" s="28">
        <v>912</v>
      </c>
    </row>
    <row r="2186" spans="4:7" x14ac:dyDescent="0.3">
      <c r="D2186" s="30">
        <v>46219</v>
      </c>
      <c r="E2186" s="28" t="s">
        <v>38</v>
      </c>
      <c r="F2186" s="28" t="s">
        <v>230</v>
      </c>
      <c r="G2186" s="28">
        <v>111</v>
      </c>
    </row>
    <row r="2187" spans="4:7" x14ac:dyDescent="0.3">
      <c r="D2187" s="30">
        <v>46219</v>
      </c>
      <c r="E2187" s="28" t="s">
        <v>42</v>
      </c>
      <c r="F2187" s="28" t="s">
        <v>242</v>
      </c>
      <c r="G2187" s="28">
        <v>969</v>
      </c>
    </row>
    <row r="2188" spans="4:7" x14ac:dyDescent="0.3">
      <c r="D2188" s="30">
        <v>46219</v>
      </c>
      <c r="E2188" s="28" t="s">
        <v>42</v>
      </c>
      <c r="F2188" s="28" t="s">
        <v>242</v>
      </c>
      <c r="G2188" s="28">
        <v>1083</v>
      </c>
    </row>
    <row r="2189" spans="4:7" x14ac:dyDescent="0.3">
      <c r="D2189" s="30">
        <v>46219</v>
      </c>
      <c r="E2189" s="28" t="s">
        <v>42</v>
      </c>
      <c r="F2189" s="28" t="s">
        <v>232</v>
      </c>
      <c r="G2189" s="28">
        <v>799</v>
      </c>
    </row>
    <row r="2190" spans="4:7" x14ac:dyDescent="0.3">
      <c r="D2190" s="30">
        <v>46219</v>
      </c>
      <c r="E2190" s="28" t="s">
        <v>38</v>
      </c>
      <c r="F2190" s="28" t="s">
        <v>226</v>
      </c>
      <c r="G2190" s="28">
        <v>2304</v>
      </c>
    </row>
    <row r="2191" spans="4:7" x14ac:dyDescent="0.3">
      <c r="D2191" s="30">
        <v>46219</v>
      </c>
      <c r="E2191" s="28" t="s">
        <v>106</v>
      </c>
      <c r="F2191" s="28" t="s">
        <v>234</v>
      </c>
      <c r="G2191" s="28">
        <v>1224</v>
      </c>
    </row>
    <row r="2192" spans="4:7" x14ac:dyDescent="0.3">
      <c r="D2192" s="30">
        <v>46219</v>
      </c>
      <c r="E2192" s="28" t="s">
        <v>39</v>
      </c>
      <c r="F2192" s="28" t="s">
        <v>227</v>
      </c>
      <c r="G2192" s="28">
        <v>638</v>
      </c>
    </row>
    <row r="2193" spans="4:7" x14ac:dyDescent="0.3">
      <c r="D2193" s="30">
        <v>46219</v>
      </c>
      <c r="E2193" s="28" t="s">
        <v>106</v>
      </c>
      <c r="F2193" s="28" t="s">
        <v>233</v>
      </c>
      <c r="G2193" s="28">
        <v>1071</v>
      </c>
    </row>
    <row r="2194" spans="4:7" x14ac:dyDescent="0.3">
      <c r="D2194" s="30">
        <v>46219</v>
      </c>
      <c r="E2194" s="28" t="s">
        <v>106</v>
      </c>
      <c r="F2194" s="28" t="s">
        <v>231</v>
      </c>
      <c r="G2194" s="28">
        <v>176</v>
      </c>
    </row>
    <row r="2195" spans="4:7" x14ac:dyDescent="0.3">
      <c r="D2195" s="30">
        <v>46219</v>
      </c>
      <c r="E2195" s="28" t="s">
        <v>42</v>
      </c>
      <c r="F2195" s="28" t="s">
        <v>225</v>
      </c>
      <c r="G2195" s="28">
        <v>768</v>
      </c>
    </row>
    <row r="2196" spans="4:7" x14ac:dyDescent="0.3">
      <c r="D2196" s="30">
        <v>46219</v>
      </c>
      <c r="E2196" s="28" t="s">
        <v>38</v>
      </c>
      <c r="F2196" s="28" t="s">
        <v>226</v>
      </c>
      <c r="G2196" s="28">
        <v>480</v>
      </c>
    </row>
    <row r="2197" spans="4:7" x14ac:dyDescent="0.3">
      <c r="D2197" s="30">
        <v>46219</v>
      </c>
      <c r="E2197" s="28" t="s">
        <v>106</v>
      </c>
      <c r="F2197" s="28" t="s">
        <v>219</v>
      </c>
      <c r="G2197" s="28">
        <v>1092</v>
      </c>
    </row>
    <row r="2198" spans="4:7" x14ac:dyDescent="0.3">
      <c r="D2198" s="30">
        <v>46219</v>
      </c>
      <c r="E2198" s="28" t="s">
        <v>106</v>
      </c>
      <c r="F2198" s="28" t="s">
        <v>225</v>
      </c>
      <c r="G2198" s="28">
        <v>256</v>
      </c>
    </row>
    <row r="2199" spans="4:7" x14ac:dyDescent="0.3">
      <c r="D2199" s="30">
        <v>46219</v>
      </c>
      <c r="E2199" s="28" t="s">
        <v>39</v>
      </c>
      <c r="F2199" s="28" t="s">
        <v>236</v>
      </c>
      <c r="G2199" s="28">
        <v>242</v>
      </c>
    </row>
    <row r="2200" spans="4:7" x14ac:dyDescent="0.3">
      <c r="D2200" s="30">
        <v>46220</v>
      </c>
      <c r="E2200" s="28" t="s">
        <v>38</v>
      </c>
      <c r="F2200" s="28" t="s">
        <v>240</v>
      </c>
      <c r="G2200" s="28">
        <v>855</v>
      </c>
    </row>
    <row r="2201" spans="4:7" x14ac:dyDescent="0.3">
      <c r="D2201" s="30">
        <v>46220</v>
      </c>
      <c r="E2201" s="28" t="s">
        <v>106</v>
      </c>
      <c r="F2201" s="28" t="s">
        <v>225</v>
      </c>
      <c r="G2201" s="28">
        <v>640</v>
      </c>
    </row>
    <row r="2202" spans="4:7" x14ac:dyDescent="0.3">
      <c r="D2202" s="30">
        <v>46220</v>
      </c>
      <c r="E2202" s="28" t="s">
        <v>38</v>
      </c>
      <c r="F2202" s="28" t="s">
        <v>219</v>
      </c>
      <c r="G2202" s="28">
        <v>2002</v>
      </c>
    </row>
    <row r="2203" spans="4:7" x14ac:dyDescent="0.3">
      <c r="D2203" s="30">
        <v>46220</v>
      </c>
      <c r="E2203" s="28" t="s">
        <v>106</v>
      </c>
      <c r="F2203" s="28" t="s">
        <v>226</v>
      </c>
      <c r="G2203" s="28">
        <v>2112</v>
      </c>
    </row>
    <row r="2204" spans="4:7" x14ac:dyDescent="0.3">
      <c r="D2204" s="30">
        <v>46220</v>
      </c>
      <c r="E2204" s="28" t="s">
        <v>106</v>
      </c>
      <c r="F2204" s="28" t="s">
        <v>239</v>
      </c>
      <c r="G2204" s="28">
        <v>836</v>
      </c>
    </row>
    <row r="2205" spans="4:7" x14ac:dyDescent="0.3">
      <c r="D2205" s="30">
        <v>46220</v>
      </c>
      <c r="E2205" s="28" t="s">
        <v>106</v>
      </c>
      <c r="F2205" s="28" t="s">
        <v>226</v>
      </c>
      <c r="G2205" s="28">
        <v>1248</v>
      </c>
    </row>
    <row r="2206" spans="4:7" x14ac:dyDescent="0.3">
      <c r="D2206" s="30">
        <v>46220</v>
      </c>
      <c r="E2206" s="28" t="s">
        <v>39</v>
      </c>
      <c r="F2206" s="28" t="s">
        <v>227</v>
      </c>
      <c r="G2206" s="28">
        <v>754</v>
      </c>
    </row>
    <row r="2207" spans="4:7" x14ac:dyDescent="0.3">
      <c r="D2207" s="30">
        <v>46220</v>
      </c>
      <c r="E2207" s="28" t="s">
        <v>106</v>
      </c>
      <c r="F2207" s="28" t="s">
        <v>232</v>
      </c>
      <c r="G2207" s="28">
        <v>846</v>
      </c>
    </row>
    <row r="2208" spans="4:7" x14ac:dyDescent="0.3">
      <c r="D2208" s="30">
        <v>46220</v>
      </c>
      <c r="E2208" s="28" t="s">
        <v>38</v>
      </c>
      <c r="F2208" s="28" t="s">
        <v>229</v>
      </c>
      <c r="G2208" s="28">
        <v>968</v>
      </c>
    </row>
    <row r="2209" spans="4:7" x14ac:dyDescent="0.3">
      <c r="D2209" s="30">
        <v>46221</v>
      </c>
      <c r="E2209" s="28" t="s">
        <v>106</v>
      </c>
      <c r="F2209" s="28" t="s">
        <v>223</v>
      </c>
      <c r="G2209" s="28">
        <v>1272</v>
      </c>
    </row>
    <row r="2210" spans="4:7" x14ac:dyDescent="0.3">
      <c r="D2210" s="30">
        <v>46221</v>
      </c>
      <c r="E2210" s="28" t="s">
        <v>106</v>
      </c>
      <c r="F2210" s="28" t="s">
        <v>237</v>
      </c>
      <c r="G2210" s="28">
        <v>252</v>
      </c>
    </row>
    <row r="2211" spans="4:7" x14ac:dyDescent="0.3">
      <c r="D2211" s="30">
        <v>46221</v>
      </c>
      <c r="E2211" s="28" t="s">
        <v>38</v>
      </c>
      <c r="F2211" s="28" t="s">
        <v>226</v>
      </c>
      <c r="G2211" s="28">
        <v>864</v>
      </c>
    </row>
    <row r="2212" spans="4:7" x14ac:dyDescent="0.3">
      <c r="D2212" s="30">
        <v>46221</v>
      </c>
      <c r="E2212" s="28" t="s">
        <v>42</v>
      </c>
      <c r="F2212" s="28" t="s">
        <v>225</v>
      </c>
      <c r="G2212" s="28">
        <v>448</v>
      </c>
    </row>
    <row r="2213" spans="4:7" x14ac:dyDescent="0.3">
      <c r="D2213" s="30">
        <v>46221</v>
      </c>
      <c r="E2213" s="28" t="s">
        <v>39</v>
      </c>
      <c r="F2213" s="28" t="s">
        <v>228</v>
      </c>
      <c r="G2213" s="28">
        <v>1080</v>
      </c>
    </row>
    <row r="2214" spans="4:7" x14ac:dyDescent="0.3">
      <c r="D2214" s="30">
        <v>46221</v>
      </c>
      <c r="E2214" s="28" t="s">
        <v>106</v>
      </c>
      <c r="F2214" s="28" t="s">
        <v>237</v>
      </c>
      <c r="G2214" s="28">
        <v>315</v>
      </c>
    </row>
    <row r="2215" spans="4:7" x14ac:dyDescent="0.3">
      <c r="D2215" s="30">
        <v>46221</v>
      </c>
      <c r="E2215" s="28" t="s">
        <v>106</v>
      </c>
      <c r="F2215" s="28" t="s">
        <v>235</v>
      </c>
      <c r="G2215" s="28">
        <v>43</v>
      </c>
    </row>
    <row r="2216" spans="4:7" x14ac:dyDescent="0.3">
      <c r="D2216" s="30">
        <v>46221</v>
      </c>
      <c r="E2216" s="28" t="s">
        <v>39</v>
      </c>
      <c r="F2216" s="28" t="s">
        <v>219</v>
      </c>
      <c r="G2216" s="28">
        <v>1547</v>
      </c>
    </row>
    <row r="2217" spans="4:7" x14ac:dyDescent="0.3">
      <c r="D2217" s="30">
        <v>46221</v>
      </c>
      <c r="E2217" s="28" t="s">
        <v>42</v>
      </c>
      <c r="F2217" s="28" t="s">
        <v>234</v>
      </c>
      <c r="G2217" s="28">
        <v>1224</v>
      </c>
    </row>
    <row r="2218" spans="4:7" x14ac:dyDescent="0.3">
      <c r="D2218" s="30">
        <v>46222</v>
      </c>
      <c r="E2218" s="28" t="s">
        <v>38</v>
      </c>
      <c r="F2218" s="28" t="s">
        <v>236</v>
      </c>
      <c r="G2218" s="28">
        <v>198</v>
      </c>
    </row>
    <row r="2219" spans="4:7" x14ac:dyDescent="0.3">
      <c r="D2219" s="30">
        <v>46222</v>
      </c>
      <c r="E2219" s="28" t="s">
        <v>42</v>
      </c>
      <c r="F2219" s="28" t="s">
        <v>235</v>
      </c>
      <c r="G2219" s="28">
        <v>43</v>
      </c>
    </row>
    <row r="2220" spans="4:7" x14ac:dyDescent="0.3">
      <c r="D2220" s="30">
        <v>46222</v>
      </c>
      <c r="E2220" s="28" t="s">
        <v>42</v>
      </c>
      <c r="F2220" s="28" t="s">
        <v>232</v>
      </c>
      <c r="G2220" s="28">
        <v>1081</v>
      </c>
    </row>
    <row r="2221" spans="4:7" x14ac:dyDescent="0.3">
      <c r="D2221" s="30">
        <v>46222</v>
      </c>
      <c r="E2221" s="28" t="s">
        <v>38</v>
      </c>
      <c r="F2221" s="28" t="s">
        <v>226</v>
      </c>
      <c r="G2221" s="28">
        <v>768</v>
      </c>
    </row>
    <row r="2222" spans="4:7" x14ac:dyDescent="0.3">
      <c r="D2222" s="30">
        <v>46222</v>
      </c>
      <c r="E2222" s="28" t="s">
        <v>42</v>
      </c>
      <c r="F2222" s="28" t="s">
        <v>229</v>
      </c>
      <c r="G2222" s="28">
        <v>2200</v>
      </c>
    </row>
    <row r="2223" spans="4:7" x14ac:dyDescent="0.3">
      <c r="D2223" s="30">
        <v>46222</v>
      </c>
      <c r="E2223" s="28" t="s">
        <v>42</v>
      </c>
      <c r="F2223" s="28" t="s">
        <v>231</v>
      </c>
      <c r="G2223" s="28">
        <v>198</v>
      </c>
    </row>
    <row r="2224" spans="4:7" x14ac:dyDescent="0.3">
      <c r="D2224" s="30">
        <v>46222</v>
      </c>
      <c r="E2224" s="28" t="s">
        <v>106</v>
      </c>
      <c r="F2224" s="28" t="s">
        <v>240</v>
      </c>
      <c r="G2224" s="28">
        <v>585</v>
      </c>
    </row>
    <row r="2225" spans="4:7" x14ac:dyDescent="0.3">
      <c r="D2225" s="30">
        <v>46222</v>
      </c>
      <c r="E2225" s="28" t="s">
        <v>39</v>
      </c>
      <c r="F2225" s="28" t="s">
        <v>239</v>
      </c>
      <c r="G2225" s="28">
        <v>722</v>
      </c>
    </row>
    <row r="2226" spans="4:7" x14ac:dyDescent="0.3">
      <c r="D2226" s="30">
        <v>46222</v>
      </c>
      <c r="E2226" s="28" t="s">
        <v>38</v>
      </c>
      <c r="F2226" s="28" t="s">
        <v>227</v>
      </c>
      <c r="G2226" s="28">
        <v>1102</v>
      </c>
    </row>
    <row r="2227" spans="4:7" x14ac:dyDescent="0.3">
      <c r="D2227" s="30">
        <v>46222</v>
      </c>
      <c r="E2227" s="28" t="s">
        <v>106</v>
      </c>
      <c r="F2227" s="28" t="s">
        <v>223</v>
      </c>
      <c r="G2227" s="28">
        <v>477</v>
      </c>
    </row>
    <row r="2228" spans="4:7" x14ac:dyDescent="0.3">
      <c r="D2228" s="30">
        <v>46222</v>
      </c>
      <c r="E2228" s="28" t="s">
        <v>106</v>
      </c>
      <c r="F2228" s="28" t="s">
        <v>242</v>
      </c>
      <c r="G2228" s="28">
        <v>1368</v>
      </c>
    </row>
    <row r="2229" spans="4:7" x14ac:dyDescent="0.3">
      <c r="D2229" s="30">
        <v>46222</v>
      </c>
      <c r="E2229" s="28" t="s">
        <v>38</v>
      </c>
      <c r="F2229" s="28" t="s">
        <v>236</v>
      </c>
      <c r="G2229" s="28">
        <v>209</v>
      </c>
    </row>
    <row r="2230" spans="4:7" x14ac:dyDescent="0.3">
      <c r="D2230" s="30">
        <v>46222</v>
      </c>
      <c r="E2230" s="28" t="s">
        <v>42</v>
      </c>
      <c r="F2230" s="28" t="s">
        <v>239</v>
      </c>
      <c r="G2230" s="28">
        <v>380</v>
      </c>
    </row>
    <row r="2231" spans="4:7" x14ac:dyDescent="0.3">
      <c r="D2231" s="30">
        <v>46222</v>
      </c>
      <c r="E2231" s="28" t="s">
        <v>39</v>
      </c>
      <c r="F2231" s="28" t="s">
        <v>242</v>
      </c>
      <c r="G2231" s="28">
        <v>741</v>
      </c>
    </row>
    <row r="2232" spans="4:7" x14ac:dyDescent="0.3">
      <c r="D2232" s="30">
        <v>46222</v>
      </c>
      <c r="E2232" s="28" t="s">
        <v>106</v>
      </c>
      <c r="F2232" s="28" t="s">
        <v>225</v>
      </c>
      <c r="G2232" s="28">
        <v>1344</v>
      </c>
    </row>
    <row r="2233" spans="4:7" x14ac:dyDescent="0.3">
      <c r="D2233" s="30">
        <v>46223</v>
      </c>
      <c r="E2233" s="28" t="s">
        <v>38</v>
      </c>
      <c r="F2233" s="28" t="s">
        <v>223</v>
      </c>
      <c r="G2233" s="28">
        <v>689</v>
      </c>
    </row>
    <row r="2234" spans="4:7" x14ac:dyDescent="0.3">
      <c r="D2234" s="30">
        <v>46223</v>
      </c>
      <c r="E2234" s="28" t="s">
        <v>38</v>
      </c>
      <c r="F2234" s="28" t="s">
        <v>219</v>
      </c>
      <c r="G2234" s="28">
        <v>1456</v>
      </c>
    </row>
    <row r="2235" spans="4:7" x14ac:dyDescent="0.3">
      <c r="D2235" s="30">
        <v>46223</v>
      </c>
      <c r="E2235" s="28" t="s">
        <v>42</v>
      </c>
      <c r="F2235" s="28" t="s">
        <v>234</v>
      </c>
      <c r="G2235" s="28">
        <v>204</v>
      </c>
    </row>
    <row r="2236" spans="4:7" x14ac:dyDescent="0.3">
      <c r="D2236" s="30">
        <v>46223</v>
      </c>
      <c r="E2236" s="28" t="s">
        <v>38</v>
      </c>
      <c r="F2236" s="28" t="s">
        <v>232</v>
      </c>
      <c r="G2236" s="28">
        <v>423</v>
      </c>
    </row>
    <row r="2237" spans="4:7" x14ac:dyDescent="0.3">
      <c r="D2237" s="30">
        <v>46223</v>
      </c>
      <c r="E2237" s="28" t="s">
        <v>42</v>
      </c>
      <c r="F2237" s="28" t="s">
        <v>235</v>
      </c>
      <c r="G2237" s="28">
        <v>946</v>
      </c>
    </row>
    <row r="2238" spans="4:7" x14ac:dyDescent="0.3">
      <c r="D2238" s="30">
        <v>46223</v>
      </c>
      <c r="E2238" s="28" t="s">
        <v>42</v>
      </c>
      <c r="F2238" s="28" t="s">
        <v>225</v>
      </c>
      <c r="G2238" s="28">
        <v>448</v>
      </c>
    </row>
    <row r="2239" spans="4:7" x14ac:dyDescent="0.3">
      <c r="D2239" s="30">
        <v>46223</v>
      </c>
      <c r="E2239" s="28" t="s">
        <v>38</v>
      </c>
      <c r="F2239" s="28" t="s">
        <v>233</v>
      </c>
      <c r="G2239" s="28">
        <v>459</v>
      </c>
    </row>
    <row r="2240" spans="4:7" x14ac:dyDescent="0.3">
      <c r="D2240" s="30">
        <v>46223</v>
      </c>
      <c r="E2240" s="28" t="s">
        <v>39</v>
      </c>
      <c r="F2240" s="28" t="s">
        <v>235</v>
      </c>
      <c r="G2240" s="28">
        <v>817</v>
      </c>
    </row>
    <row r="2241" spans="4:7" x14ac:dyDescent="0.3">
      <c r="D2241" s="30">
        <v>46223</v>
      </c>
      <c r="E2241" s="28" t="s">
        <v>38</v>
      </c>
      <c r="F2241" s="28" t="s">
        <v>236</v>
      </c>
      <c r="G2241" s="28">
        <v>44</v>
      </c>
    </row>
    <row r="2242" spans="4:7" x14ac:dyDescent="0.3">
      <c r="D2242" s="30">
        <v>46223</v>
      </c>
      <c r="E2242" s="28" t="s">
        <v>38</v>
      </c>
      <c r="F2242" s="28" t="s">
        <v>240</v>
      </c>
      <c r="G2242" s="28">
        <v>945</v>
      </c>
    </row>
    <row r="2243" spans="4:7" x14ac:dyDescent="0.3">
      <c r="D2243" s="30">
        <v>46223</v>
      </c>
      <c r="E2243" s="28" t="s">
        <v>39</v>
      </c>
      <c r="F2243" s="28" t="s">
        <v>242</v>
      </c>
      <c r="G2243" s="28">
        <v>228</v>
      </c>
    </row>
    <row r="2244" spans="4:7" x14ac:dyDescent="0.3">
      <c r="D2244" s="30">
        <v>46223</v>
      </c>
      <c r="E2244" s="28" t="s">
        <v>38</v>
      </c>
      <c r="F2244" s="28" t="s">
        <v>239</v>
      </c>
      <c r="G2244" s="28">
        <v>570</v>
      </c>
    </row>
    <row r="2245" spans="4:7" x14ac:dyDescent="0.3">
      <c r="D2245" s="30">
        <v>46224</v>
      </c>
      <c r="E2245" s="28" t="s">
        <v>39</v>
      </c>
      <c r="F2245" s="28" t="s">
        <v>234</v>
      </c>
      <c r="G2245" s="28">
        <v>408</v>
      </c>
    </row>
    <row r="2246" spans="4:7" x14ac:dyDescent="0.3">
      <c r="D2246" s="30">
        <v>46224</v>
      </c>
      <c r="E2246" s="28" t="s">
        <v>39</v>
      </c>
      <c r="F2246" s="28" t="s">
        <v>221</v>
      </c>
      <c r="G2246" s="28">
        <v>260</v>
      </c>
    </row>
    <row r="2247" spans="4:7" x14ac:dyDescent="0.3">
      <c r="D2247" s="30">
        <v>46224</v>
      </c>
      <c r="E2247" s="28" t="s">
        <v>42</v>
      </c>
      <c r="F2247" s="28" t="s">
        <v>233</v>
      </c>
      <c r="G2247" s="28">
        <v>51</v>
      </c>
    </row>
    <row r="2248" spans="4:7" x14ac:dyDescent="0.3">
      <c r="D2248" s="30">
        <v>46224</v>
      </c>
      <c r="E2248" s="28" t="s">
        <v>38</v>
      </c>
      <c r="F2248" s="28" t="s">
        <v>227</v>
      </c>
      <c r="G2248" s="28">
        <v>522</v>
      </c>
    </row>
    <row r="2249" spans="4:7" x14ac:dyDescent="0.3">
      <c r="D2249" s="30">
        <v>46224</v>
      </c>
      <c r="E2249" s="28" t="s">
        <v>106</v>
      </c>
      <c r="F2249" s="28" t="s">
        <v>235</v>
      </c>
      <c r="G2249" s="28">
        <v>86</v>
      </c>
    </row>
    <row r="2250" spans="4:7" x14ac:dyDescent="0.3">
      <c r="D2250" s="30">
        <v>46224</v>
      </c>
      <c r="E2250" s="28" t="s">
        <v>106</v>
      </c>
      <c r="F2250" s="28" t="s">
        <v>223</v>
      </c>
      <c r="G2250" s="28">
        <v>530</v>
      </c>
    </row>
    <row r="2251" spans="4:7" x14ac:dyDescent="0.3">
      <c r="D2251" s="30">
        <v>46224</v>
      </c>
      <c r="E2251" s="28" t="s">
        <v>38</v>
      </c>
      <c r="F2251" s="28" t="s">
        <v>221</v>
      </c>
      <c r="G2251" s="28">
        <v>286</v>
      </c>
    </row>
    <row r="2252" spans="4:7" x14ac:dyDescent="0.3">
      <c r="D2252" s="30">
        <v>46224</v>
      </c>
      <c r="E2252" s="28" t="s">
        <v>106</v>
      </c>
      <c r="F2252" s="28" t="s">
        <v>242</v>
      </c>
      <c r="G2252" s="28">
        <v>1026</v>
      </c>
    </row>
    <row r="2253" spans="4:7" x14ac:dyDescent="0.3">
      <c r="D2253" s="30">
        <v>46224</v>
      </c>
      <c r="E2253" s="28" t="s">
        <v>38</v>
      </c>
      <c r="F2253" s="28" t="s">
        <v>228</v>
      </c>
      <c r="G2253" s="28">
        <v>144</v>
      </c>
    </row>
    <row r="2254" spans="4:7" x14ac:dyDescent="0.3">
      <c r="D2254" s="30">
        <v>46224</v>
      </c>
      <c r="E2254" s="28" t="s">
        <v>39</v>
      </c>
      <c r="F2254" s="28" t="s">
        <v>234</v>
      </c>
      <c r="G2254" s="28">
        <v>204</v>
      </c>
    </row>
    <row r="2255" spans="4:7" x14ac:dyDescent="0.3">
      <c r="D2255" s="30">
        <v>46224</v>
      </c>
      <c r="E2255" s="28" t="s">
        <v>39</v>
      </c>
      <c r="F2255" s="28" t="s">
        <v>221</v>
      </c>
      <c r="G2255" s="28">
        <v>13</v>
      </c>
    </row>
    <row r="2256" spans="4:7" x14ac:dyDescent="0.3">
      <c r="D2256" s="30">
        <v>46225</v>
      </c>
      <c r="E2256" s="28" t="s">
        <v>106</v>
      </c>
      <c r="F2256" s="28" t="s">
        <v>228</v>
      </c>
      <c r="G2256" s="28">
        <v>576</v>
      </c>
    </row>
    <row r="2257" spans="4:7" x14ac:dyDescent="0.3">
      <c r="D2257" s="30">
        <v>46225</v>
      </c>
      <c r="E2257" s="28" t="s">
        <v>42</v>
      </c>
      <c r="F2257" s="28" t="s">
        <v>217</v>
      </c>
      <c r="G2257" s="28">
        <v>624</v>
      </c>
    </row>
    <row r="2258" spans="4:7" x14ac:dyDescent="0.3">
      <c r="D2258" s="30">
        <v>46225</v>
      </c>
      <c r="E2258" s="28" t="s">
        <v>38</v>
      </c>
      <c r="F2258" s="28" t="s">
        <v>236</v>
      </c>
      <c r="G2258" s="28">
        <v>99</v>
      </c>
    </row>
    <row r="2259" spans="4:7" x14ac:dyDescent="0.3">
      <c r="D2259" s="30">
        <v>46225</v>
      </c>
      <c r="E2259" s="28" t="s">
        <v>39</v>
      </c>
      <c r="F2259" s="28" t="s">
        <v>227</v>
      </c>
      <c r="G2259" s="28">
        <v>1102</v>
      </c>
    </row>
    <row r="2260" spans="4:7" x14ac:dyDescent="0.3">
      <c r="D2260" s="30">
        <v>46225</v>
      </c>
      <c r="E2260" s="28" t="s">
        <v>106</v>
      </c>
      <c r="F2260" s="28" t="s">
        <v>219</v>
      </c>
      <c r="G2260" s="28">
        <v>273</v>
      </c>
    </row>
    <row r="2261" spans="4:7" x14ac:dyDescent="0.3">
      <c r="D2261" s="30">
        <v>46225</v>
      </c>
      <c r="E2261" s="28" t="s">
        <v>39</v>
      </c>
      <c r="F2261" s="28" t="s">
        <v>226</v>
      </c>
      <c r="G2261" s="28">
        <v>1152</v>
      </c>
    </row>
    <row r="2262" spans="4:7" x14ac:dyDescent="0.3">
      <c r="D2262" s="30">
        <v>46225</v>
      </c>
      <c r="E2262" s="28" t="s">
        <v>106</v>
      </c>
      <c r="F2262" s="28" t="s">
        <v>241</v>
      </c>
      <c r="G2262" s="28">
        <v>1320</v>
      </c>
    </row>
    <row r="2263" spans="4:7" x14ac:dyDescent="0.3">
      <c r="D2263" s="30">
        <v>46225</v>
      </c>
      <c r="E2263" s="28" t="s">
        <v>106</v>
      </c>
      <c r="F2263" s="28" t="s">
        <v>241</v>
      </c>
      <c r="G2263" s="28">
        <v>900</v>
      </c>
    </row>
    <row r="2264" spans="4:7" x14ac:dyDescent="0.3">
      <c r="D2264" s="30">
        <v>46225</v>
      </c>
      <c r="E2264" s="28" t="s">
        <v>38</v>
      </c>
      <c r="F2264" s="28" t="s">
        <v>226</v>
      </c>
      <c r="G2264" s="28">
        <v>1344</v>
      </c>
    </row>
    <row r="2265" spans="4:7" x14ac:dyDescent="0.3">
      <c r="D2265" s="30">
        <v>46225</v>
      </c>
      <c r="E2265" s="28" t="s">
        <v>39</v>
      </c>
      <c r="F2265" s="28" t="s">
        <v>227</v>
      </c>
      <c r="G2265" s="28">
        <v>928</v>
      </c>
    </row>
    <row r="2266" spans="4:7" x14ac:dyDescent="0.3">
      <c r="D2266" s="30">
        <v>46225</v>
      </c>
      <c r="E2266" s="28" t="s">
        <v>39</v>
      </c>
      <c r="F2266" s="28" t="s">
        <v>227</v>
      </c>
      <c r="G2266" s="28">
        <v>870</v>
      </c>
    </row>
    <row r="2267" spans="4:7" x14ac:dyDescent="0.3">
      <c r="D2267" s="30">
        <v>46226</v>
      </c>
      <c r="E2267" s="28" t="s">
        <v>42</v>
      </c>
      <c r="F2267" s="28" t="s">
        <v>237</v>
      </c>
      <c r="G2267" s="28">
        <v>378</v>
      </c>
    </row>
    <row r="2268" spans="4:7" x14ac:dyDescent="0.3">
      <c r="D2268" s="30">
        <v>46226</v>
      </c>
      <c r="E2268" s="28" t="s">
        <v>106</v>
      </c>
      <c r="F2268" s="28" t="s">
        <v>238</v>
      </c>
      <c r="G2268" s="28">
        <v>174</v>
      </c>
    </row>
    <row r="2269" spans="4:7" x14ac:dyDescent="0.3">
      <c r="D2269" s="30">
        <v>46226</v>
      </c>
      <c r="E2269" s="28" t="s">
        <v>38</v>
      </c>
      <c r="F2269" s="28" t="s">
        <v>215</v>
      </c>
      <c r="G2269" s="28">
        <v>345</v>
      </c>
    </row>
    <row r="2270" spans="4:7" x14ac:dyDescent="0.3">
      <c r="D2270" s="30">
        <v>46226</v>
      </c>
      <c r="E2270" s="28" t="s">
        <v>106</v>
      </c>
      <c r="F2270" s="28" t="s">
        <v>223</v>
      </c>
      <c r="G2270" s="28">
        <v>1166</v>
      </c>
    </row>
    <row r="2271" spans="4:7" x14ac:dyDescent="0.3">
      <c r="D2271" s="30">
        <v>46226</v>
      </c>
      <c r="E2271" s="28" t="s">
        <v>39</v>
      </c>
      <c r="F2271" s="28" t="s">
        <v>239</v>
      </c>
      <c r="G2271" s="28">
        <v>532</v>
      </c>
    </row>
    <row r="2272" spans="4:7" x14ac:dyDescent="0.3">
      <c r="D2272" s="30">
        <v>46226</v>
      </c>
      <c r="E2272" s="28" t="s">
        <v>39</v>
      </c>
      <c r="F2272" s="28" t="s">
        <v>240</v>
      </c>
      <c r="G2272" s="28">
        <v>225</v>
      </c>
    </row>
    <row r="2273" spans="4:7" x14ac:dyDescent="0.3">
      <c r="D2273" s="30">
        <v>46226</v>
      </c>
      <c r="E2273" s="28" t="s">
        <v>39</v>
      </c>
      <c r="F2273" s="28" t="s">
        <v>223</v>
      </c>
      <c r="G2273" s="28">
        <v>477</v>
      </c>
    </row>
    <row r="2274" spans="4:7" x14ac:dyDescent="0.3">
      <c r="D2274" s="30">
        <v>46226</v>
      </c>
      <c r="E2274" s="28" t="s">
        <v>38</v>
      </c>
      <c r="F2274" s="28" t="s">
        <v>241</v>
      </c>
      <c r="G2274" s="28">
        <v>1380</v>
      </c>
    </row>
    <row r="2275" spans="4:7" x14ac:dyDescent="0.3">
      <c r="D2275" s="30">
        <v>46226</v>
      </c>
      <c r="E2275" s="28" t="s">
        <v>38</v>
      </c>
      <c r="F2275" s="28" t="s">
        <v>228</v>
      </c>
      <c r="G2275" s="28">
        <v>504</v>
      </c>
    </row>
    <row r="2276" spans="4:7" x14ac:dyDescent="0.3">
      <c r="D2276" s="30">
        <v>46226</v>
      </c>
      <c r="E2276" s="28" t="s">
        <v>42</v>
      </c>
      <c r="F2276" s="28" t="s">
        <v>234</v>
      </c>
      <c r="G2276" s="28">
        <v>408</v>
      </c>
    </row>
    <row r="2277" spans="4:7" x14ac:dyDescent="0.3">
      <c r="D2277" s="30">
        <v>46226</v>
      </c>
      <c r="E2277" s="28" t="s">
        <v>106</v>
      </c>
      <c r="F2277" s="28" t="s">
        <v>221</v>
      </c>
      <c r="G2277" s="28">
        <v>208</v>
      </c>
    </row>
    <row r="2278" spans="4:7" x14ac:dyDescent="0.3">
      <c r="D2278" s="30">
        <v>46226</v>
      </c>
      <c r="E2278" s="28" t="s">
        <v>38</v>
      </c>
      <c r="F2278" s="28" t="s">
        <v>239</v>
      </c>
      <c r="G2278" s="28">
        <v>266</v>
      </c>
    </row>
    <row r="2279" spans="4:7" x14ac:dyDescent="0.3">
      <c r="D2279" s="30">
        <v>46226</v>
      </c>
      <c r="E2279" s="28" t="s">
        <v>106</v>
      </c>
      <c r="F2279" s="28" t="s">
        <v>233</v>
      </c>
      <c r="G2279" s="28">
        <v>1020</v>
      </c>
    </row>
    <row r="2280" spans="4:7" x14ac:dyDescent="0.3">
      <c r="D2280" s="30">
        <v>46226</v>
      </c>
      <c r="E2280" s="28" t="s">
        <v>39</v>
      </c>
      <c r="F2280" s="28" t="s">
        <v>239</v>
      </c>
      <c r="G2280" s="28">
        <v>836</v>
      </c>
    </row>
    <row r="2281" spans="4:7" x14ac:dyDescent="0.3">
      <c r="D2281" s="30">
        <v>46226</v>
      </c>
      <c r="E2281" s="28" t="s">
        <v>38</v>
      </c>
      <c r="F2281" s="28" t="s">
        <v>237</v>
      </c>
      <c r="G2281" s="28">
        <v>504</v>
      </c>
    </row>
    <row r="2282" spans="4:7" x14ac:dyDescent="0.3">
      <c r="D2282" s="30">
        <v>46227</v>
      </c>
      <c r="E2282" s="28" t="s">
        <v>106</v>
      </c>
      <c r="F2282" s="28" t="s">
        <v>240</v>
      </c>
      <c r="G2282" s="28">
        <v>1125</v>
      </c>
    </row>
    <row r="2283" spans="4:7" x14ac:dyDescent="0.3">
      <c r="D2283" s="30">
        <v>46227</v>
      </c>
      <c r="E2283" s="28" t="s">
        <v>38</v>
      </c>
      <c r="F2283" s="28" t="s">
        <v>227</v>
      </c>
      <c r="G2283" s="28">
        <v>580</v>
      </c>
    </row>
    <row r="2284" spans="4:7" x14ac:dyDescent="0.3">
      <c r="D2284" s="30">
        <v>46227</v>
      </c>
      <c r="E2284" s="28" t="s">
        <v>38</v>
      </c>
      <c r="F2284" s="28" t="s">
        <v>230</v>
      </c>
      <c r="G2284" s="28">
        <v>851</v>
      </c>
    </row>
    <row r="2285" spans="4:7" x14ac:dyDescent="0.3">
      <c r="D2285" s="30">
        <v>46227</v>
      </c>
      <c r="E2285" s="28" t="s">
        <v>38</v>
      </c>
      <c r="F2285" s="28" t="s">
        <v>237</v>
      </c>
      <c r="G2285" s="28">
        <v>1134</v>
      </c>
    </row>
    <row r="2286" spans="4:7" x14ac:dyDescent="0.3">
      <c r="D2286" s="30">
        <v>46227</v>
      </c>
      <c r="E2286" s="28" t="s">
        <v>42</v>
      </c>
      <c r="F2286" s="28" t="s">
        <v>219</v>
      </c>
      <c r="G2286" s="28">
        <v>455</v>
      </c>
    </row>
    <row r="2287" spans="4:7" x14ac:dyDescent="0.3">
      <c r="D2287" s="30">
        <v>46227</v>
      </c>
      <c r="E2287" s="28" t="s">
        <v>39</v>
      </c>
      <c r="F2287" s="28" t="s">
        <v>239</v>
      </c>
      <c r="G2287" s="28">
        <v>722</v>
      </c>
    </row>
    <row r="2288" spans="4:7" x14ac:dyDescent="0.3">
      <c r="D2288" s="30">
        <v>46227</v>
      </c>
      <c r="E2288" s="28" t="s">
        <v>106</v>
      </c>
      <c r="F2288" s="28" t="s">
        <v>228</v>
      </c>
      <c r="G2288" s="28">
        <v>1584</v>
      </c>
    </row>
    <row r="2289" spans="4:7" x14ac:dyDescent="0.3">
      <c r="D2289" s="30">
        <v>46227</v>
      </c>
      <c r="E2289" s="28" t="s">
        <v>42</v>
      </c>
      <c r="F2289" s="28" t="s">
        <v>235</v>
      </c>
      <c r="G2289" s="28">
        <v>817</v>
      </c>
    </row>
    <row r="2290" spans="4:7" x14ac:dyDescent="0.3">
      <c r="D2290" s="30">
        <v>46227</v>
      </c>
      <c r="E2290" s="28" t="s">
        <v>38</v>
      </c>
      <c r="F2290" s="28" t="s">
        <v>240</v>
      </c>
      <c r="G2290" s="28">
        <v>360</v>
      </c>
    </row>
    <row r="2291" spans="4:7" x14ac:dyDescent="0.3">
      <c r="D2291" s="30">
        <v>46227</v>
      </c>
      <c r="E2291" s="28" t="s">
        <v>39</v>
      </c>
      <c r="F2291" s="28" t="s">
        <v>228</v>
      </c>
      <c r="G2291" s="28">
        <v>1800</v>
      </c>
    </row>
    <row r="2292" spans="4:7" x14ac:dyDescent="0.3">
      <c r="D2292" s="30">
        <v>46227</v>
      </c>
      <c r="E2292" s="28" t="s">
        <v>106</v>
      </c>
      <c r="F2292" s="28" t="s">
        <v>223</v>
      </c>
      <c r="G2292" s="28">
        <v>954</v>
      </c>
    </row>
    <row r="2293" spans="4:7" x14ac:dyDescent="0.3">
      <c r="D2293" s="30">
        <v>46227</v>
      </c>
      <c r="E2293" s="28" t="s">
        <v>106</v>
      </c>
      <c r="F2293" s="28" t="s">
        <v>233</v>
      </c>
      <c r="G2293" s="28">
        <v>51</v>
      </c>
    </row>
    <row r="2294" spans="4:7" x14ac:dyDescent="0.3">
      <c r="D2294" s="30">
        <v>46227</v>
      </c>
      <c r="E2294" s="28" t="s">
        <v>42</v>
      </c>
      <c r="F2294" s="28" t="s">
        <v>238</v>
      </c>
      <c r="G2294" s="28">
        <v>1914</v>
      </c>
    </row>
    <row r="2295" spans="4:7" x14ac:dyDescent="0.3">
      <c r="D2295" s="30">
        <v>46227</v>
      </c>
      <c r="E2295" s="28" t="s">
        <v>42</v>
      </c>
      <c r="F2295" s="28" t="s">
        <v>215</v>
      </c>
      <c r="G2295" s="28">
        <v>1173</v>
      </c>
    </row>
    <row r="2296" spans="4:7" x14ac:dyDescent="0.3">
      <c r="D2296" s="30">
        <v>46227</v>
      </c>
      <c r="E2296" s="28" t="s">
        <v>106</v>
      </c>
      <c r="F2296" s="28" t="s">
        <v>235</v>
      </c>
      <c r="G2296" s="28">
        <v>1075</v>
      </c>
    </row>
    <row r="2297" spans="4:7" x14ac:dyDescent="0.3">
      <c r="D2297" s="30">
        <v>46227</v>
      </c>
      <c r="E2297" s="28" t="s">
        <v>38</v>
      </c>
      <c r="F2297" s="28" t="s">
        <v>234</v>
      </c>
      <c r="G2297" s="28">
        <v>1071</v>
      </c>
    </row>
    <row r="2298" spans="4:7" x14ac:dyDescent="0.3">
      <c r="D2298" s="30">
        <v>46227</v>
      </c>
      <c r="E2298" s="28" t="s">
        <v>38</v>
      </c>
      <c r="F2298" s="28" t="s">
        <v>235</v>
      </c>
      <c r="G2298" s="28">
        <v>129</v>
      </c>
    </row>
    <row r="2299" spans="4:7" x14ac:dyDescent="0.3">
      <c r="D2299" s="30">
        <v>46227</v>
      </c>
      <c r="E2299" s="28" t="s">
        <v>106</v>
      </c>
      <c r="F2299" s="28" t="s">
        <v>221</v>
      </c>
      <c r="G2299" s="28">
        <v>221</v>
      </c>
    </row>
    <row r="2300" spans="4:7" x14ac:dyDescent="0.3">
      <c r="D2300" s="30">
        <v>46227</v>
      </c>
      <c r="E2300" s="28" t="s">
        <v>39</v>
      </c>
      <c r="F2300" s="28" t="s">
        <v>238</v>
      </c>
      <c r="G2300" s="28">
        <v>783</v>
      </c>
    </row>
    <row r="2301" spans="4:7" x14ac:dyDescent="0.3">
      <c r="D2301" s="30">
        <v>46227</v>
      </c>
      <c r="E2301" s="28" t="s">
        <v>38</v>
      </c>
      <c r="F2301" s="28" t="s">
        <v>226</v>
      </c>
      <c r="G2301" s="28">
        <v>1728</v>
      </c>
    </row>
    <row r="2302" spans="4:7" x14ac:dyDescent="0.3">
      <c r="D2302" s="30">
        <v>46228</v>
      </c>
      <c r="E2302" s="28" t="s">
        <v>38</v>
      </c>
      <c r="F2302" s="28" t="s">
        <v>235</v>
      </c>
      <c r="G2302" s="28">
        <v>774</v>
      </c>
    </row>
    <row r="2303" spans="4:7" x14ac:dyDescent="0.3">
      <c r="D2303" s="30">
        <v>46228</v>
      </c>
      <c r="E2303" s="28" t="s">
        <v>38</v>
      </c>
      <c r="F2303" s="28" t="s">
        <v>215</v>
      </c>
      <c r="G2303" s="28">
        <v>1518</v>
      </c>
    </row>
    <row r="2304" spans="4:7" x14ac:dyDescent="0.3">
      <c r="D2304" s="30">
        <v>46228</v>
      </c>
      <c r="E2304" s="28" t="s">
        <v>38</v>
      </c>
      <c r="F2304" s="28" t="s">
        <v>226</v>
      </c>
      <c r="G2304" s="28">
        <v>1728</v>
      </c>
    </row>
    <row r="2305" spans="4:7" x14ac:dyDescent="0.3">
      <c r="D2305" s="30">
        <v>46228</v>
      </c>
      <c r="E2305" s="28" t="s">
        <v>106</v>
      </c>
      <c r="F2305" s="28" t="s">
        <v>232</v>
      </c>
      <c r="G2305" s="28">
        <v>282</v>
      </c>
    </row>
    <row r="2306" spans="4:7" x14ac:dyDescent="0.3">
      <c r="D2306" s="30">
        <v>46228</v>
      </c>
      <c r="E2306" s="28" t="s">
        <v>39</v>
      </c>
      <c r="F2306" s="28" t="s">
        <v>230</v>
      </c>
      <c r="G2306" s="28">
        <v>259</v>
      </c>
    </row>
    <row r="2307" spans="4:7" x14ac:dyDescent="0.3">
      <c r="D2307" s="30">
        <v>46228</v>
      </c>
      <c r="E2307" s="28" t="s">
        <v>42</v>
      </c>
      <c r="F2307" s="28" t="s">
        <v>228</v>
      </c>
      <c r="G2307" s="28">
        <v>360</v>
      </c>
    </row>
    <row r="2308" spans="4:7" x14ac:dyDescent="0.3">
      <c r="D2308" s="30">
        <v>46228</v>
      </c>
      <c r="E2308" s="28" t="s">
        <v>106</v>
      </c>
      <c r="F2308" s="28" t="s">
        <v>239</v>
      </c>
      <c r="G2308" s="28">
        <v>874</v>
      </c>
    </row>
    <row r="2309" spans="4:7" x14ac:dyDescent="0.3">
      <c r="D2309" s="30">
        <v>46228</v>
      </c>
      <c r="E2309" s="28" t="s">
        <v>42</v>
      </c>
      <c r="F2309" s="28" t="s">
        <v>223</v>
      </c>
      <c r="G2309" s="28">
        <v>424</v>
      </c>
    </row>
    <row r="2310" spans="4:7" x14ac:dyDescent="0.3">
      <c r="D2310" s="30">
        <v>46229</v>
      </c>
      <c r="E2310" s="28" t="s">
        <v>38</v>
      </c>
      <c r="F2310" s="28" t="s">
        <v>234</v>
      </c>
      <c r="G2310" s="28">
        <v>51</v>
      </c>
    </row>
    <row r="2311" spans="4:7" x14ac:dyDescent="0.3">
      <c r="D2311" s="30">
        <v>46229</v>
      </c>
      <c r="E2311" s="28" t="s">
        <v>38</v>
      </c>
      <c r="F2311" s="28" t="s">
        <v>234</v>
      </c>
      <c r="G2311" s="28">
        <v>765</v>
      </c>
    </row>
    <row r="2312" spans="4:7" x14ac:dyDescent="0.3">
      <c r="D2312" s="30">
        <v>46229</v>
      </c>
      <c r="E2312" s="28" t="s">
        <v>38</v>
      </c>
      <c r="F2312" s="28" t="s">
        <v>237</v>
      </c>
      <c r="G2312" s="28">
        <v>1323</v>
      </c>
    </row>
    <row r="2313" spans="4:7" x14ac:dyDescent="0.3">
      <c r="D2313" s="30">
        <v>46229</v>
      </c>
      <c r="E2313" s="28" t="s">
        <v>39</v>
      </c>
      <c r="F2313" s="28" t="s">
        <v>226</v>
      </c>
      <c r="G2313" s="28">
        <v>1920</v>
      </c>
    </row>
    <row r="2314" spans="4:7" x14ac:dyDescent="0.3">
      <c r="D2314" s="30">
        <v>46229</v>
      </c>
      <c r="E2314" s="28" t="s">
        <v>39</v>
      </c>
      <c r="F2314" s="28" t="s">
        <v>227</v>
      </c>
      <c r="G2314" s="28">
        <v>1392</v>
      </c>
    </row>
    <row r="2315" spans="4:7" x14ac:dyDescent="0.3">
      <c r="D2315" s="30">
        <v>46229</v>
      </c>
      <c r="E2315" s="28" t="s">
        <v>38</v>
      </c>
      <c r="F2315" s="28" t="s">
        <v>219</v>
      </c>
      <c r="G2315" s="28">
        <v>1365</v>
      </c>
    </row>
    <row r="2316" spans="4:7" x14ac:dyDescent="0.3">
      <c r="D2316" s="30">
        <v>46229</v>
      </c>
      <c r="E2316" s="28" t="s">
        <v>42</v>
      </c>
      <c r="F2316" s="28" t="s">
        <v>231</v>
      </c>
      <c r="G2316" s="28">
        <v>352</v>
      </c>
    </row>
    <row r="2317" spans="4:7" x14ac:dyDescent="0.3">
      <c r="D2317" s="30">
        <v>46229</v>
      </c>
      <c r="E2317" s="28" t="s">
        <v>106</v>
      </c>
      <c r="F2317" s="28" t="s">
        <v>223</v>
      </c>
      <c r="G2317" s="28">
        <v>636</v>
      </c>
    </row>
    <row r="2318" spans="4:7" x14ac:dyDescent="0.3">
      <c r="D2318" s="30">
        <v>46229</v>
      </c>
      <c r="E2318" s="28" t="s">
        <v>38</v>
      </c>
      <c r="F2318" s="28" t="s">
        <v>226</v>
      </c>
      <c r="G2318" s="28">
        <v>2400</v>
      </c>
    </row>
    <row r="2319" spans="4:7" x14ac:dyDescent="0.3">
      <c r="D2319" s="30">
        <v>46230</v>
      </c>
      <c r="E2319" s="28" t="s">
        <v>39</v>
      </c>
      <c r="F2319" s="28" t="s">
        <v>219</v>
      </c>
      <c r="G2319" s="28">
        <v>1456</v>
      </c>
    </row>
    <row r="2320" spans="4:7" x14ac:dyDescent="0.3">
      <c r="D2320" s="30">
        <v>46230</v>
      </c>
      <c r="E2320" s="28" t="s">
        <v>42</v>
      </c>
      <c r="F2320" s="28" t="s">
        <v>236</v>
      </c>
      <c r="G2320" s="28">
        <v>55</v>
      </c>
    </row>
    <row r="2321" spans="4:7" x14ac:dyDescent="0.3">
      <c r="D2321" s="30">
        <v>46230</v>
      </c>
      <c r="E2321" s="28" t="s">
        <v>106</v>
      </c>
      <c r="F2321" s="28" t="s">
        <v>226</v>
      </c>
      <c r="G2321" s="28">
        <v>384</v>
      </c>
    </row>
    <row r="2322" spans="4:7" x14ac:dyDescent="0.3">
      <c r="D2322" s="30">
        <v>46230</v>
      </c>
      <c r="E2322" s="28" t="s">
        <v>38</v>
      </c>
      <c r="F2322" s="28" t="s">
        <v>217</v>
      </c>
      <c r="G2322" s="28">
        <v>260</v>
      </c>
    </row>
    <row r="2323" spans="4:7" x14ac:dyDescent="0.3">
      <c r="D2323" s="30">
        <v>46230</v>
      </c>
      <c r="E2323" s="28" t="s">
        <v>42</v>
      </c>
      <c r="F2323" s="28" t="s">
        <v>231</v>
      </c>
      <c r="G2323" s="28">
        <v>396</v>
      </c>
    </row>
    <row r="2324" spans="4:7" x14ac:dyDescent="0.3">
      <c r="D2324" s="30">
        <v>46230</v>
      </c>
      <c r="E2324" s="28" t="s">
        <v>38</v>
      </c>
      <c r="F2324" s="28" t="s">
        <v>233</v>
      </c>
      <c r="G2324" s="28">
        <v>612</v>
      </c>
    </row>
    <row r="2325" spans="4:7" x14ac:dyDescent="0.3">
      <c r="D2325" s="30">
        <v>46230</v>
      </c>
      <c r="E2325" s="28" t="s">
        <v>39</v>
      </c>
      <c r="F2325" s="28" t="s">
        <v>232</v>
      </c>
      <c r="G2325" s="28">
        <v>94</v>
      </c>
    </row>
    <row r="2326" spans="4:7" x14ac:dyDescent="0.3">
      <c r="D2326" s="30">
        <v>46230</v>
      </c>
      <c r="E2326" s="28" t="s">
        <v>39</v>
      </c>
      <c r="F2326" s="28" t="s">
        <v>242</v>
      </c>
      <c r="G2326" s="28">
        <v>1368</v>
      </c>
    </row>
    <row r="2327" spans="4:7" x14ac:dyDescent="0.3">
      <c r="D2327" s="30">
        <v>46230</v>
      </c>
      <c r="E2327" s="28" t="s">
        <v>106</v>
      </c>
      <c r="F2327" s="28" t="s">
        <v>228</v>
      </c>
      <c r="G2327" s="28">
        <v>72</v>
      </c>
    </row>
    <row r="2328" spans="4:7" x14ac:dyDescent="0.3">
      <c r="D2328" s="30">
        <v>46230</v>
      </c>
      <c r="E2328" s="28" t="s">
        <v>39</v>
      </c>
      <c r="F2328" s="28" t="s">
        <v>226</v>
      </c>
      <c r="G2328" s="28">
        <v>672</v>
      </c>
    </row>
    <row r="2329" spans="4:7" x14ac:dyDescent="0.3">
      <c r="D2329" s="30">
        <v>46230</v>
      </c>
      <c r="E2329" s="28" t="s">
        <v>38</v>
      </c>
      <c r="F2329" s="28" t="s">
        <v>226</v>
      </c>
      <c r="G2329" s="28">
        <v>2400</v>
      </c>
    </row>
    <row r="2330" spans="4:7" x14ac:dyDescent="0.3">
      <c r="D2330" s="30">
        <v>46231</v>
      </c>
      <c r="E2330" s="28" t="s">
        <v>38</v>
      </c>
      <c r="F2330" s="28" t="s">
        <v>232</v>
      </c>
      <c r="G2330" s="28">
        <v>329</v>
      </c>
    </row>
    <row r="2331" spans="4:7" x14ac:dyDescent="0.3">
      <c r="D2331" s="30">
        <v>46231</v>
      </c>
      <c r="E2331" s="28" t="s">
        <v>38</v>
      </c>
      <c r="F2331" s="28" t="s">
        <v>236</v>
      </c>
      <c r="G2331" s="28">
        <v>66</v>
      </c>
    </row>
    <row r="2332" spans="4:7" x14ac:dyDescent="0.3">
      <c r="D2332" s="30">
        <v>46231</v>
      </c>
      <c r="E2332" s="28" t="s">
        <v>38</v>
      </c>
      <c r="F2332" s="28" t="s">
        <v>228</v>
      </c>
      <c r="G2332" s="28">
        <v>1512</v>
      </c>
    </row>
    <row r="2333" spans="4:7" x14ac:dyDescent="0.3">
      <c r="D2333" s="30">
        <v>46231</v>
      </c>
      <c r="E2333" s="28" t="s">
        <v>38</v>
      </c>
      <c r="F2333" s="28" t="s">
        <v>240</v>
      </c>
      <c r="G2333" s="28">
        <v>540</v>
      </c>
    </row>
    <row r="2334" spans="4:7" x14ac:dyDescent="0.3">
      <c r="D2334" s="30">
        <v>46231</v>
      </c>
      <c r="E2334" s="28" t="s">
        <v>38</v>
      </c>
      <c r="F2334" s="28" t="s">
        <v>233</v>
      </c>
      <c r="G2334" s="28">
        <v>102</v>
      </c>
    </row>
    <row r="2335" spans="4:7" x14ac:dyDescent="0.3">
      <c r="D2335" s="30">
        <v>46231</v>
      </c>
      <c r="E2335" s="28" t="s">
        <v>39</v>
      </c>
      <c r="F2335" s="28" t="s">
        <v>233</v>
      </c>
      <c r="G2335" s="28">
        <v>204</v>
      </c>
    </row>
    <row r="2336" spans="4:7" x14ac:dyDescent="0.3">
      <c r="D2336" s="30">
        <v>46231</v>
      </c>
      <c r="E2336" s="28" t="s">
        <v>39</v>
      </c>
      <c r="F2336" s="28" t="s">
        <v>236</v>
      </c>
      <c r="G2336" s="28">
        <v>99</v>
      </c>
    </row>
    <row r="2337" spans="4:7" x14ac:dyDescent="0.3">
      <c r="D2337" s="30">
        <v>46231</v>
      </c>
      <c r="E2337" s="28" t="s">
        <v>38</v>
      </c>
      <c r="F2337" s="28" t="s">
        <v>239</v>
      </c>
      <c r="G2337" s="28">
        <v>38</v>
      </c>
    </row>
    <row r="2338" spans="4:7" x14ac:dyDescent="0.3">
      <c r="D2338" s="30">
        <v>46231</v>
      </c>
      <c r="E2338" s="28" t="s">
        <v>39</v>
      </c>
      <c r="F2338" s="28" t="s">
        <v>242</v>
      </c>
      <c r="G2338" s="28">
        <v>1197</v>
      </c>
    </row>
    <row r="2339" spans="4:7" x14ac:dyDescent="0.3">
      <c r="D2339" s="30">
        <v>46231</v>
      </c>
      <c r="E2339" s="28" t="s">
        <v>38</v>
      </c>
      <c r="F2339" s="28" t="s">
        <v>225</v>
      </c>
      <c r="G2339" s="28">
        <v>640</v>
      </c>
    </row>
    <row r="2340" spans="4:7" x14ac:dyDescent="0.3">
      <c r="D2340" s="30">
        <v>46231</v>
      </c>
      <c r="E2340" s="28" t="s">
        <v>38</v>
      </c>
      <c r="F2340" s="28" t="s">
        <v>226</v>
      </c>
      <c r="G2340" s="28">
        <v>2400</v>
      </c>
    </row>
    <row r="2341" spans="4:7" x14ac:dyDescent="0.3">
      <c r="D2341" s="30">
        <v>46231</v>
      </c>
      <c r="E2341" s="28" t="s">
        <v>42</v>
      </c>
      <c r="F2341" s="28" t="s">
        <v>231</v>
      </c>
      <c r="G2341" s="28">
        <v>154</v>
      </c>
    </row>
    <row r="2342" spans="4:7" x14ac:dyDescent="0.3">
      <c r="D2342" s="30">
        <v>46231</v>
      </c>
      <c r="E2342" s="28" t="s">
        <v>38</v>
      </c>
      <c r="F2342" s="28" t="s">
        <v>235</v>
      </c>
      <c r="G2342" s="28">
        <v>946</v>
      </c>
    </row>
    <row r="2343" spans="4:7" x14ac:dyDescent="0.3">
      <c r="D2343" s="30">
        <v>46231</v>
      </c>
      <c r="E2343" s="28" t="s">
        <v>42</v>
      </c>
      <c r="F2343" s="28" t="s">
        <v>217</v>
      </c>
      <c r="G2343" s="28">
        <v>260</v>
      </c>
    </row>
    <row r="2344" spans="4:7" x14ac:dyDescent="0.3">
      <c r="D2344" s="30">
        <v>46232</v>
      </c>
      <c r="E2344" s="28" t="s">
        <v>39</v>
      </c>
      <c r="F2344" s="28" t="s">
        <v>215</v>
      </c>
      <c r="G2344" s="28">
        <v>69</v>
      </c>
    </row>
    <row r="2345" spans="4:7" x14ac:dyDescent="0.3">
      <c r="D2345" s="30">
        <v>46232</v>
      </c>
      <c r="E2345" s="28" t="s">
        <v>42</v>
      </c>
      <c r="F2345" s="28" t="s">
        <v>219</v>
      </c>
      <c r="G2345" s="28">
        <v>1183</v>
      </c>
    </row>
    <row r="2346" spans="4:7" x14ac:dyDescent="0.3">
      <c r="D2346" s="30">
        <v>46232</v>
      </c>
      <c r="E2346" s="28" t="s">
        <v>106</v>
      </c>
      <c r="F2346" s="28" t="s">
        <v>233</v>
      </c>
      <c r="G2346" s="28">
        <v>51</v>
      </c>
    </row>
    <row r="2347" spans="4:7" x14ac:dyDescent="0.3">
      <c r="D2347" s="30">
        <v>46232</v>
      </c>
      <c r="E2347" s="28" t="s">
        <v>39</v>
      </c>
      <c r="F2347" s="28" t="s">
        <v>228</v>
      </c>
      <c r="G2347" s="28">
        <v>1512</v>
      </c>
    </row>
    <row r="2348" spans="4:7" x14ac:dyDescent="0.3">
      <c r="D2348" s="30">
        <v>46232</v>
      </c>
      <c r="E2348" s="28" t="s">
        <v>39</v>
      </c>
      <c r="F2348" s="28" t="s">
        <v>233</v>
      </c>
      <c r="G2348" s="28">
        <v>867</v>
      </c>
    </row>
    <row r="2349" spans="4:7" x14ac:dyDescent="0.3">
      <c r="D2349" s="30">
        <v>46232</v>
      </c>
      <c r="E2349" s="28" t="s">
        <v>38</v>
      </c>
      <c r="F2349" s="28" t="s">
        <v>229</v>
      </c>
      <c r="G2349" s="28">
        <v>1672</v>
      </c>
    </row>
    <row r="2350" spans="4:7" x14ac:dyDescent="0.3">
      <c r="D2350" s="30">
        <v>46232</v>
      </c>
      <c r="E2350" s="28" t="s">
        <v>38</v>
      </c>
      <c r="F2350" s="28" t="s">
        <v>238</v>
      </c>
      <c r="G2350" s="28">
        <v>1479</v>
      </c>
    </row>
    <row r="2351" spans="4:7" x14ac:dyDescent="0.3">
      <c r="D2351" s="30">
        <v>46232</v>
      </c>
      <c r="E2351" s="28" t="s">
        <v>42</v>
      </c>
      <c r="F2351" s="28" t="s">
        <v>242</v>
      </c>
      <c r="G2351" s="28">
        <v>1197</v>
      </c>
    </row>
    <row r="2352" spans="4:7" x14ac:dyDescent="0.3">
      <c r="D2352" s="30">
        <v>46232</v>
      </c>
      <c r="E2352" s="28" t="s">
        <v>106</v>
      </c>
      <c r="F2352" s="28" t="s">
        <v>234</v>
      </c>
      <c r="G2352" s="28">
        <v>1020</v>
      </c>
    </row>
    <row r="2353" spans="4:7" x14ac:dyDescent="0.3">
      <c r="D2353" s="30">
        <v>46232</v>
      </c>
      <c r="E2353" s="28" t="s">
        <v>39</v>
      </c>
      <c r="F2353" s="28" t="s">
        <v>240</v>
      </c>
      <c r="G2353" s="28">
        <v>1125</v>
      </c>
    </row>
    <row r="2354" spans="4:7" x14ac:dyDescent="0.3">
      <c r="D2354" s="30">
        <v>46232</v>
      </c>
      <c r="E2354" s="28" t="s">
        <v>42</v>
      </c>
      <c r="F2354" s="28" t="s">
        <v>226</v>
      </c>
      <c r="G2354" s="28">
        <v>768</v>
      </c>
    </row>
    <row r="2355" spans="4:7" x14ac:dyDescent="0.3">
      <c r="D2355" s="30">
        <v>46232</v>
      </c>
      <c r="E2355" s="28" t="s">
        <v>42</v>
      </c>
      <c r="F2355" s="28" t="s">
        <v>233</v>
      </c>
      <c r="G2355" s="28">
        <v>867</v>
      </c>
    </row>
    <row r="2356" spans="4:7" x14ac:dyDescent="0.3">
      <c r="D2356" s="30">
        <v>46233</v>
      </c>
      <c r="E2356" s="28" t="s">
        <v>38</v>
      </c>
      <c r="F2356" s="28" t="s">
        <v>229</v>
      </c>
      <c r="G2356" s="28">
        <v>616</v>
      </c>
    </row>
    <row r="2357" spans="4:7" x14ac:dyDescent="0.3">
      <c r="D2357" s="30">
        <v>46233</v>
      </c>
      <c r="E2357" s="28" t="s">
        <v>39</v>
      </c>
      <c r="F2357" s="28" t="s">
        <v>226</v>
      </c>
      <c r="G2357" s="28">
        <v>480</v>
      </c>
    </row>
    <row r="2358" spans="4:7" x14ac:dyDescent="0.3">
      <c r="D2358" s="30">
        <v>46233</v>
      </c>
      <c r="E2358" s="28" t="s">
        <v>39</v>
      </c>
      <c r="F2358" s="28" t="s">
        <v>232</v>
      </c>
      <c r="G2358" s="28">
        <v>752</v>
      </c>
    </row>
    <row r="2359" spans="4:7" x14ac:dyDescent="0.3">
      <c r="D2359" s="30">
        <v>46233</v>
      </c>
      <c r="E2359" s="28" t="s">
        <v>38</v>
      </c>
      <c r="F2359" s="28" t="s">
        <v>228</v>
      </c>
      <c r="G2359" s="28">
        <v>288</v>
      </c>
    </row>
    <row r="2360" spans="4:7" x14ac:dyDescent="0.3">
      <c r="D2360" s="30">
        <v>46233</v>
      </c>
      <c r="E2360" s="28" t="s">
        <v>42</v>
      </c>
      <c r="F2360" s="28" t="s">
        <v>219</v>
      </c>
      <c r="G2360" s="28">
        <v>1092</v>
      </c>
    </row>
    <row r="2361" spans="4:7" x14ac:dyDescent="0.3">
      <c r="D2361" s="30">
        <v>46233</v>
      </c>
      <c r="E2361" s="28" t="s">
        <v>39</v>
      </c>
      <c r="F2361" s="28" t="s">
        <v>240</v>
      </c>
      <c r="G2361" s="28">
        <v>585</v>
      </c>
    </row>
    <row r="2362" spans="4:7" x14ac:dyDescent="0.3">
      <c r="D2362" s="30">
        <v>46233</v>
      </c>
      <c r="E2362" s="28" t="s">
        <v>42</v>
      </c>
      <c r="F2362" s="28" t="s">
        <v>233</v>
      </c>
      <c r="G2362" s="28">
        <v>306</v>
      </c>
    </row>
    <row r="2363" spans="4:7" x14ac:dyDescent="0.3">
      <c r="D2363" s="30">
        <v>46233</v>
      </c>
      <c r="E2363" s="28" t="s">
        <v>106</v>
      </c>
      <c r="F2363" s="28" t="s">
        <v>240</v>
      </c>
      <c r="G2363" s="28">
        <v>810</v>
      </c>
    </row>
    <row r="2364" spans="4:7" x14ac:dyDescent="0.3">
      <c r="D2364" s="30">
        <v>46233</v>
      </c>
      <c r="E2364" s="28" t="s">
        <v>39</v>
      </c>
      <c r="F2364" s="28" t="s">
        <v>226</v>
      </c>
      <c r="G2364" s="28">
        <v>288</v>
      </c>
    </row>
    <row r="2365" spans="4:7" x14ac:dyDescent="0.3">
      <c r="D2365" s="30">
        <v>46233</v>
      </c>
      <c r="E2365" s="28" t="s">
        <v>42</v>
      </c>
      <c r="F2365" s="28" t="s">
        <v>232</v>
      </c>
      <c r="G2365" s="28">
        <v>752</v>
      </c>
    </row>
    <row r="2366" spans="4:7" x14ac:dyDescent="0.3">
      <c r="D2366" s="30">
        <v>46233</v>
      </c>
      <c r="E2366" s="28" t="s">
        <v>42</v>
      </c>
      <c r="F2366" s="28" t="s">
        <v>215</v>
      </c>
      <c r="G2366" s="28">
        <v>69</v>
      </c>
    </row>
    <row r="2367" spans="4:7" x14ac:dyDescent="0.3">
      <c r="D2367" s="30">
        <v>46233</v>
      </c>
      <c r="E2367" s="28" t="s">
        <v>38</v>
      </c>
      <c r="F2367" s="28" t="s">
        <v>241</v>
      </c>
      <c r="G2367" s="28">
        <v>1020</v>
      </c>
    </row>
    <row r="2368" spans="4:7" x14ac:dyDescent="0.3">
      <c r="D2368" s="30">
        <v>46233</v>
      </c>
      <c r="E2368" s="28" t="s">
        <v>38</v>
      </c>
      <c r="F2368" s="28" t="s">
        <v>241</v>
      </c>
      <c r="G2368" s="28">
        <v>360</v>
      </c>
    </row>
    <row r="2369" spans="4:7" x14ac:dyDescent="0.3">
      <c r="D2369" s="30">
        <v>46234</v>
      </c>
      <c r="E2369" s="28" t="s">
        <v>42</v>
      </c>
      <c r="F2369" s="28" t="s">
        <v>223</v>
      </c>
      <c r="G2369" s="28">
        <v>1060</v>
      </c>
    </row>
    <row r="2370" spans="4:7" x14ac:dyDescent="0.3">
      <c r="D2370" s="30">
        <v>46234</v>
      </c>
      <c r="E2370" s="28" t="s">
        <v>106</v>
      </c>
      <c r="F2370" s="28" t="s">
        <v>228</v>
      </c>
      <c r="G2370" s="28">
        <v>1224</v>
      </c>
    </row>
    <row r="2371" spans="4:7" x14ac:dyDescent="0.3">
      <c r="D2371" s="30">
        <v>46234</v>
      </c>
      <c r="E2371" s="28" t="s">
        <v>39</v>
      </c>
      <c r="F2371" s="28" t="s">
        <v>237</v>
      </c>
      <c r="G2371" s="28">
        <v>1071</v>
      </c>
    </row>
    <row r="2372" spans="4:7" x14ac:dyDescent="0.3">
      <c r="D2372" s="30">
        <v>46234</v>
      </c>
      <c r="E2372" s="28" t="s">
        <v>42</v>
      </c>
      <c r="F2372" s="28" t="s">
        <v>242</v>
      </c>
      <c r="G2372" s="28">
        <v>513</v>
      </c>
    </row>
    <row r="2373" spans="4:7" x14ac:dyDescent="0.3">
      <c r="D2373" s="30">
        <v>46234</v>
      </c>
      <c r="E2373" s="28" t="s">
        <v>42</v>
      </c>
      <c r="F2373" s="28" t="s">
        <v>223</v>
      </c>
      <c r="G2373" s="28">
        <v>53</v>
      </c>
    </row>
    <row r="2374" spans="4:7" x14ac:dyDescent="0.3">
      <c r="D2374" s="30">
        <v>46234</v>
      </c>
      <c r="E2374" s="28" t="s">
        <v>38</v>
      </c>
      <c r="F2374" s="28" t="s">
        <v>240</v>
      </c>
      <c r="G2374" s="28">
        <v>135</v>
      </c>
    </row>
    <row r="2375" spans="4:7" x14ac:dyDescent="0.3">
      <c r="D2375" s="30">
        <v>46234</v>
      </c>
      <c r="E2375" s="28" t="s">
        <v>106</v>
      </c>
      <c r="F2375" s="28" t="s">
        <v>238</v>
      </c>
      <c r="G2375" s="28">
        <v>435</v>
      </c>
    </row>
    <row r="2376" spans="4:7" x14ac:dyDescent="0.3">
      <c r="D2376" s="30">
        <v>46234</v>
      </c>
      <c r="E2376" s="28" t="s">
        <v>106</v>
      </c>
      <c r="F2376" s="28" t="s">
        <v>236</v>
      </c>
      <c r="G2376" s="28">
        <v>55</v>
      </c>
    </row>
    <row r="2377" spans="4:7" x14ac:dyDescent="0.3">
      <c r="D2377" s="30">
        <v>46234</v>
      </c>
      <c r="E2377" s="28" t="s">
        <v>106</v>
      </c>
      <c r="F2377" s="28" t="s">
        <v>231</v>
      </c>
      <c r="G2377" s="28">
        <v>550</v>
      </c>
    </row>
    <row r="2378" spans="4:7" x14ac:dyDescent="0.3">
      <c r="D2378" s="30">
        <v>46234</v>
      </c>
      <c r="E2378" s="28" t="s">
        <v>106</v>
      </c>
      <c r="F2378" s="28" t="s">
        <v>241</v>
      </c>
      <c r="G2378" s="28">
        <v>360</v>
      </c>
    </row>
    <row r="2379" spans="4:7" x14ac:dyDescent="0.3">
      <c r="D2379" s="30">
        <v>46234</v>
      </c>
      <c r="E2379" s="28" t="s">
        <v>39</v>
      </c>
      <c r="F2379" s="28" t="s">
        <v>234</v>
      </c>
      <c r="G2379" s="28">
        <v>357</v>
      </c>
    </row>
    <row r="2380" spans="4:7" x14ac:dyDescent="0.3">
      <c r="D2380" s="30">
        <v>46234</v>
      </c>
      <c r="E2380" s="28" t="s">
        <v>42</v>
      </c>
      <c r="F2380" s="28" t="s">
        <v>235</v>
      </c>
      <c r="G2380" s="28">
        <v>473</v>
      </c>
    </row>
    <row r="2381" spans="4:7" x14ac:dyDescent="0.3">
      <c r="D2381" s="30">
        <v>46234</v>
      </c>
      <c r="E2381" s="28" t="s">
        <v>38</v>
      </c>
      <c r="F2381" s="28" t="s">
        <v>228</v>
      </c>
      <c r="G2381" s="28">
        <v>504</v>
      </c>
    </row>
    <row r="2382" spans="4:7" x14ac:dyDescent="0.3">
      <c r="D2382" s="30">
        <v>46234</v>
      </c>
      <c r="E2382" s="28" t="s">
        <v>39</v>
      </c>
      <c r="F2382" s="28" t="s">
        <v>240</v>
      </c>
      <c r="G2382" s="28">
        <v>495</v>
      </c>
    </row>
    <row r="2383" spans="4:7" x14ac:dyDescent="0.3">
      <c r="D2383" s="30">
        <v>46234</v>
      </c>
      <c r="E2383" s="28" t="s">
        <v>106</v>
      </c>
      <c r="F2383" s="28" t="s">
        <v>233</v>
      </c>
      <c r="G2383" s="28">
        <v>408</v>
      </c>
    </row>
    <row r="2384" spans="4:7" x14ac:dyDescent="0.3">
      <c r="D2384" s="30">
        <v>46234</v>
      </c>
      <c r="E2384" s="28" t="s">
        <v>42</v>
      </c>
      <c r="F2384" s="28" t="s">
        <v>228</v>
      </c>
      <c r="G2384" s="28">
        <v>936</v>
      </c>
    </row>
    <row r="2385" spans="4:7" x14ac:dyDescent="0.3">
      <c r="D2385" s="30">
        <v>46234</v>
      </c>
      <c r="E2385" s="28" t="s">
        <v>106</v>
      </c>
      <c r="F2385" s="28" t="s">
        <v>233</v>
      </c>
      <c r="G2385" s="28">
        <v>357</v>
      </c>
    </row>
    <row r="2386" spans="4:7" x14ac:dyDescent="0.3">
      <c r="D2386" s="30">
        <v>46234</v>
      </c>
      <c r="E2386" s="28" t="s">
        <v>42</v>
      </c>
      <c r="F2386" s="28" t="s">
        <v>239</v>
      </c>
      <c r="G2386" s="28">
        <v>912</v>
      </c>
    </row>
    <row r="2387" spans="4:7" x14ac:dyDescent="0.3">
      <c r="D2387" s="30">
        <v>46235</v>
      </c>
      <c r="E2387" s="28" t="s">
        <v>106</v>
      </c>
      <c r="F2387" s="28" t="s">
        <v>228</v>
      </c>
      <c r="G2387" s="28">
        <v>1512</v>
      </c>
    </row>
    <row r="2388" spans="4:7" x14ac:dyDescent="0.3">
      <c r="D2388" s="30">
        <v>46235</v>
      </c>
      <c r="E2388" s="28" t="s">
        <v>38</v>
      </c>
      <c r="F2388" s="28" t="s">
        <v>223</v>
      </c>
      <c r="G2388" s="28">
        <v>636</v>
      </c>
    </row>
    <row r="2389" spans="4:7" x14ac:dyDescent="0.3">
      <c r="D2389" s="30">
        <v>46235</v>
      </c>
      <c r="E2389" s="28" t="s">
        <v>42</v>
      </c>
      <c r="F2389" s="28" t="s">
        <v>228</v>
      </c>
      <c r="G2389" s="28">
        <v>72</v>
      </c>
    </row>
    <row r="2390" spans="4:7" x14ac:dyDescent="0.3">
      <c r="D2390" s="30">
        <v>46235</v>
      </c>
      <c r="E2390" s="28" t="s">
        <v>106</v>
      </c>
      <c r="F2390" s="28" t="s">
        <v>241</v>
      </c>
      <c r="G2390" s="28">
        <v>660</v>
      </c>
    </row>
    <row r="2391" spans="4:7" x14ac:dyDescent="0.3">
      <c r="D2391" s="30">
        <v>46235</v>
      </c>
      <c r="E2391" s="28" t="s">
        <v>106</v>
      </c>
      <c r="F2391" s="28" t="s">
        <v>229</v>
      </c>
      <c r="G2391" s="28">
        <v>1936</v>
      </c>
    </row>
    <row r="2392" spans="4:7" x14ac:dyDescent="0.3">
      <c r="D2392" s="30">
        <v>46235</v>
      </c>
      <c r="E2392" s="28" t="s">
        <v>39</v>
      </c>
      <c r="F2392" s="28" t="s">
        <v>241</v>
      </c>
      <c r="G2392" s="28">
        <v>1440</v>
      </c>
    </row>
    <row r="2393" spans="4:7" x14ac:dyDescent="0.3">
      <c r="D2393" s="30">
        <v>46235</v>
      </c>
      <c r="E2393" s="28" t="s">
        <v>42</v>
      </c>
      <c r="F2393" s="28" t="s">
        <v>242</v>
      </c>
      <c r="G2393" s="28">
        <v>513</v>
      </c>
    </row>
    <row r="2394" spans="4:7" x14ac:dyDescent="0.3">
      <c r="D2394" s="30">
        <v>46235</v>
      </c>
      <c r="E2394" s="28" t="s">
        <v>42</v>
      </c>
      <c r="F2394" s="28" t="s">
        <v>238</v>
      </c>
      <c r="G2394" s="28">
        <v>1131</v>
      </c>
    </row>
    <row r="2395" spans="4:7" x14ac:dyDescent="0.3">
      <c r="D2395" s="30">
        <v>46236</v>
      </c>
      <c r="E2395" s="28" t="s">
        <v>106</v>
      </c>
      <c r="F2395" s="28" t="s">
        <v>226</v>
      </c>
      <c r="G2395" s="28">
        <v>288</v>
      </c>
    </row>
    <row r="2396" spans="4:7" x14ac:dyDescent="0.3">
      <c r="D2396" s="30">
        <v>46236</v>
      </c>
      <c r="E2396" s="28" t="s">
        <v>38</v>
      </c>
      <c r="F2396" s="28" t="s">
        <v>232</v>
      </c>
      <c r="G2396" s="28">
        <v>893</v>
      </c>
    </row>
    <row r="2397" spans="4:7" x14ac:dyDescent="0.3">
      <c r="D2397" s="30">
        <v>46236</v>
      </c>
      <c r="E2397" s="28" t="s">
        <v>106</v>
      </c>
      <c r="F2397" s="28" t="s">
        <v>223</v>
      </c>
      <c r="G2397" s="28">
        <v>106</v>
      </c>
    </row>
    <row r="2398" spans="4:7" x14ac:dyDescent="0.3">
      <c r="D2398" s="30">
        <v>46236</v>
      </c>
      <c r="E2398" s="28" t="s">
        <v>38</v>
      </c>
      <c r="F2398" s="28" t="s">
        <v>242</v>
      </c>
      <c r="G2398" s="28">
        <v>1140</v>
      </c>
    </row>
    <row r="2399" spans="4:7" x14ac:dyDescent="0.3">
      <c r="D2399" s="30">
        <v>46236</v>
      </c>
      <c r="E2399" s="28" t="s">
        <v>38</v>
      </c>
      <c r="F2399" s="28" t="s">
        <v>240</v>
      </c>
      <c r="G2399" s="28">
        <v>585</v>
      </c>
    </row>
    <row r="2400" spans="4:7" x14ac:dyDescent="0.3">
      <c r="D2400" s="30">
        <v>46236</v>
      </c>
      <c r="E2400" s="28" t="s">
        <v>106</v>
      </c>
      <c r="F2400" s="28" t="s">
        <v>228</v>
      </c>
      <c r="G2400" s="28">
        <v>1728</v>
      </c>
    </row>
    <row r="2401" spans="4:7" x14ac:dyDescent="0.3">
      <c r="D2401" s="30">
        <v>46236</v>
      </c>
      <c r="E2401" s="28" t="s">
        <v>42</v>
      </c>
      <c r="F2401" s="28" t="s">
        <v>226</v>
      </c>
      <c r="G2401" s="28">
        <v>384</v>
      </c>
    </row>
    <row r="2402" spans="4:7" x14ac:dyDescent="0.3">
      <c r="D2402" s="30">
        <v>46237</v>
      </c>
      <c r="E2402" s="28" t="s">
        <v>38</v>
      </c>
      <c r="F2402" s="28" t="s">
        <v>228</v>
      </c>
      <c r="G2402" s="28">
        <v>1080</v>
      </c>
    </row>
    <row r="2403" spans="4:7" x14ac:dyDescent="0.3">
      <c r="D2403" s="30">
        <v>46237</v>
      </c>
      <c r="E2403" s="28" t="s">
        <v>38</v>
      </c>
      <c r="F2403" s="28" t="s">
        <v>239</v>
      </c>
      <c r="G2403" s="28">
        <v>950</v>
      </c>
    </row>
    <row r="2404" spans="4:7" x14ac:dyDescent="0.3">
      <c r="D2404" s="30">
        <v>46237</v>
      </c>
      <c r="E2404" s="28" t="s">
        <v>106</v>
      </c>
      <c r="F2404" s="28" t="s">
        <v>226</v>
      </c>
      <c r="G2404" s="28">
        <v>192</v>
      </c>
    </row>
    <row r="2405" spans="4:7" x14ac:dyDescent="0.3">
      <c r="D2405" s="30">
        <v>46237</v>
      </c>
      <c r="E2405" s="28" t="s">
        <v>38</v>
      </c>
      <c r="F2405" s="28" t="s">
        <v>236</v>
      </c>
      <c r="G2405" s="28">
        <v>44</v>
      </c>
    </row>
    <row r="2406" spans="4:7" x14ac:dyDescent="0.3">
      <c r="D2406" s="30">
        <v>46238</v>
      </c>
      <c r="E2406" s="28" t="s">
        <v>38</v>
      </c>
      <c r="F2406" s="28" t="s">
        <v>221</v>
      </c>
      <c r="G2406" s="28">
        <v>13</v>
      </c>
    </row>
    <row r="2407" spans="4:7" x14ac:dyDescent="0.3">
      <c r="D2407" s="30">
        <v>46238</v>
      </c>
      <c r="E2407" s="28" t="s">
        <v>38</v>
      </c>
      <c r="F2407" s="28" t="s">
        <v>219</v>
      </c>
      <c r="G2407" s="28">
        <v>819</v>
      </c>
    </row>
    <row r="2408" spans="4:7" x14ac:dyDescent="0.3">
      <c r="D2408" s="30">
        <v>46238</v>
      </c>
      <c r="E2408" s="28" t="s">
        <v>39</v>
      </c>
      <c r="F2408" s="28" t="s">
        <v>231</v>
      </c>
      <c r="G2408" s="28">
        <v>550</v>
      </c>
    </row>
    <row r="2409" spans="4:7" x14ac:dyDescent="0.3">
      <c r="D2409" s="30">
        <v>46238</v>
      </c>
      <c r="E2409" s="28" t="s">
        <v>106</v>
      </c>
      <c r="F2409" s="28" t="s">
        <v>240</v>
      </c>
      <c r="G2409" s="28">
        <v>630</v>
      </c>
    </row>
    <row r="2410" spans="4:7" x14ac:dyDescent="0.3">
      <c r="D2410" s="30">
        <v>46238</v>
      </c>
      <c r="E2410" s="28" t="s">
        <v>106</v>
      </c>
      <c r="F2410" s="28" t="s">
        <v>241</v>
      </c>
      <c r="G2410" s="28">
        <v>1200</v>
      </c>
    </row>
    <row r="2411" spans="4:7" x14ac:dyDescent="0.3">
      <c r="D2411" s="30">
        <v>46238</v>
      </c>
      <c r="E2411" s="28" t="s">
        <v>39</v>
      </c>
      <c r="F2411" s="28" t="s">
        <v>231</v>
      </c>
      <c r="G2411" s="28">
        <v>66</v>
      </c>
    </row>
    <row r="2412" spans="4:7" x14ac:dyDescent="0.3">
      <c r="D2412" s="30">
        <v>46238</v>
      </c>
      <c r="E2412" s="28" t="s">
        <v>38</v>
      </c>
      <c r="F2412" s="28" t="s">
        <v>225</v>
      </c>
      <c r="G2412" s="28">
        <v>384</v>
      </c>
    </row>
    <row r="2413" spans="4:7" x14ac:dyDescent="0.3">
      <c r="D2413" s="30">
        <v>46238</v>
      </c>
      <c r="E2413" s="28" t="s">
        <v>42</v>
      </c>
      <c r="F2413" s="28" t="s">
        <v>241</v>
      </c>
      <c r="G2413" s="28">
        <v>1080</v>
      </c>
    </row>
    <row r="2414" spans="4:7" x14ac:dyDescent="0.3">
      <c r="D2414" s="30">
        <v>46238</v>
      </c>
      <c r="E2414" s="28" t="s">
        <v>42</v>
      </c>
      <c r="F2414" s="28" t="s">
        <v>240</v>
      </c>
      <c r="G2414" s="28">
        <v>135</v>
      </c>
    </row>
    <row r="2415" spans="4:7" x14ac:dyDescent="0.3">
      <c r="D2415" s="30">
        <v>46238</v>
      </c>
      <c r="E2415" s="28" t="s">
        <v>38</v>
      </c>
      <c r="F2415" s="28" t="s">
        <v>232</v>
      </c>
      <c r="G2415" s="28">
        <v>94</v>
      </c>
    </row>
    <row r="2416" spans="4:7" x14ac:dyDescent="0.3">
      <c r="D2416" s="30">
        <v>46239</v>
      </c>
      <c r="E2416" s="28" t="s">
        <v>106</v>
      </c>
      <c r="F2416" s="28" t="s">
        <v>236</v>
      </c>
      <c r="G2416" s="28">
        <v>99</v>
      </c>
    </row>
    <row r="2417" spans="4:7" x14ac:dyDescent="0.3">
      <c r="D2417" s="30">
        <v>46239</v>
      </c>
      <c r="E2417" s="28" t="s">
        <v>38</v>
      </c>
      <c r="F2417" s="28" t="s">
        <v>223</v>
      </c>
      <c r="G2417" s="28">
        <v>1007</v>
      </c>
    </row>
    <row r="2418" spans="4:7" x14ac:dyDescent="0.3">
      <c r="D2418" s="30">
        <v>46239</v>
      </c>
      <c r="E2418" s="28" t="s">
        <v>42</v>
      </c>
      <c r="F2418" s="28" t="s">
        <v>231</v>
      </c>
      <c r="G2418" s="28">
        <v>176</v>
      </c>
    </row>
    <row r="2419" spans="4:7" x14ac:dyDescent="0.3">
      <c r="D2419" s="30">
        <v>46239</v>
      </c>
      <c r="E2419" s="28" t="s">
        <v>106</v>
      </c>
      <c r="F2419" s="28" t="s">
        <v>241</v>
      </c>
      <c r="G2419" s="28">
        <v>660</v>
      </c>
    </row>
    <row r="2420" spans="4:7" x14ac:dyDescent="0.3">
      <c r="D2420" s="30">
        <v>46239</v>
      </c>
      <c r="E2420" s="28" t="s">
        <v>38</v>
      </c>
      <c r="F2420" s="28" t="s">
        <v>227</v>
      </c>
      <c r="G2420" s="28">
        <v>1044</v>
      </c>
    </row>
    <row r="2421" spans="4:7" x14ac:dyDescent="0.3">
      <c r="D2421" s="30">
        <v>46239</v>
      </c>
      <c r="E2421" s="28" t="s">
        <v>106</v>
      </c>
      <c r="F2421" s="28" t="s">
        <v>223</v>
      </c>
      <c r="G2421" s="28">
        <v>1272</v>
      </c>
    </row>
    <row r="2422" spans="4:7" x14ac:dyDescent="0.3">
      <c r="D2422" s="30">
        <v>46239</v>
      </c>
      <c r="E2422" s="28" t="s">
        <v>38</v>
      </c>
      <c r="F2422" s="28" t="s">
        <v>230</v>
      </c>
      <c r="G2422" s="28">
        <v>370</v>
      </c>
    </row>
    <row r="2423" spans="4:7" x14ac:dyDescent="0.3">
      <c r="D2423" s="30">
        <v>46239</v>
      </c>
      <c r="E2423" s="28" t="s">
        <v>39</v>
      </c>
      <c r="F2423" s="28" t="s">
        <v>232</v>
      </c>
      <c r="G2423" s="28">
        <v>1128</v>
      </c>
    </row>
    <row r="2424" spans="4:7" x14ac:dyDescent="0.3">
      <c r="D2424" s="30">
        <v>46239</v>
      </c>
      <c r="E2424" s="28" t="s">
        <v>106</v>
      </c>
      <c r="F2424" s="28" t="s">
        <v>239</v>
      </c>
      <c r="G2424" s="28">
        <v>722</v>
      </c>
    </row>
    <row r="2425" spans="4:7" x14ac:dyDescent="0.3">
      <c r="D2425" s="30">
        <v>46239</v>
      </c>
      <c r="E2425" s="28" t="s">
        <v>39</v>
      </c>
      <c r="F2425" s="28" t="s">
        <v>223</v>
      </c>
      <c r="G2425" s="28">
        <v>742</v>
      </c>
    </row>
    <row r="2426" spans="4:7" x14ac:dyDescent="0.3">
      <c r="D2426" s="30">
        <v>46239</v>
      </c>
      <c r="E2426" s="28" t="s">
        <v>39</v>
      </c>
      <c r="F2426" s="28" t="s">
        <v>223</v>
      </c>
      <c r="G2426" s="28">
        <v>1272</v>
      </c>
    </row>
    <row r="2427" spans="4:7" x14ac:dyDescent="0.3">
      <c r="D2427" s="30">
        <v>46239</v>
      </c>
      <c r="E2427" s="28" t="s">
        <v>42</v>
      </c>
      <c r="F2427" s="28" t="s">
        <v>226</v>
      </c>
      <c r="G2427" s="28">
        <v>1056</v>
      </c>
    </row>
    <row r="2428" spans="4:7" x14ac:dyDescent="0.3">
      <c r="D2428" s="30">
        <v>46240</v>
      </c>
      <c r="E2428" s="28" t="s">
        <v>39</v>
      </c>
      <c r="F2428" s="28" t="s">
        <v>219</v>
      </c>
      <c r="G2428" s="28">
        <v>1547</v>
      </c>
    </row>
    <row r="2429" spans="4:7" x14ac:dyDescent="0.3">
      <c r="D2429" s="30">
        <v>46240</v>
      </c>
      <c r="E2429" s="28" t="s">
        <v>106</v>
      </c>
      <c r="F2429" s="28" t="s">
        <v>231</v>
      </c>
      <c r="G2429" s="28">
        <v>418</v>
      </c>
    </row>
    <row r="2430" spans="4:7" x14ac:dyDescent="0.3">
      <c r="D2430" s="30">
        <v>46240</v>
      </c>
      <c r="E2430" s="28" t="s">
        <v>38</v>
      </c>
      <c r="F2430" s="28" t="s">
        <v>219</v>
      </c>
      <c r="G2430" s="28">
        <v>364</v>
      </c>
    </row>
    <row r="2431" spans="4:7" x14ac:dyDescent="0.3">
      <c r="D2431" s="30">
        <v>46240</v>
      </c>
      <c r="E2431" s="28" t="s">
        <v>38</v>
      </c>
      <c r="F2431" s="28" t="s">
        <v>231</v>
      </c>
      <c r="G2431" s="28">
        <v>528</v>
      </c>
    </row>
    <row r="2432" spans="4:7" x14ac:dyDescent="0.3">
      <c r="D2432" s="30">
        <v>46240</v>
      </c>
      <c r="E2432" s="28" t="s">
        <v>106</v>
      </c>
      <c r="F2432" s="28" t="s">
        <v>237</v>
      </c>
      <c r="G2432" s="28">
        <v>1323</v>
      </c>
    </row>
    <row r="2433" spans="4:7" x14ac:dyDescent="0.3">
      <c r="D2433" s="30">
        <v>46240</v>
      </c>
      <c r="E2433" s="28" t="s">
        <v>106</v>
      </c>
      <c r="F2433" s="28" t="s">
        <v>231</v>
      </c>
      <c r="G2433" s="28">
        <v>132</v>
      </c>
    </row>
    <row r="2434" spans="4:7" x14ac:dyDescent="0.3">
      <c r="D2434" s="30">
        <v>46240</v>
      </c>
      <c r="E2434" s="28" t="s">
        <v>106</v>
      </c>
      <c r="F2434" s="28" t="s">
        <v>229</v>
      </c>
      <c r="G2434" s="28">
        <v>1496</v>
      </c>
    </row>
    <row r="2435" spans="4:7" x14ac:dyDescent="0.3">
      <c r="D2435" s="30">
        <v>46240</v>
      </c>
      <c r="E2435" s="28" t="s">
        <v>38</v>
      </c>
      <c r="F2435" s="28" t="s">
        <v>242</v>
      </c>
      <c r="G2435" s="28">
        <v>342</v>
      </c>
    </row>
    <row r="2436" spans="4:7" x14ac:dyDescent="0.3">
      <c r="D2436" s="30">
        <v>46240</v>
      </c>
      <c r="E2436" s="28" t="s">
        <v>38</v>
      </c>
      <c r="F2436" s="28" t="s">
        <v>217</v>
      </c>
      <c r="G2436" s="28">
        <v>728</v>
      </c>
    </row>
    <row r="2437" spans="4:7" x14ac:dyDescent="0.3">
      <c r="D2437" s="30">
        <v>46240</v>
      </c>
      <c r="E2437" s="28" t="s">
        <v>38</v>
      </c>
      <c r="F2437" s="28" t="s">
        <v>231</v>
      </c>
      <c r="G2437" s="28">
        <v>154</v>
      </c>
    </row>
    <row r="2438" spans="4:7" x14ac:dyDescent="0.3">
      <c r="D2438" s="30">
        <v>46240</v>
      </c>
      <c r="E2438" s="28" t="s">
        <v>39</v>
      </c>
      <c r="F2438" s="28" t="s">
        <v>240</v>
      </c>
      <c r="G2438" s="28">
        <v>360</v>
      </c>
    </row>
    <row r="2439" spans="4:7" x14ac:dyDescent="0.3">
      <c r="D2439" s="30">
        <v>46240</v>
      </c>
      <c r="E2439" s="28" t="s">
        <v>38</v>
      </c>
      <c r="F2439" s="28" t="s">
        <v>241</v>
      </c>
      <c r="G2439" s="28">
        <v>1140</v>
      </c>
    </row>
    <row r="2440" spans="4:7" x14ac:dyDescent="0.3">
      <c r="D2440" s="30">
        <v>46241</v>
      </c>
      <c r="E2440" s="28" t="s">
        <v>39</v>
      </c>
      <c r="F2440" s="28" t="s">
        <v>236</v>
      </c>
      <c r="G2440" s="28">
        <v>55</v>
      </c>
    </row>
    <row r="2441" spans="4:7" x14ac:dyDescent="0.3">
      <c r="D2441" s="30">
        <v>46241</v>
      </c>
      <c r="E2441" s="28" t="s">
        <v>39</v>
      </c>
      <c r="F2441" s="28" t="s">
        <v>215</v>
      </c>
      <c r="G2441" s="28">
        <v>1587</v>
      </c>
    </row>
    <row r="2442" spans="4:7" x14ac:dyDescent="0.3">
      <c r="D2442" s="30">
        <v>46241</v>
      </c>
      <c r="E2442" s="28" t="s">
        <v>39</v>
      </c>
      <c r="F2442" s="28" t="s">
        <v>225</v>
      </c>
      <c r="G2442" s="28">
        <v>1408</v>
      </c>
    </row>
    <row r="2443" spans="4:7" x14ac:dyDescent="0.3">
      <c r="D2443" s="30">
        <v>46241</v>
      </c>
      <c r="E2443" s="28" t="s">
        <v>42</v>
      </c>
      <c r="F2443" s="28" t="s">
        <v>228</v>
      </c>
      <c r="G2443" s="28">
        <v>1224</v>
      </c>
    </row>
    <row r="2444" spans="4:7" x14ac:dyDescent="0.3">
      <c r="D2444" s="30">
        <v>46241</v>
      </c>
      <c r="E2444" s="28" t="s">
        <v>106</v>
      </c>
      <c r="F2444" s="28" t="s">
        <v>225</v>
      </c>
      <c r="G2444" s="28">
        <v>128</v>
      </c>
    </row>
    <row r="2445" spans="4:7" x14ac:dyDescent="0.3">
      <c r="D2445" s="30">
        <v>46241</v>
      </c>
      <c r="E2445" s="28" t="s">
        <v>38</v>
      </c>
      <c r="F2445" s="28" t="s">
        <v>240</v>
      </c>
      <c r="G2445" s="28">
        <v>405</v>
      </c>
    </row>
    <row r="2446" spans="4:7" x14ac:dyDescent="0.3">
      <c r="D2446" s="30">
        <v>46241</v>
      </c>
      <c r="E2446" s="28" t="s">
        <v>38</v>
      </c>
      <c r="F2446" s="28" t="s">
        <v>221</v>
      </c>
      <c r="G2446" s="28">
        <v>156</v>
      </c>
    </row>
    <row r="2447" spans="4:7" x14ac:dyDescent="0.3">
      <c r="D2447" s="30">
        <v>46241</v>
      </c>
      <c r="E2447" s="28" t="s">
        <v>106</v>
      </c>
      <c r="F2447" s="28" t="s">
        <v>233</v>
      </c>
      <c r="G2447" s="28">
        <v>357</v>
      </c>
    </row>
    <row r="2448" spans="4:7" x14ac:dyDescent="0.3">
      <c r="D2448" s="30">
        <v>46241</v>
      </c>
      <c r="E2448" s="28" t="s">
        <v>38</v>
      </c>
      <c r="F2448" s="28" t="s">
        <v>226</v>
      </c>
      <c r="G2448" s="28">
        <v>2016</v>
      </c>
    </row>
    <row r="2449" spans="4:7" x14ac:dyDescent="0.3">
      <c r="D2449" s="30">
        <v>46241</v>
      </c>
      <c r="E2449" s="28" t="s">
        <v>38</v>
      </c>
      <c r="F2449" s="28" t="s">
        <v>225</v>
      </c>
      <c r="G2449" s="28">
        <v>1344</v>
      </c>
    </row>
    <row r="2450" spans="4:7" x14ac:dyDescent="0.3">
      <c r="D2450" s="30">
        <v>46242</v>
      </c>
      <c r="E2450" s="28" t="s">
        <v>39</v>
      </c>
      <c r="F2450" s="28" t="s">
        <v>242</v>
      </c>
      <c r="G2450" s="28">
        <v>399</v>
      </c>
    </row>
    <row r="2451" spans="4:7" x14ac:dyDescent="0.3">
      <c r="D2451" s="30">
        <v>46242</v>
      </c>
      <c r="E2451" s="28" t="s">
        <v>106</v>
      </c>
      <c r="F2451" s="28" t="s">
        <v>226</v>
      </c>
      <c r="G2451" s="28">
        <v>384</v>
      </c>
    </row>
    <row r="2452" spans="4:7" x14ac:dyDescent="0.3">
      <c r="D2452" s="30">
        <v>46242</v>
      </c>
      <c r="E2452" s="28" t="s">
        <v>42</v>
      </c>
      <c r="F2452" s="28" t="s">
        <v>227</v>
      </c>
      <c r="G2452" s="28">
        <v>638</v>
      </c>
    </row>
    <row r="2453" spans="4:7" x14ac:dyDescent="0.3">
      <c r="D2453" s="30">
        <v>46242</v>
      </c>
      <c r="E2453" s="28" t="s">
        <v>42</v>
      </c>
      <c r="F2453" s="28" t="s">
        <v>219</v>
      </c>
      <c r="G2453" s="28">
        <v>819</v>
      </c>
    </row>
    <row r="2454" spans="4:7" x14ac:dyDescent="0.3">
      <c r="D2454" s="30">
        <v>46242</v>
      </c>
      <c r="E2454" s="28" t="s">
        <v>42</v>
      </c>
      <c r="F2454" s="28" t="s">
        <v>242</v>
      </c>
      <c r="G2454" s="28">
        <v>1425</v>
      </c>
    </row>
    <row r="2455" spans="4:7" x14ac:dyDescent="0.3">
      <c r="D2455" s="30">
        <v>46242</v>
      </c>
      <c r="E2455" s="28" t="s">
        <v>106</v>
      </c>
      <c r="F2455" s="28" t="s">
        <v>225</v>
      </c>
      <c r="G2455" s="28">
        <v>1472</v>
      </c>
    </row>
    <row r="2456" spans="4:7" x14ac:dyDescent="0.3">
      <c r="D2456" s="30">
        <v>46243</v>
      </c>
      <c r="E2456" s="28" t="s">
        <v>38</v>
      </c>
      <c r="F2456" s="28" t="s">
        <v>227</v>
      </c>
      <c r="G2456" s="28">
        <v>232</v>
      </c>
    </row>
    <row r="2457" spans="4:7" x14ac:dyDescent="0.3">
      <c r="D2457" s="30">
        <v>46243</v>
      </c>
      <c r="E2457" s="28" t="s">
        <v>42</v>
      </c>
      <c r="F2457" s="28" t="s">
        <v>230</v>
      </c>
      <c r="G2457" s="28">
        <v>555</v>
      </c>
    </row>
    <row r="2458" spans="4:7" x14ac:dyDescent="0.3">
      <c r="D2458" s="30">
        <v>46243</v>
      </c>
      <c r="E2458" s="28" t="s">
        <v>106</v>
      </c>
      <c r="F2458" s="28" t="s">
        <v>223</v>
      </c>
      <c r="G2458" s="28">
        <v>159</v>
      </c>
    </row>
    <row r="2459" spans="4:7" x14ac:dyDescent="0.3">
      <c r="D2459" s="30">
        <v>46243</v>
      </c>
      <c r="E2459" s="28" t="s">
        <v>38</v>
      </c>
      <c r="F2459" s="28" t="s">
        <v>223</v>
      </c>
      <c r="G2459" s="28">
        <v>265</v>
      </c>
    </row>
    <row r="2460" spans="4:7" x14ac:dyDescent="0.3">
      <c r="D2460" s="30">
        <v>46243</v>
      </c>
      <c r="E2460" s="28" t="s">
        <v>39</v>
      </c>
      <c r="F2460" s="28" t="s">
        <v>242</v>
      </c>
      <c r="G2460" s="28">
        <v>798</v>
      </c>
    </row>
    <row r="2461" spans="4:7" x14ac:dyDescent="0.3">
      <c r="D2461" s="30">
        <v>46243</v>
      </c>
      <c r="E2461" s="28" t="s">
        <v>106</v>
      </c>
      <c r="F2461" s="28" t="s">
        <v>242</v>
      </c>
      <c r="G2461" s="28">
        <v>456</v>
      </c>
    </row>
    <row r="2462" spans="4:7" x14ac:dyDescent="0.3">
      <c r="D2462" s="30">
        <v>46243</v>
      </c>
      <c r="E2462" s="28" t="s">
        <v>42</v>
      </c>
      <c r="F2462" s="28" t="s">
        <v>240</v>
      </c>
      <c r="G2462" s="28">
        <v>405</v>
      </c>
    </row>
    <row r="2463" spans="4:7" x14ac:dyDescent="0.3">
      <c r="D2463" s="30">
        <v>46243</v>
      </c>
      <c r="E2463" s="28" t="s">
        <v>39</v>
      </c>
      <c r="F2463" s="28" t="s">
        <v>234</v>
      </c>
      <c r="G2463" s="28">
        <v>1071</v>
      </c>
    </row>
    <row r="2464" spans="4:7" x14ac:dyDescent="0.3">
      <c r="D2464" s="30">
        <v>46243</v>
      </c>
      <c r="E2464" s="28" t="s">
        <v>39</v>
      </c>
      <c r="F2464" s="28" t="s">
        <v>225</v>
      </c>
      <c r="G2464" s="28">
        <v>576</v>
      </c>
    </row>
    <row r="2465" spans="4:7" x14ac:dyDescent="0.3">
      <c r="D2465" s="30">
        <v>46244</v>
      </c>
      <c r="E2465" s="28" t="s">
        <v>106</v>
      </c>
      <c r="F2465" s="28" t="s">
        <v>241</v>
      </c>
      <c r="G2465" s="28">
        <v>540</v>
      </c>
    </row>
    <row r="2466" spans="4:7" x14ac:dyDescent="0.3">
      <c r="D2466" s="30">
        <v>46244</v>
      </c>
      <c r="E2466" s="28" t="s">
        <v>39</v>
      </c>
      <c r="F2466" s="28" t="s">
        <v>241</v>
      </c>
      <c r="G2466" s="28">
        <v>720</v>
      </c>
    </row>
    <row r="2467" spans="4:7" x14ac:dyDescent="0.3">
      <c r="D2467" s="30">
        <v>46244</v>
      </c>
      <c r="E2467" s="28" t="s">
        <v>42</v>
      </c>
      <c r="F2467" s="28" t="s">
        <v>231</v>
      </c>
      <c r="G2467" s="28">
        <v>330</v>
      </c>
    </row>
    <row r="2468" spans="4:7" x14ac:dyDescent="0.3">
      <c r="D2468" s="30">
        <v>46244</v>
      </c>
      <c r="E2468" s="28" t="s">
        <v>42</v>
      </c>
      <c r="F2468" s="28" t="s">
        <v>225</v>
      </c>
      <c r="G2468" s="28">
        <v>1088</v>
      </c>
    </row>
    <row r="2469" spans="4:7" x14ac:dyDescent="0.3">
      <c r="D2469" s="30">
        <v>46244</v>
      </c>
      <c r="E2469" s="28" t="s">
        <v>42</v>
      </c>
      <c r="F2469" s="28" t="s">
        <v>227</v>
      </c>
      <c r="G2469" s="28">
        <v>580</v>
      </c>
    </row>
    <row r="2470" spans="4:7" x14ac:dyDescent="0.3">
      <c r="D2470" s="30">
        <v>46244</v>
      </c>
      <c r="E2470" s="28" t="s">
        <v>106</v>
      </c>
      <c r="F2470" s="28" t="s">
        <v>242</v>
      </c>
      <c r="G2470" s="28">
        <v>1425</v>
      </c>
    </row>
    <row r="2471" spans="4:7" x14ac:dyDescent="0.3">
      <c r="D2471" s="30">
        <v>46244</v>
      </c>
      <c r="E2471" s="28" t="s">
        <v>39</v>
      </c>
      <c r="F2471" s="28" t="s">
        <v>215</v>
      </c>
      <c r="G2471" s="28">
        <v>897</v>
      </c>
    </row>
    <row r="2472" spans="4:7" x14ac:dyDescent="0.3">
      <c r="D2472" s="30">
        <v>46244</v>
      </c>
      <c r="E2472" s="28" t="s">
        <v>38</v>
      </c>
      <c r="F2472" s="28" t="s">
        <v>232</v>
      </c>
      <c r="G2472" s="28">
        <v>893</v>
      </c>
    </row>
    <row r="2473" spans="4:7" x14ac:dyDescent="0.3">
      <c r="D2473" s="30">
        <v>46244</v>
      </c>
      <c r="E2473" s="28" t="s">
        <v>39</v>
      </c>
      <c r="F2473" s="28" t="s">
        <v>235</v>
      </c>
      <c r="G2473" s="28">
        <v>1075</v>
      </c>
    </row>
    <row r="2474" spans="4:7" x14ac:dyDescent="0.3">
      <c r="D2474" s="30">
        <v>46244</v>
      </c>
      <c r="E2474" s="28" t="s">
        <v>106</v>
      </c>
      <c r="F2474" s="28" t="s">
        <v>226</v>
      </c>
      <c r="G2474" s="28">
        <v>1440</v>
      </c>
    </row>
    <row r="2475" spans="4:7" x14ac:dyDescent="0.3">
      <c r="D2475" s="30">
        <v>46244</v>
      </c>
      <c r="E2475" s="28" t="s">
        <v>39</v>
      </c>
      <c r="F2475" s="28" t="s">
        <v>225</v>
      </c>
      <c r="G2475" s="28">
        <v>576</v>
      </c>
    </row>
    <row r="2476" spans="4:7" x14ac:dyDescent="0.3">
      <c r="D2476" s="30">
        <v>46244</v>
      </c>
      <c r="E2476" s="28" t="s">
        <v>39</v>
      </c>
      <c r="F2476" s="28" t="s">
        <v>241</v>
      </c>
      <c r="G2476" s="28">
        <v>480</v>
      </c>
    </row>
    <row r="2477" spans="4:7" x14ac:dyDescent="0.3">
      <c r="D2477" s="30">
        <v>46244</v>
      </c>
      <c r="E2477" s="28" t="s">
        <v>106</v>
      </c>
      <c r="F2477" s="28" t="s">
        <v>228</v>
      </c>
      <c r="G2477" s="28">
        <v>72</v>
      </c>
    </row>
    <row r="2478" spans="4:7" x14ac:dyDescent="0.3">
      <c r="D2478" s="30">
        <v>46244</v>
      </c>
      <c r="E2478" s="28" t="s">
        <v>106</v>
      </c>
      <c r="F2478" s="28" t="s">
        <v>223</v>
      </c>
      <c r="G2478" s="28">
        <v>530</v>
      </c>
    </row>
    <row r="2479" spans="4:7" x14ac:dyDescent="0.3">
      <c r="D2479" s="30">
        <v>46244</v>
      </c>
      <c r="E2479" s="28" t="s">
        <v>38</v>
      </c>
      <c r="F2479" s="28" t="s">
        <v>235</v>
      </c>
      <c r="G2479" s="28">
        <v>344</v>
      </c>
    </row>
    <row r="2480" spans="4:7" x14ac:dyDescent="0.3">
      <c r="D2480" s="30">
        <v>46245</v>
      </c>
      <c r="E2480" s="28" t="s">
        <v>38</v>
      </c>
      <c r="F2480" s="28" t="s">
        <v>242</v>
      </c>
      <c r="G2480" s="28">
        <v>342</v>
      </c>
    </row>
    <row r="2481" spans="4:7" x14ac:dyDescent="0.3">
      <c r="D2481" s="30">
        <v>46245</v>
      </c>
      <c r="E2481" s="28" t="s">
        <v>106</v>
      </c>
      <c r="F2481" s="28" t="s">
        <v>221</v>
      </c>
      <c r="G2481" s="28">
        <v>208</v>
      </c>
    </row>
    <row r="2482" spans="4:7" x14ac:dyDescent="0.3">
      <c r="D2482" s="30">
        <v>46245</v>
      </c>
      <c r="E2482" s="28" t="s">
        <v>39</v>
      </c>
      <c r="F2482" s="28" t="s">
        <v>239</v>
      </c>
      <c r="G2482" s="28">
        <v>418</v>
      </c>
    </row>
    <row r="2483" spans="4:7" x14ac:dyDescent="0.3">
      <c r="D2483" s="30">
        <v>46245</v>
      </c>
      <c r="E2483" s="28" t="s">
        <v>39</v>
      </c>
      <c r="F2483" s="28" t="s">
        <v>241</v>
      </c>
      <c r="G2483" s="28">
        <v>1320</v>
      </c>
    </row>
    <row r="2484" spans="4:7" x14ac:dyDescent="0.3">
      <c r="D2484" s="30">
        <v>46245</v>
      </c>
      <c r="E2484" s="28" t="s">
        <v>42</v>
      </c>
      <c r="F2484" s="28" t="s">
        <v>235</v>
      </c>
      <c r="G2484" s="28">
        <v>946</v>
      </c>
    </row>
    <row r="2485" spans="4:7" x14ac:dyDescent="0.3">
      <c r="D2485" s="30">
        <v>46245</v>
      </c>
      <c r="E2485" s="28" t="s">
        <v>106</v>
      </c>
      <c r="F2485" s="28" t="s">
        <v>233</v>
      </c>
      <c r="G2485" s="28">
        <v>306</v>
      </c>
    </row>
    <row r="2486" spans="4:7" x14ac:dyDescent="0.3">
      <c r="D2486" s="30">
        <v>46245</v>
      </c>
      <c r="E2486" s="28" t="s">
        <v>39</v>
      </c>
      <c r="F2486" s="28" t="s">
        <v>241</v>
      </c>
      <c r="G2486" s="28">
        <v>1260</v>
      </c>
    </row>
    <row r="2487" spans="4:7" x14ac:dyDescent="0.3">
      <c r="D2487" s="30">
        <v>46245</v>
      </c>
      <c r="E2487" s="28" t="s">
        <v>38</v>
      </c>
      <c r="F2487" s="28" t="s">
        <v>240</v>
      </c>
      <c r="G2487" s="28">
        <v>855</v>
      </c>
    </row>
    <row r="2488" spans="4:7" x14ac:dyDescent="0.3">
      <c r="D2488" s="30">
        <v>46245</v>
      </c>
      <c r="E2488" s="28" t="s">
        <v>42</v>
      </c>
      <c r="F2488" s="28" t="s">
        <v>240</v>
      </c>
      <c r="G2488" s="28">
        <v>900</v>
      </c>
    </row>
    <row r="2489" spans="4:7" x14ac:dyDescent="0.3">
      <c r="D2489" s="30">
        <v>46245</v>
      </c>
      <c r="E2489" s="28" t="s">
        <v>38</v>
      </c>
      <c r="F2489" s="28" t="s">
        <v>226</v>
      </c>
      <c r="G2489" s="28">
        <v>1344</v>
      </c>
    </row>
    <row r="2490" spans="4:7" x14ac:dyDescent="0.3">
      <c r="D2490" s="30">
        <v>46245</v>
      </c>
      <c r="E2490" s="28" t="s">
        <v>42</v>
      </c>
      <c r="F2490" s="28" t="s">
        <v>241</v>
      </c>
      <c r="G2490" s="28">
        <v>60</v>
      </c>
    </row>
    <row r="2491" spans="4:7" x14ac:dyDescent="0.3">
      <c r="D2491" s="30">
        <v>46245</v>
      </c>
      <c r="E2491" s="28" t="s">
        <v>106</v>
      </c>
      <c r="F2491" s="28" t="s">
        <v>226</v>
      </c>
      <c r="G2491" s="28">
        <v>960</v>
      </c>
    </row>
    <row r="2492" spans="4:7" x14ac:dyDescent="0.3">
      <c r="D2492" s="30">
        <v>46246</v>
      </c>
      <c r="E2492" s="28" t="s">
        <v>38</v>
      </c>
      <c r="F2492" s="28" t="s">
        <v>241</v>
      </c>
      <c r="G2492" s="28">
        <v>180</v>
      </c>
    </row>
    <row r="2493" spans="4:7" x14ac:dyDescent="0.3">
      <c r="D2493" s="30">
        <v>46246</v>
      </c>
      <c r="E2493" s="28" t="s">
        <v>106</v>
      </c>
      <c r="F2493" s="28" t="s">
        <v>236</v>
      </c>
      <c r="G2493" s="28">
        <v>55</v>
      </c>
    </row>
    <row r="2494" spans="4:7" x14ac:dyDescent="0.3">
      <c r="D2494" s="30">
        <v>46246</v>
      </c>
      <c r="E2494" s="28" t="s">
        <v>39</v>
      </c>
      <c r="F2494" s="28" t="s">
        <v>215</v>
      </c>
      <c r="G2494" s="28">
        <v>1311</v>
      </c>
    </row>
    <row r="2495" spans="4:7" x14ac:dyDescent="0.3">
      <c r="D2495" s="30">
        <v>46246</v>
      </c>
      <c r="E2495" s="28" t="s">
        <v>106</v>
      </c>
      <c r="F2495" s="28" t="s">
        <v>234</v>
      </c>
      <c r="G2495" s="28">
        <v>153</v>
      </c>
    </row>
    <row r="2496" spans="4:7" x14ac:dyDescent="0.3">
      <c r="D2496" s="30">
        <v>46246</v>
      </c>
      <c r="E2496" s="28" t="s">
        <v>39</v>
      </c>
      <c r="F2496" s="28" t="s">
        <v>237</v>
      </c>
      <c r="G2496" s="28">
        <v>1008</v>
      </c>
    </row>
    <row r="2497" spans="4:7" x14ac:dyDescent="0.3">
      <c r="D2497" s="30">
        <v>46246</v>
      </c>
      <c r="E2497" s="28" t="s">
        <v>38</v>
      </c>
      <c r="F2497" s="28" t="s">
        <v>232</v>
      </c>
      <c r="G2497" s="28">
        <v>376</v>
      </c>
    </row>
    <row r="2498" spans="4:7" x14ac:dyDescent="0.3">
      <c r="D2498" s="30">
        <v>46246</v>
      </c>
      <c r="E2498" s="28" t="s">
        <v>42</v>
      </c>
      <c r="F2498" s="28" t="s">
        <v>234</v>
      </c>
      <c r="G2498" s="28">
        <v>867</v>
      </c>
    </row>
    <row r="2499" spans="4:7" x14ac:dyDescent="0.3">
      <c r="D2499" s="30">
        <v>46247</v>
      </c>
      <c r="E2499" s="28" t="s">
        <v>38</v>
      </c>
      <c r="F2499" s="28" t="s">
        <v>237</v>
      </c>
      <c r="G2499" s="28">
        <v>693</v>
      </c>
    </row>
    <row r="2500" spans="4:7" x14ac:dyDescent="0.3">
      <c r="D2500" s="30">
        <v>46247</v>
      </c>
      <c r="E2500" s="28" t="s">
        <v>38</v>
      </c>
      <c r="F2500" s="28" t="s">
        <v>231</v>
      </c>
      <c r="G2500" s="28">
        <v>528</v>
      </c>
    </row>
    <row r="2501" spans="4:7" x14ac:dyDescent="0.3">
      <c r="D2501" s="30">
        <v>46247</v>
      </c>
      <c r="E2501" s="28" t="s">
        <v>39</v>
      </c>
      <c r="F2501" s="28" t="s">
        <v>241</v>
      </c>
      <c r="G2501" s="28">
        <v>60</v>
      </c>
    </row>
    <row r="2502" spans="4:7" x14ac:dyDescent="0.3">
      <c r="D2502" s="30">
        <v>46247</v>
      </c>
      <c r="E2502" s="28" t="s">
        <v>38</v>
      </c>
      <c r="F2502" s="28" t="s">
        <v>239</v>
      </c>
      <c r="G2502" s="28">
        <v>494</v>
      </c>
    </row>
    <row r="2503" spans="4:7" x14ac:dyDescent="0.3">
      <c r="D2503" s="30">
        <v>46247</v>
      </c>
      <c r="E2503" s="28" t="s">
        <v>42</v>
      </c>
      <c r="F2503" s="28" t="s">
        <v>230</v>
      </c>
      <c r="G2503" s="28">
        <v>925</v>
      </c>
    </row>
    <row r="2504" spans="4:7" x14ac:dyDescent="0.3">
      <c r="D2504" s="30">
        <v>46247</v>
      </c>
      <c r="E2504" s="28" t="s">
        <v>106</v>
      </c>
      <c r="F2504" s="28" t="s">
        <v>223</v>
      </c>
      <c r="G2504" s="28">
        <v>689</v>
      </c>
    </row>
    <row r="2505" spans="4:7" x14ac:dyDescent="0.3">
      <c r="D2505" s="30">
        <v>46247</v>
      </c>
      <c r="E2505" s="28" t="s">
        <v>106</v>
      </c>
      <c r="F2505" s="28" t="s">
        <v>225</v>
      </c>
      <c r="G2505" s="28">
        <v>192</v>
      </c>
    </row>
    <row r="2506" spans="4:7" x14ac:dyDescent="0.3">
      <c r="D2506" s="30">
        <v>46247</v>
      </c>
      <c r="E2506" s="28" t="s">
        <v>106</v>
      </c>
      <c r="F2506" s="28" t="s">
        <v>226</v>
      </c>
      <c r="G2506" s="28">
        <v>384</v>
      </c>
    </row>
    <row r="2507" spans="4:7" x14ac:dyDescent="0.3">
      <c r="D2507" s="30">
        <v>46247</v>
      </c>
      <c r="E2507" s="28" t="s">
        <v>42</v>
      </c>
      <c r="F2507" s="28" t="s">
        <v>215</v>
      </c>
      <c r="G2507" s="28">
        <v>759</v>
      </c>
    </row>
    <row r="2508" spans="4:7" x14ac:dyDescent="0.3">
      <c r="D2508" s="30">
        <v>46247</v>
      </c>
      <c r="E2508" s="28" t="s">
        <v>42</v>
      </c>
      <c r="F2508" s="28" t="s">
        <v>215</v>
      </c>
      <c r="G2508" s="28">
        <v>483</v>
      </c>
    </row>
    <row r="2509" spans="4:7" x14ac:dyDescent="0.3">
      <c r="D2509" s="30">
        <v>46248</v>
      </c>
      <c r="E2509" s="28" t="s">
        <v>106</v>
      </c>
      <c r="F2509" s="28" t="s">
        <v>231</v>
      </c>
      <c r="G2509" s="28">
        <v>286</v>
      </c>
    </row>
    <row r="2510" spans="4:7" x14ac:dyDescent="0.3">
      <c r="D2510" s="30">
        <v>46248</v>
      </c>
      <c r="E2510" s="28" t="s">
        <v>38</v>
      </c>
      <c r="F2510" s="28" t="s">
        <v>237</v>
      </c>
      <c r="G2510" s="28">
        <v>1386</v>
      </c>
    </row>
    <row r="2511" spans="4:7" x14ac:dyDescent="0.3">
      <c r="D2511" s="30">
        <v>46248</v>
      </c>
      <c r="E2511" s="28" t="s">
        <v>106</v>
      </c>
      <c r="F2511" s="28" t="s">
        <v>223</v>
      </c>
      <c r="G2511" s="28">
        <v>1272</v>
      </c>
    </row>
    <row r="2512" spans="4:7" x14ac:dyDescent="0.3">
      <c r="D2512" s="30">
        <v>46248</v>
      </c>
      <c r="E2512" s="28" t="s">
        <v>42</v>
      </c>
      <c r="F2512" s="28" t="s">
        <v>238</v>
      </c>
      <c r="G2512" s="28">
        <v>1914</v>
      </c>
    </row>
    <row r="2513" spans="4:7" x14ac:dyDescent="0.3">
      <c r="D2513" s="30">
        <v>46248</v>
      </c>
      <c r="E2513" s="28" t="s">
        <v>106</v>
      </c>
      <c r="F2513" s="28" t="s">
        <v>238</v>
      </c>
      <c r="G2513" s="28">
        <v>348</v>
      </c>
    </row>
    <row r="2514" spans="4:7" x14ac:dyDescent="0.3">
      <c r="D2514" s="30">
        <v>46248</v>
      </c>
      <c r="E2514" s="28" t="s">
        <v>39</v>
      </c>
      <c r="F2514" s="28" t="s">
        <v>240</v>
      </c>
      <c r="G2514" s="28">
        <v>1035</v>
      </c>
    </row>
    <row r="2515" spans="4:7" x14ac:dyDescent="0.3">
      <c r="D2515" s="30">
        <v>46248</v>
      </c>
      <c r="E2515" s="28" t="s">
        <v>106</v>
      </c>
      <c r="F2515" s="28" t="s">
        <v>227</v>
      </c>
      <c r="G2515" s="28">
        <v>290</v>
      </c>
    </row>
    <row r="2516" spans="4:7" x14ac:dyDescent="0.3">
      <c r="D2516" s="30">
        <v>46248</v>
      </c>
      <c r="E2516" s="28" t="s">
        <v>38</v>
      </c>
      <c r="F2516" s="28" t="s">
        <v>234</v>
      </c>
      <c r="G2516" s="28">
        <v>459</v>
      </c>
    </row>
    <row r="2517" spans="4:7" x14ac:dyDescent="0.3">
      <c r="D2517" s="30">
        <v>46249</v>
      </c>
      <c r="E2517" s="28" t="s">
        <v>38</v>
      </c>
      <c r="F2517" s="28" t="s">
        <v>228</v>
      </c>
      <c r="G2517" s="28">
        <v>1440</v>
      </c>
    </row>
    <row r="2518" spans="4:7" x14ac:dyDescent="0.3">
      <c r="D2518" s="30">
        <v>46249</v>
      </c>
      <c r="E2518" s="28" t="s">
        <v>42</v>
      </c>
      <c r="F2518" s="28" t="s">
        <v>225</v>
      </c>
      <c r="G2518" s="28">
        <v>768</v>
      </c>
    </row>
    <row r="2519" spans="4:7" x14ac:dyDescent="0.3">
      <c r="D2519" s="30">
        <v>46249</v>
      </c>
      <c r="E2519" s="28" t="s">
        <v>38</v>
      </c>
      <c r="F2519" s="28" t="s">
        <v>219</v>
      </c>
      <c r="G2519" s="28">
        <v>1092</v>
      </c>
    </row>
    <row r="2520" spans="4:7" x14ac:dyDescent="0.3">
      <c r="D2520" s="30">
        <v>46249</v>
      </c>
      <c r="E2520" s="28" t="s">
        <v>42</v>
      </c>
      <c r="F2520" s="28" t="s">
        <v>233</v>
      </c>
      <c r="G2520" s="28">
        <v>1275</v>
      </c>
    </row>
    <row r="2521" spans="4:7" x14ac:dyDescent="0.3">
      <c r="D2521" s="30">
        <v>46249</v>
      </c>
      <c r="E2521" s="28" t="s">
        <v>39</v>
      </c>
      <c r="F2521" s="28" t="s">
        <v>223</v>
      </c>
      <c r="G2521" s="28">
        <v>742</v>
      </c>
    </row>
    <row r="2522" spans="4:7" x14ac:dyDescent="0.3">
      <c r="D2522" s="30">
        <v>46249</v>
      </c>
      <c r="E2522" s="28" t="s">
        <v>39</v>
      </c>
      <c r="F2522" s="28" t="s">
        <v>235</v>
      </c>
      <c r="G2522" s="28">
        <v>172</v>
      </c>
    </row>
    <row r="2523" spans="4:7" x14ac:dyDescent="0.3">
      <c r="D2523" s="30">
        <v>46249</v>
      </c>
      <c r="E2523" s="28" t="s">
        <v>106</v>
      </c>
      <c r="F2523" s="28" t="s">
        <v>217</v>
      </c>
      <c r="G2523" s="28">
        <v>416</v>
      </c>
    </row>
    <row r="2524" spans="4:7" x14ac:dyDescent="0.3">
      <c r="D2524" s="30">
        <v>46249</v>
      </c>
      <c r="E2524" s="28" t="s">
        <v>38</v>
      </c>
      <c r="F2524" s="28" t="s">
        <v>228</v>
      </c>
      <c r="G2524" s="28">
        <v>576</v>
      </c>
    </row>
    <row r="2525" spans="4:7" x14ac:dyDescent="0.3">
      <c r="D2525" s="30">
        <v>46249</v>
      </c>
      <c r="E2525" s="28" t="s">
        <v>38</v>
      </c>
      <c r="F2525" s="28" t="s">
        <v>231</v>
      </c>
      <c r="G2525" s="28">
        <v>374</v>
      </c>
    </row>
    <row r="2526" spans="4:7" x14ac:dyDescent="0.3">
      <c r="D2526" s="30">
        <v>46249</v>
      </c>
      <c r="E2526" s="28" t="s">
        <v>39</v>
      </c>
      <c r="F2526" s="28" t="s">
        <v>226</v>
      </c>
      <c r="G2526" s="28">
        <v>1632</v>
      </c>
    </row>
    <row r="2527" spans="4:7" x14ac:dyDescent="0.3">
      <c r="D2527" s="30">
        <v>46250</v>
      </c>
      <c r="E2527" s="28" t="s">
        <v>106</v>
      </c>
      <c r="F2527" s="28" t="s">
        <v>228</v>
      </c>
      <c r="G2527" s="28">
        <v>1656</v>
      </c>
    </row>
    <row r="2528" spans="4:7" x14ac:dyDescent="0.3">
      <c r="D2528" s="30">
        <v>46250</v>
      </c>
      <c r="E2528" s="28" t="s">
        <v>42</v>
      </c>
      <c r="F2528" s="28" t="s">
        <v>232</v>
      </c>
      <c r="G2528" s="28">
        <v>705</v>
      </c>
    </row>
    <row r="2529" spans="4:7" x14ac:dyDescent="0.3">
      <c r="D2529" s="30">
        <v>46250</v>
      </c>
      <c r="E2529" s="28" t="s">
        <v>106</v>
      </c>
      <c r="F2529" s="28" t="s">
        <v>231</v>
      </c>
      <c r="G2529" s="28">
        <v>110</v>
      </c>
    </row>
    <row r="2530" spans="4:7" x14ac:dyDescent="0.3">
      <c r="D2530" s="30">
        <v>46250</v>
      </c>
      <c r="E2530" s="28" t="s">
        <v>42</v>
      </c>
      <c r="F2530" s="28" t="s">
        <v>215</v>
      </c>
      <c r="G2530" s="28">
        <v>483</v>
      </c>
    </row>
    <row r="2531" spans="4:7" x14ac:dyDescent="0.3">
      <c r="D2531" s="30">
        <v>46250</v>
      </c>
      <c r="E2531" s="28" t="s">
        <v>38</v>
      </c>
      <c r="F2531" s="28" t="s">
        <v>228</v>
      </c>
      <c r="G2531" s="28">
        <v>1008</v>
      </c>
    </row>
    <row r="2532" spans="4:7" x14ac:dyDescent="0.3">
      <c r="D2532" s="30">
        <v>46250</v>
      </c>
      <c r="E2532" s="28" t="s">
        <v>38</v>
      </c>
      <c r="F2532" s="28" t="s">
        <v>226</v>
      </c>
      <c r="G2532" s="28">
        <v>768</v>
      </c>
    </row>
    <row r="2533" spans="4:7" x14ac:dyDescent="0.3">
      <c r="D2533" s="30">
        <v>46250</v>
      </c>
      <c r="E2533" s="28" t="s">
        <v>38</v>
      </c>
      <c r="F2533" s="28" t="s">
        <v>219</v>
      </c>
      <c r="G2533" s="28">
        <v>637</v>
      </c>
    </row>
    <row r="2534" spans="4:7" x14ac:dyDescent="0.3">
      <c r="D2534" s="30">
        <v>46250</v>
      </c>
      <c r="E2534" s="28" t="s">
        <v>38</v>
      </c>
      <c r="F2534" s="28" t="s">
        <v>232</v>
      </c>
      <c r="G2534" s="28">
        <v>658</v>
      </c>
    </row>
    <row r="2535" spans="4:7" x14ac:dyDescent="0.3">
      <c r="D2535" s="30">
        <v>46250</v>
      </c>
      <c r="E2535" s="28" t="s">
        <v>38</v>
      </c>
      <c r="F2535" s="28" t="s">
        <v>228</v>
      </c>
      <c r="G2535" s="28">
        <v>216</v>
      </c>
    </row>
    <row r="2536" spans="4:7" x14ac:dyDescent="0.3">
      <c r="D2536" s="30">
        <v>46250</v>
      </c>
      <c r="E2536" s="28" t="s">
        <v>39</v>
      </c>
      <c r="F2536" s="28" t="s">
        <v>227</v>
      </c>
      <c r="G2536" s="28">
        <v>1450</v>
      </c>
    </row>
    <row r="2537" spans="4:7" x14ac:dyDescent="0.3">
      <c r="D2537" s="30">
        <v>46250</v>
      </c>
      <c r="E2537" s="28" t="s">
        <v>38</v>
      </c>
      <c r="F2537" s="28" t="s">
        <v>238</v>
      </c>
      <c r="G2537" s="28">
        <v>696</v>
      </c>
    </row>
    <row r="2538" spans="4:7" x14ac:dyDescent="0.3">
      <c r="D2538" s="30">
        <v>46250</v>
      </c>
      <c r="E2538" s="28" t="s">
        <v>39</v>
      </c>
      <c r="F2538" s="28" t="s">
        <v>238</v>
      </c>
      <c r="G2538" s="28">
        <v>261</v>
      </c>
    </row>
    <row r="2539" spans="4:7" x14ac:dyDescent="0.3">
      <c r="D2539" s="30">
        <v>46251</v>
      </c>
      <c r="E2539" s="28" t="s">
        <v>39</v>
      </c>
      <c r="F2539" s="28" t="s">
        <v>240</v>
      </c>
      <c r="G2539" s="28">
        <v>1035</v>
      </c>
    </row>
    <row r="2540" spans="4:7" x14ac:dyDescent="0.3">
      <c r="D2540" s="30">
        <v>46251</v>
      </c>
      <c r="E2540" s="28" t="s">
        <v>106</v>
      </c>
      <c r="F2540" s="28" t="s">
        <v>226</v>
      </c>
      <c r="G2540" s="28">
        <v>768</v>
      </c>
    </row>
    <row r="2541" spans="4:7" x14ac:dyDescent="0.3">
      <c r="D2541" s="30">
        <v>46251</v>
      </c>
      <c r="E2541" s="28" t="s">
        <v>38</v>
      </c>
      <c r="F2541" s="28" t="s">
        <v>238</v>
      </c>
      <c r="G2541" s="28">
        <v>1044</v>
      </c>
    </row>
    <row r="2542" spans="4:7" x14ac:dyDescent="0.3">
      <c r="D2542" s="30">
        <v>46251</v>
      </c>
      <c r="E2542" s="28" t="s">
        <v>39</v>
      </c>
      <c r="F2542" s="28" t="s">
        <v>223</v>
      </c>
      <c r="G2542" s="28">
        <v>318</v>
      </c>
    </row>
    <row r="2543" spans="4:7" x14ac:dyDescent="0.3">
      <c r="D2543" s="30">
        <v>46251</v>
      </c>
      <c r="E2543" s="28" t="s">
        <v>38</v>
      </c>
      <c r="F2543" s="28" t="s">
        <v>225</v>
      </c>
      <c r="G2543" s="28">
        <v>64</v>
      </c>
    </row>
    <row r="2544" spans="4:7" x14ac:dyDescent="0.3">
      <c r="D2544" s="30">
        <v>46251</v>
      </c>
      <c r="E2544" s="28" t="s">
        <v>38</v>
      </c>
      <c r="F2544" s="28" t="s">
        <v>236</v>
      </c>
      <c r="G2544" s="28">
        <v>44</v>
      </c>
    </row>
    <row r="2545" spans="4:7" x14ac:dyDescent="0.3">
      <c r="D2545" s="30">
        <v>46251</v>
      </c>
      <c r="E2545" s="28" t="s">
        <v>42</v>
      </c>
      <c r="F2545" s="28" t="s">
        <v>242</v>
      </c>
      <c r="G2545" s="28">
        <v>513</v>
      </c>
    </row>
    <row r="2546" spans="4:7" x14ac:dyDescent="0.3">
      <c r="D2546" s="30">
        <v>46251</v>
      </c>
      <c r="E2546" s="28" t="s">
        <v>106</v>
      </c>
      <c r="F2546" s="28" t="s">
        <v>240</v>
      </c>
      <c r="G2546" s="28">
        <v>720</v>
      </c>
    </row>
    <row r="2547" spans="4:7" x14ac:dyDescent="0.3">
      <c r="D2547" s="30">
        <v>46252</v>
      </c>
      <c r="E2547" s="28" t="s">
        <v>38</v>
      </c>
      <c r="F2547" s="28" t="s">
        <v>217</v>
      </c>
      <c r="G2547" s="28">
        <v>988</v>
      </c>
    </row>
    <row r="2548" spans="4:7" x14ac:dyDescent="0.3">
      <c r="D2548" s="30">
        <v>46252</v>
      </c>
      <c r="E2548" s="28" t="s">
        <v>38</v>
      </c>
      <c r="F2548" s="28" t="s">
        <v>227</v>
      </c>
      <c r="G2548" s="28">
        <v>1392</v>
      </c>
    </row>
    <row r="2549" spans="4:7" x14ac:dyDescent="0.3">
      <c r="D2549" s="30">
        <v>46252</v>
      </c>
      <c r="E2549" s="28" t="s">
        <v>39</v>
      </c>
      <c r="F2549" s="28" t="s">
        <v>239</v>
      </c>
      <c r="G2549" s="28">
        <v>684</v>
      </c>
    </row>
    <row r="2550" spans="4:7" x14ac:dyDescent="0.3">
      <c r="D2550" s="30">
        <v>46252</v>
      </c>
      <c r="E2550" s="28" t="s">
        <v>106</v>
      </c>
      <c r="F2550" s="28" t="s">
        <v>230</v>
      </c>
      <c r="G2550" s="28">
        <v>259</v>
      </c>
    </row>
    <row r="2551" spans="4:7" x14ac:dyDescent="0.3">
      <c r="D2551" s="30">
        <v>46252</v>
      </c>
      <c r="E2551" s="28" t="s">
        <v>39</v>
      </c>
      <c r="F2551" s="28" t="s">
        <v>229</v>
      </c>
      <c r="G2551" s="28">
        <v>440</v>
      </c>
    </row>
    <row r="2552" spans="4:7" x14ac:dyDescent="0.3">
      <c r="D2552" s="30">
        <v>46252</v>
      </c>
      <c r="E2552" s="28" t="s">
        <v>42</v>
      </c>
      <c r="F2552" s="28" t="s">
        <v>241</v>
      </c>
      <c r="G2552" s="28">
        <v>840</v>
      </c>
    </row>
    <row r="2553" spans="4:7" x14ac:dyDescent="0.3">
      <c r="D2553" s="30">
        <v>46252</v>
      </c>
      <c r="E2553" s="28" t="s">
        <v>39</v>
      </c>
      <c r="F2553" s="28" t="s">
        <v>223</v>
      </c>
      <c r="G2553" s="28">
        <v>265</v>
      </c>
    </row>
    <row r="2554" spans="4:7" x14ac:dyDescent="0.3">
      <c r="D2554" s="30">
        <v>46252</v>
      </c>
      <c r="E2554" s="28" t="s">
        <v>39</v>
      </c>
      <c r="F2554" s="28" t="s">
        <v>231</v>
      </c>
      <c r="G2554" s="28">
        <v>88</v>
      </c>
    </row>
    <row r="2555" spans="4:7" x14ac:dyDescent="0.3">
      <c r="D2555" s="30">
        <v>46252</v>
      </c>
      <c r="E2555" s="28" t="s">
        <v>106</v>
      </c>
      <c r="F2555" s="28" t="s">
        <v>226</v>
      </c>
      <c r="G2555" s="28">
        <v>576</v>
      </c>
    </row>
    <row r="2556" spans="4:7" x14ac:dyDescent="0.3">
      <c r="D2556" s="30">
        <v>46252</v>
      </c>
      <c r="E2556" s="28" t="s">
        <v>42</v>
      </c>
      <c r="F2556" s="28" t="s">
        <v>233</v>
      </c>
      <c r="G2556" s="28">
        <v>561</v>
      </c>
    </row>
    <row r="2557" spans="4:7" x14ac:dyDescent="0.3">
      <c r="D2557" s="30">
        <v>46252</v>
      </c>
      <c r="E2557" s="28" t="s">
        <v>38</v>
      </c>
      <c r="F2557" s="28" t="s">
        <v>235</v>
      </c>
      <c r="G2557" s="28">
        <v>989</v>
      </c>
    </row>
    <row r="2558" spans="4:7" x14ac:dyDescent="0.3">
      <c r="D2558" s="30">
        <v>46253</v>
      </c>
      <c r="E2558" s="28" t="s">
        <v>106</v>
      </c>
      <c r="F2558" s="28" t="s">
        <v>225</v>
      </c>
      <c r="G2558" s="28">
        <v>1472</v>
      </c>
    </row>
    <row r="2559" spans="4:7" x14ac:dyDescent="0.3">
      <c r="D2559" s="30">
        <v>46253</v>
      </c>
      <c r="E2559" s="28" t="s">
        <v>106</v>
      </c>
      <c r="F2559" s="28" t="s">
        <v>219</v>
      </c>
      <c r="G2559" s="28">
        <v>1001</v>
      </c>
    </row>
    <row r="2560" spans="4:7" x14ac:dyDescent="0.3">
      <c r="D2560" s="30">
        <v>46253</v>
      </c>
      <c r="E2560" s="28" t="s">
        <v>106</v>
      </c>
      <c r="F2560" s="28" t="s">
        <v>231</v>
      </c>
      <c r="G2560" s="28">
        <v>418</v>
      </c>
    </row>
    <row r="2561" spans="4:7" x14ac:dyDescent="0.3">
      <c r="D2561" s="30">
        <v>46253</v>
      </c>
      <c r="E2561" s="28" t="s">
        <v>42</v>
      </c>
      <c r="F2561" s="28" t="s">
        <v>233</v>
      </c>
      <c r="G2561" s="28">
        <v>255</v>
      </c>
    </row>
    <row r="2562" spans="4:7" x14ac:dyDescent="0.3">
      <c r="D2562" s="30">
        <v>46253</v>
      </c>
      <c r="E2562" s="28" t="s">
        <v>39</v>
      </c>
      <c r="F2562" s="28" t="s">
        <v>219</v>
      </c>
      <c r="G2562" s="28">
        <v>910</v>
      </c>
    </row>
    <row r="2563" spans="4:7" x14ac:dyDescent="0.3">
      <c r="D2563" s="30">
        <v>46253</v>
      </c>
      <c r="E2563" s="28" t="s">
        <v>106</v>
      </c>
      <c r="F2563" s="28" t="s">
        <v>232</v>
      </c>
      <c r="G2563" s="28">
        <v>329</v>
      </c>
    </row>
    <row r="2564" spans="4:7" x14ac:dyDescent="0.3">
      <c r="D2564" s="30">
        <v>46253</v>
      </c>
      <c r="E2564" s="28" t="s">
        <v>38</v>
      </c>
      <c r="F2564" s="28" t="s">
        <v>227</v>
      </c>
      <c r="G2564" s="28">
        <v>232</v>
      </c>
    </row>
    <row r="2565" spans="4:7" x14ac:dyDescent="0.3">
      <c r="D2565" s="30">
        <v>46253</v>
      </c>
      <c r="E2565" s="28" t="s">
        <v>106</v>
      </c>
      <c r="F2565" s="28" t="s">
        <v>231</v>
      </c>
      <c r="G2565" s="28">
        <v>352</v>
      </c>
    </row>
    <row r="2566" spans="4:7" x14ac:dyDescent="0.3">
      <c r="D2566" s="30">
        <v>46253</v>
      </c>
      <c r="E2566" s="28" t="s">
        <v>42</v>
      </c>
      <c r="F2566" s="28" t="s">
        <v>233</v>
      </c>
      <c r="G2566" s="28">
        <v>204</v>
      </c>
    </row>
    <row r="2567" spans="4:7" x14ac:dyDescent="0.3">
      <c r="D2567" s="30">
        <v>46253</v>
      </c>
      <c r="E2567" s="28" t="s">
        <v>39</v>
      </c>
      <c r="F2567" s="28" t="s">
        <v>215</v>
      </c>
      <c r="G2567" s="28">
        <v>138</v>
      </c>
    </row>
    <row r="2568" spans="4:7" x14ac:dyDescent="0.3">
      <c r="D2568" s="30">
        <v>46253</v>
      </c>
      <c r="E2568" s="28" t="s">
        <v>106</v>
      </c>
      <c r="F2568" s="28" t="s">
        <v>240</v>
      </c>
      <c r="G2568" s="28">
        <v>675</v>
      </c>
    </row>
    <row r="2569" spans="4:7" x14ac:dyDescent="0.3">
      <c r="D2569" s="30">
        <v>46254</v>
      </c>
      <c r="E2569" s="28" t="s">
        <v>42</v>
      </c>
      <c r="F2569" s="28" t="s">
        <v>226</v>
      </c>
      <c r="G2569" s="28">
        <v>960</v>
      </c>
    </row>
    <row r="2570" spans="4:7" x14ac:dyDescent="0.3">
      <c r="D2570" s="30">
        <v>46254</v>
      </c>
      <c r="E2570" s="28" t="s">
        <v>106</v>
      </c>
      <c r="F2570" s="28" t="s">
        <v>226</v>
      </c>
      <c r="G2570" s="28">
        <v>2304</v>
      </c>
    </row>
    <row r="2571" spans="4:7" x14ac:dyDescent="0.3">
      <c r="D2571" s="30">
        <v>46254</v>
      </c>
      <c r="E2571" s="28" t="s">
        <v>38</v>
      </c>
      <c r="F2571" s="28" t="s">
        <v>228</v>
      </c>
      <c r="G2571" s="28">
        <v>288</v>
      </c>
    </row>
    <row r="2572" spans="4:7" x14ac:dyDescent="0.3">
      <c r="D2572" s="30">
        <v>46254</v>
      </c>
      <c r="E2572" s="28" t="s">
        <v>39</v>
      </c>
      <c r="F2572" s="28" t="s">
        <v>217</v>
      </c>
      <c r="G2572" s="28">
        <v>780</v>
      </c>
    </row>
    <row r="2573" spans="4:7" x14ac:dyDescent="0.3">
      <c r="D2573" s="30">
        <v>46254</v>
      </c>
      <c r="E2573" s="28" t="s">
        <v>38</v>
      </c>
      <c r="F2573" s="28" t="s">
        <v>232</v>
      </c>
      <c r="G2573" s="28">
        <v>470</v>
      </c>
    </row>
    <row r="2574" spans="4:7" x14ac:dyDescent="0.3">
      <c r="D2574" s="30">
        <v>46254</v>
      </c>
      <c r="E2574" s="28" t="s">
        <v>39</v>
      </c>
      <c r="F2574" s="28" t="s">
        <v>237</v>
      </c>
      <c r="G2574" s="28">
        <v>63</v>
      </c>
    </row>
    <row r="2575" spans="4:7" x14ac:dyDescent="0.3">
      <c r="D2575" s="30">
        <v>46254</v>
      </c>
      <c r="E2575" s="28" t="s">
        <v>38</v>
      </c>
      <c r="F2575" s="28" t="s">
        <v>227</v>
      </c>
      <c r="G2575" s="28">
        <v>522</v>
      </c>
    </row>
    <row r="2576" spans="4:7" x14ac:dyDescent="0.3">
      <c r="D2576" s="30">
        <v>46254</v>
      </c>
      <c r="E2576" s="28" t="s">
        <v>39</v>
      </c>
      <c r="F2576" s="28" t="s">
        <v>225</v>
      </c>
      <c r="G2576" s="28">
        <v>128</v>
      </c>
    </row>
    <row r="2577" spans="4:7" x14ac:dyDescent="0.3">
      <c r="D2577" s="30">
        <v>46254</v>
      </c>
      <c r="E2577" s="28" t="s">
        <v>39</v>
      </c>
      <c r="F2577" s="28" t="s">
        <v>225</v>
      </c>
      <c r="G2577" s="28">
        <v>1216</v>
      </c>
    </row>
    <row r="2578" spans="4:7" x14ac:dyDescent="0.3">
      <c r="D2578" s="30">
        <v>46254</v>
      </c>
      <c r="E2578" s="28" t="s">
        <v>39</v>
      </c>
      <c r="F2578" s="28" t="s">
        <v>235</v>
      </c>
      <c r="G2578" s="28">
        <v>258</v>
      </c>
    </row>
    <row r="2579" spans="4:7" x14ac:dyDescent="0.3">
      <c r="D2579" s="30">
        <v>46254</v>
      </c>
      <c r="E2579" s="28" t="s">
        <v>106</v>
      </c>
      <c r="F2579" s="28" t="s">
        <v>215</v>
      </c>
      <c r="G2579" s="28">
        <v>966</v>
      </c>
    </row>
    <row r="2580" spans="4:7" x14ac:dyDescent="0.3">
      <c r="D2580" s="30">
        <v>46254</v>
      </c>
      <c r="E2580" s="28" t="s">
        <v>39</v>
      </c>
      <c r="F2580" s="28" t="s">
        <v>236</v>
      </c>
      <c r="G2580" s="28">
        <v>110</v>
      </c>
    </row>
    <row r="2581" spans="4:7" x14ac:dyDescent="0.3">
      <c r="D2581" s="30">
        <v>46254</v>
      </c>
      <c r="E2581" s="28" t="s">
        <v>106</v>
      </c>
      <c r="F2581" s="28" t="s">
        <v>237</v>
      </c>
      <c r="G2581" s="28">
        <v>378</v>
      </c>
    </row>
    <row r="2582" spans="4:7" x14ac:dyDescent="0.3">
      <c r="D2582" s="30">
        <v>46254</v>
      </c>
      <c r="E2582" s="28" t="s">
        <v>39</v>
      </c>
      <c r="F2582" s="28" t="s">
        <v>229</v>
      </c>
      <c r="G2582" s="28">
        <v>792</v>
      </c>
    </row>
    <row r="2583" spans="4:7" x14ac:dyDescent="0.3">
      <c r="D2583" s="30">
        <v>46255</v>
      </c>
      <c r="E2583" s="28" t="s">
        <v>42</v>
      </c>
      <c r="F2583" s="28" t="s">
        <v>233</v>
      </c>
      <c r="G2583" s="28">
        <v>663</v>
      </c>
    </row>
    <row r="2584" spans="4:7" x14ac:dyDescent="0.3">
      <c r="D2584" s="30">
        <v>46255</v>
      </c>
      <c r="E2584" s="28" t="s">
        <v>39</v>
      </c>
      <c r="F2584" s="28" t="s">
        <v>226</v>
      </c>
      <c r="G2584" s="28">
        <v>2400</v>
      </c>
    </row>
    <row r="2585" spans="4:7" x14ac:dyDescent="0.3">
      <c r="D2585" s="30">
        <v>46255</v>
      </c>
      <c r="E2585" s="28" t="s">
        <v>42</v>
      </c>
      <c r="F2585" s="28" t="s">
        <v>219</v>
      </c>
      <c r="G2585" s="28">
        <v>2275</v>
      </c>
    </row>
    <row r="2586" spans="4:7" x14ac:dyDescent="0.3">
      <c r="D2586" s="30">
        <v>46255</v>
      </c>
      <c r="E2586" s="28" t="s">
        <v>39</v>
      </c>
      <c r="F2586" s="28" t="s">
        <v>225</v>
      </c>
      <c r="G2586" s="28">
        <v>448</v>
      </c>
    </row>
    <row r="2587" spans="4:7" x14ac:dyDescent="0.3">
      <c r="D2587" s="30">
        <v>46255</v>
      </c>
      <c r="E2587" s="28" t="s">
        <v>39</v>
      </c>
      <c r="F2587" s="28" t="s">
        <v>223</v>
      </c>
      <c r="G2587" s="28">
        <v>159</v>
      </c>
    </row>
    <row r="2588" spans="4:7" x14ac:dyDescent="0.3">
      <c r="D2588" s="30">
        <v>46255</v>
      </c>
      <c r="E2588" s="28" t="s">
        <v>39</v>
      </c>
      <c r="F2588" s="28" t="s">
        <v>239</v>
      </c>
      <c r="G2588" s="28">
        <v>646</v>
      </c>
    </row>
    <row r="2589" spans="4:7" x14ac:dyDescent="0.3">
      <c r="D2589" s="30">
        <v>46255</v>
      </c>
      <c r="E2589" s="28" t="s">
        <v>42</v>
      </c>
      <c r="F2589" s="28" t="s">
        <v>237</v>
      </c>
      <c r="G2589" s="28">
        <v>693</v>
      </c>
    </row>
    <row r="2590" spans="4:7" x14ac:dyDescent="0.3">
      <c r="D2590" s="30">
        <v>46256</v>
      </c>
      <c r="E2590" s="28" t="s">
        <v>39</v>
      </c>
      <c r="F2590" s="28" t="s">
        <v>225</v>
      </c>
      <c r="G2590" s="28">
        <v>640</v>
      </c>
    </row>
    <row r="2591" spans="4:7" x14ac:dyDescent="0.3">
      <c r="D2591" s="30">
        <v>46256</v>
      </c>
      <c r="E2591" s="28" t="s">
        <v>42</v>
      </c>
      <c r="F2591" s="28" t="s">
        <v>236</v>
      </c>
      <c r="G2591" s="28">
        <v>77</v>
      </c>
    </row>
    <row r="2592" spans="4:7" x14ac:dyDescent="0.3">
      <c r="D2592" s="30">
        <v>46256</v>
      </c>
      <c r="E2592" s="28" t="s">
        <v>106</v>
      </c>
      <c r="F2592" s="28" t="s">
        <v>242</v>
      </c>
      <c r="G2592" s="28">
        <v>399</v>
      </c>
    </row>
    <row r="2593" spans="4:7" x14ac:dyDescent="0.3">
      <c r="D2593" s="30">
        <v>46256</v>
      </c>
      <c r="E2593" s="28" t="s">
        <v>38</v>
      </c>
      <c r="F2593" s="28" t="s">
        <v>236</v>
      </c>
      <c r="G2593" s="28">
        <v>275</v>
      </c>
    </row>
    <row r="2594" spans="4:7" x14ac:dyDescent="0.3">
      <c r="D2594" s="30">
        <v>46256</v>
      </c>
      <c r="E2594" s="28" t="s">
        <v>38</v>
      </c>
      <c r="F2594" s="28" t="s">
        <v>226</v>
      </c>
      <c r="G2594" s="28">
        <v>1728</v>
      </c>
    </row>
    <row r="2595" spans="4:7" x14ac:dyDescent="0.3">
      <c r="D2595" s="30">
        <v>46256</v>
      </c>
      <c r="E2595" s="28" t="s">
        <v>39</v>
      </c>
      <c r="F2595" s="28" t="s">
        <v>221</v>
      </c>
      <c r="G2595" s="28">
        <v>182</v>
      </c>
    </row>
    <row r="2596" spans="4:7" x14ac:dyDescent="0.3">
      <c r="D2596" s="30">
        <v>46256</v>
      </c>
      <c r="E2596" s="28" t="s">
        <v>38</v>
      </c>
      <c r="F2596" s="28" t="s">
        <v>217</v>
      </c>
      <c r="G2596" s="28">
        <v>1040</v>
      </c>
    </row>
    <row r="2597" spans="4:7" x14ac:dyDescent="0.3">
      <c r="D2597" s="30">
        <v>46256</v>
      </c>
      <c r="E2597" s="28" t="s">
        <v>106</v>
      </c>
      <c r="F2597" s="28" t="s">
        <v>221</v>
      </c>
      <c r="G2597" s="28">
        <v>117</v>
      </c>
    </row>
    <row r="2598" spans="4:7" x14ac:dyDescent="0.3">
      <c r="D2598" s="30">
        <v>46256</v>
      </c>
      <c r="E2598" s="28" t="s">
        <v>106</v>
      </c>
      <c r="F2598" s="28" t="s">
        <v>228</v>
      </c>
      <c r="G2598" s="28">
        <v>360</v>
      </c>
    </row>
    <row r="2599" spans="4:7" x14ac:dyDescent="0.3">
      <c r="D2599" s="30">
        <v>46256</v>
      </c>
      <c r="E2599" s="28" t="s">
        <v>106</v>
      </c>
      <c r="F2599" s="28" t="s">
        <v>239</v>
      </c>
      <c r="G2599" s="28">
        <v>114</v>
      </c>
    </row>
    <row r="2600" spans="4:7" x14ac:dyDescent="0.3">
      <c r="D2600" s="30">
        <v>46257</v>
      </c>
      <c r="E2600" s="28" t="s">
        <v>42</v>
      </c>
      <c r="F2600" s="28" t="s">
        <v>235</v>
      </c>
      <c r="G2600" s="28">
        <v>731</v>
      </c>
    </row>
    <row r="2601" spans="4:7" x14ac:dyDescent="0.3">
      <c r="D2601" s="30">
        <v>46257</v>
      </c>
      <c r="E2601" s="28" t="s">
        <v>106</v>
      </c>
      <c r="F2601" s="28" t="s">
        <v>223</v>
      </c>
      <c r="G2601" s="28">
        <v>1007</v>
      </c>
    </row>
    <row r="2602" spans="4:7" x14ac:dyDescent="0.3">
      <c r="D2602" s="30">
        <v>46257</v>
      </c>
      <c r="E2602" s="28" t="s">
        <v>42</v>
      </c>
      <c r="F2602" s="28" t="s">
        <v>242</v>
      </c>
      <c r="G2602" s="28">
        <v>627</v>
      </c>
    </row>
    <row r="2603" spans="4:7" x14ac:dyDescent="0.3">
      <c r="D2603" s="30">
        <v>46257</v>
      </c>
      <c r="E2603" s="28" t="s">
        <v>106</v>
      </c>
      <c r="F2603" s="28" t="s">
        <v>228</v>
      </c>
      <c r="G2603" s="28">
        <v>432</v>
      </c>
    </row>
    <row r="2604" spans="4:7" x14ac:dyDescent="0.3">
      <c r="D2604" s="30">
        <v>46257</v>
      </c>
      <c r="E2604" s="28" t="s">
        <v>106</v>
      </c>
      <c r="F2604" s="28" t="s">
        <v>241</v>
      </c>
      <c r="G2604" s="28">
        <v>840</v>
      </c>
    </row>
    <row r="2605" spans="4:7" x14ac:dyDescent="0.3">
      <c r="D2605" s="30">
        <v>46257</v>
      </c>
      <c r="E2605" s="28" t="s">
        <v>106</v>
      </c>
      <c r="F2605" s="28" t="s">
        <v>228</v>
      </c>
      <c r="G2605" s="28">
        <v>1296</v>
      </c>
    </row>
    <row r="2606" spans="4:7" x14ac:dyDescent="0.3">
      <c r="D2606" s="30">
        <v>46257</v>
      </c>
      <c r="E2606" s="28" t="s">
        <v>106</v>
      </c>
      <c r="F2606" s="28" t="s">
        <v>240</v>
      </c>
      <c r="G2606" s="28">
        <v>45</v>
      </c>
    </row>
    <row r="2607" spans="4:7" x14ac:dyDescent="0.3">
      <c r="D2607" s="30">
        <v>46257</v>
      </c>
      <c r="E2607" s="28" t="s">
        <v>106</v>
      </c>
      <c r="F2607" s="28" t="s">
        <v>221</v>
      </c>
      <c r="G2607" s="28">
        <v>78</v>
      </c>
    </row>
    <row r="2608" spans="4:7" x14ac:dyDescent="0.3">
      <c r="D2608" s="30">
        <v>46257</v>
      </c>
      <c r="E2608" s="28" t="s">
        <v>42</v>
      </c>
      <c r="F2608" s="28" t="s">
        <v>233</v>
      </c>
      <c r="G2608" s="28">
        <v>612</v>
      </c>
    </row>
    <row r="2609" spans="4:7" x14ac:dyDescent="0.3">
      <c r="D2609" s="30">
        <v>46257</v>
      </c>
      <c r="E2609" s="28" t="s">
        <v>38</v>
      </c>
      <c r="F2609" s="28" t="s">
        <v>226</v>
      </c>
      <c r="G2609" s="28">
        <v>96</v>
      </c>
    </row>
    <row r="2610" spans="4:7" x14ac:dyDescent="0.3">
      <c r="D2610" s="30">
        <v>46257</v>
      </c>
      <c r="E2610" s="28" t="s">
        <v>38</v>
      </c>
      <c r="F2610" s="28" t="s">
        <v>240</v>
      </c>
      <c r="G2610" s="28">
        <v>630</v>
      </c>
    </row>
    <row r="2611" spans="4:7" x14ac:dyDescent="0.3">
      <c r="D2611" s="30">
        <v>46257</v>
      </c>
      <c r="E2611" s="28" t="s">
        <v>38</v>
      </c>
      <c r="F2611" s="28" t="s">
        <v>237</v>
      </c>
      <c r="G2611" s="28">
        <v>252</v>
      </c>
    </row>
    <row r="2612" spans="4:7" x14ac:dyDescent="0.3">
      <c r="D2612" s="30">
        <v>46257</v>
      </c>
      <c r="E2612" s="28" t="s">
        <v>106</v>
      </c>
      <c r="F2612" s="28" t="s">
        <v>221</v>
      </c>
      <c r="G2612" s="28">
        <v>130</v>
      </c>
    </row>
    <row r="2613" spans="4:7" x14ac:dyDescent="0.3">
      <c r="D2613" s="30">
        <v>46257</v>
      </c>
      <c r="E2613" s="28" t="s">
        <v>42</v>
      </c>
      <c r="F2613" s="28" t="s">
        <v>221</v>
      </c>
      <c r="G2613" s="28">
        <v>78</v>
      </c>
    </row>
    <row r="2614" spans="4:7" x14ac:dyDescent="0.3">
      <c r="D2614" s="30">
        <v>46257</v>
      </c>
      <c r="E2614" s="28" t="s">
        <v>39</v>
      </c>
      <c r="F2614" s="28" t="s">
        <v>234</v>
      </c>
      <c r="G2614" s="28">
        <v>663</v>
      </c>
    </row>
    <row r="2615" spans="4:7" x14ac:dyDescent="0.3">
      <c r="D2615" s="30">
        <v>46257</v>
      </c>
      <c r="E2615" s="28" t="s">
        <v>106</v>
      </c>
      <c r="F2615" s="28" t="s">
        <v>233</v>
      </c>
      <c r="G2615" s="28">
        <v>102</v>
      </c>
    </row>
    <row r="2616" spans="4:7" x14ac:dyDescent="0.3">
      <c r="D2616" s="30">
        <v>46258</v>
      </c>
      <c r="E2616" s="28" t="s">
        <v>106</v>
      </c>
      <c r="F2616" s="28" t="s">
        <v>226</v>
      </c>
      <c r="G2616" s="28">
        <v>864</v>
      </c>
    </row>
    <row r="2617" spans="4:7" x14ac:dyDescent="0.3">
      <c r="D2617" s="30">
        <v>46258</v>
      </c>
      <c r="E2617" s="28" t="s">
        <v>106</v>
      </c>
      <c r="F2617" s="28" t="s">
        <v>237</v>
      </c>
      <c r="G2617" s="28">
        <v>1449</v>
      </c>
    </row>
    <row r="2618" spans="4:7" x14ac:dyDescent="0.3">
      <c r="D2618" s="30">
        <v>46258</v>
      </c>
      <c r="E2618" s="28" t="s">
        <v>38</v>
      </c>
      <c r="F2618" s="28" t="s">
        <v>223</v>
      </c>
      <c r="G2618" s="28">
        <v>1113</v>
      </c>
    </row>
    <row r="2619" spans="4:7" x14ac:dyDescent="0.3">
      <c r="D2619" s="30">
        <v>46258</v>
      </c>
      <c r="E2619" s="28" t="s">
        <v>106</v>
      </c>
      <c r="F2619" s="28" t="s">
        <v>227</v>
      </c>
      <c r="G2619" s="28">
        <v>232</v>
      </c>
    </row>
    <row r="2620" spans="4:7" x14ac:dyDescent="0.3">
      <c r="D2620" s="30">
        <v>46258</v>
      </c>
      <c r="E2620" s="28" t="s">
        <v>38</v>
      </c>
      <c r="F2620" s="28" t="s">
        <v>229</v>
      </c>
      <c r="G2620" s="28">
        <v>2024</v>
      </c>
    </row>
    <row r="2621" spans="4:7" x14ac:dyDescent="0.3">
      <c r="D2621" s="30">
        <v>46258</v>
      </c>
      <c r="E2621" s="28" t="s">
        <v>39</v>
      </c>
      <c r="F2621" s="28" t="s">
        <v>240</v>
      </c>
      <c r="G2621" s="28">
        <v>630</v>
      </c>
    </row>
    <row r="2622" spans="4:7" x14ac:dyDescent="0.3">
      <c r="D2622" s="30">
        <v>46258</v>
      </c>
      <c r="E2622" s="28" t="s">
        <v>39</v>
      </c>
      <c r="F2622" s="28" t="s">
        <v>219</v>
      </c>
      <c r="G2622" s="28">
        <v>1365</v>
      </c>
    </row>
    <row r="2623" spans="4:7" x14ac:dyDescent="0.3">
      <c r="D2623" s="30">
        <v>46258</v>
      </c>
      <c r="E2623" s="28" t="s">
        <v>38</v>
      </c>
      <c r="F2623" s="28" t="s">
        <v>234</v>
      </c>
      <c r="G2623" s="28">
        <v>306</v>
      </c>
    </row>
    <row r="2624" spans="4:7" x14ac:dyDescent="0.3">
      <c r="D2624" s="30">
        <v>46258</v>
      </c>
      <c r="E2624" s="28" t="s">
        <v>106</v>
      </c>
      <c r="F2624" s="28" t="s">
        <v>226</v>
      </c>
      <c r="G2624" s="28">
        <v>1632</v>
      </c>
    </row>
    <row r="2625" spans="4:7" x14ac:dyDescent="0.3">
      <c r="D2625" s="30">
        <v>46259</v>
      </c>
      <c r="E2625" s="28" t="s">
        <v>39</v>
      </c>
      <c r="F2625" s="28" t="s">
        <v>235</v>
      </c>
      <c r="G2625" s="28">
        <v>989</v>
      </c>
    </row>
    <row r="2626" spans="4:7" x14ac:dyDescent="0.3">
      <c r="D2626" s="30">
        <v>46259</v>
      </c>
      <c r="E2626" s="28" t="s">
        <v>38</v>
      </c>
      <c r="F2626" s="28" t="s">
        <v>221</v>
      </c>
      <c r="G2626" s="28">
        <v>195</v>
      </c>
    </row>
    <row r="2627" spans="4:7" x14ac:dyDescent="0.3">
      <c r="D2627" s="30">
        <v>46259</v>
      </c>
      <c r="E2627" s="28" t="s">
        <v>39</v>
      </c>
      <c r="F2627" s="28" t="s">
        <v>232</v>
      </c>
      <c r="G2627" s="28">
        <v>188</v>
      </c>
    </row>
    <row r="2628" spans="4:7" x14ac:dyDescent="0.3">
      <c r="D2628" s="30">
        <v>46259</v>
      </c>
      <c r="E2628" s="28" t="s">
        <v>106</v>
      </c>
      <c r="F2628" s="28" t="s">
        <v>242</v>
      </c>
      <c r="G2628" s="28">
        <v>171</v>
      </c>
    </row>
    <row r="2629" spans="4:7" x14ac:dyDescent="0.3">
      <c r="D2629" s="30">
        <v>46259</v>
      </c>
      <c r="E2629" s="28" t="s">
        <v>38</v>
      </c>
      <c r="F2629" s="28" t="s">
        <v>225</v>
      </c>
      <c r="G2629" s="28">
        <v>384</v>
      </c>
    </row>
    <row r="2630" spans="4:7" x14ac:dyDescent="0.3">
      <c r="D2630" s="30">
        <v>46259</v>
      </c>
      <c r="E2630" s="28" t="s">
        <v>38</v>
      </c>
      <c r="F2630" s="28" t="s">
        <v>221</v>
      </c>
      <c r="G2630" s="28">
        <v>195</v>
      </c>
    </row>
    <row r="2631" spans="4:7" x14ac:dyDescent="0.3">
      <c r="D2631" s="30">
        <v>46259</v>
      </c>
      <c r="E2631" s="28" t="s">
        <v>39</v>
      </c>
      <c r="F2631" s="28" t="s">
        <v>223</v>
      </c>
      <c r="G2631" s="28">
        <v>901</v>
      </c>
    </row>
    <row r="2632" spans="4:7" x14ac:dyDescent="0.3">
      <c r="D2632" s="30">
        <v>46259</v>
      </c>
      <c r="E2632" s="28" t="s">
        <v>39</v>
      </c>
      <c r="F2632" s="28" t="s">
        <v>229</v>
      </c>
      <c r="G2632" s="28">
        <v>2024</v>
      </c>
    </row>
    <row r="2633" spans="4:7" x14ac:dyDescent="0.3">
      <c r="D2633" s="30">
        <v>46259</v>
      </c>
      <c r="E2633" s="28" t="s">
        <v>106</v>
      </c>
      <c r="F2633" s="28" t="s">
        <v>227</v>
      </c>
      <c r="G2633" s="28">
        <v>1044</v>
      </c>
    </row>
    <row r="2634" spans="4:7" x14ac:dyDescent="0.3">
      <c r="D2634" s="30">
        <v>46259</v>
      </c>
      <c r="E2634" s="28" t="s">
        <v>38</v>
      </c>
      <c r="F2634" s="28" t="s">
        <v>230</v>
      </c>
      <c r="G2634" s="28">
        <v>925</v>
      </c>
    </row>
    <row r="2635" spans="4:7" x14ac:dyDescent="0.3">
      <c r="D2635" s="30">
        <v>46259</v>
      </c>
      <c r="E2635" s="28" t="s">
        <v>42</v>
      </c>
      <c r="F2635" s="28" t="s">
        <v>233</v>
      </c>
      <c r="G2635" s="28">
        <v>1224</v>
      </c>
    </row>
    <row r="2636" spans="4:7" x14ac:dyDescent="0.3">
      <c r="D2636" s="30">
        <v>46260</v>
      </c>
      <c r="E2636" s="28" t="s">
        <v>42</v>
      </c>
      <c r="F2636" s="28" t="s">
        <v>241</v>
      </c>
      <c r="G2636" s="28">
        <v>1260</v>
      </c>
    </row>
    <row r="2637" spans="4:7" x14ac:dyDescent="0.3">
      <c r="D2637" s="30">
        <v>46260</v>
      </c>
      <c r="E2637" s="28" t="s">
        <v>42</v>
      </c>
      <c r="F2637" s="28" t="s">
        <v>221</v>
      </c>
      <c r="G2637" s="28">
        <v>195</v>
      </c>
    </row>
    <row r="2638" spans="4:7" x14ac:dyDescent="0.3">
      <c r="D2638" s="30">
        <v>46260</v>
      </c>
      <c r="E2638" s="28" t="s">
        <v>38</v>
      </c>
      <c r="F2638" s="28" t="s">
        <v>237</v>
      </c>
      <c r="G2638" s="28">
        <v>1323</v>
      </c>
    </row>
    <row r="2639" spans="4:7" x14ac:dyDescent="0.3">
      <c r="D2639" s="30">
        <v>46260</v>
      </c>
      <c r="E2639" s="28" t="s">
        <v>106</v>
      </c>
      <c r="F2639" s="28" t="s">
        <v>237</v>
      </c>
      <c r="G2639" s="28">
        <v>567</v>
      </c>
    </row>
    <row r="2640" spans="4:7" x14ac:dyDescent="0.3">
      <c r="D2640" s="30">
        <v>46260</v>
      </c>
      <c r="E2640" s="28" t="s">
        <v>42</v>
      </c>
      <c r="F2640" s="28" t="s">
        <v>242</v>
      </c>
      <c r="G2640" s="28">
        <v>1311</v>
      </c>
    </row>
    <row r="2641" spans="4:7" x14ac:dyDescent="0.3">
      <c r="D2641" s="30">
        <v>46260</v>
      </c>
      <c r="E2641" s="28" t="s">
        <v>106</v>
      </c>
      <c r="F2641" s="28" t="s">
        <v>223</v>
      </c>
      <c r="G2641" s="28">
        <v>1272</v>
      </c>
    </row>
    <row r="2642" spans="4:7" x14ac:dyDescent="0.3">
      <c r="D2642" s="30">
        <v>46260</v>
      </c>
      <c r="E2642" s="28" t="s">
        <v>38</v>
      </c>
      <c r="F2642" s="28" t="s">
        <v>233</v>
      </c>
      <c r="G2642" s="28">
        <v>1020</v>
      </c>
    </row>
    <row r="2643" spans="4:7" x14ac:dyDescent="0.3">
      <c r="D2643" s="30">
        <v>46260</v>
      </c>
      <c r="E2643" s="28" t="s">
        <v>42</v>
      </c>
      <c r="F2643" s="28" t="s">
        <v>232</v>
      </c>
      <c r="G2643" s="28">
        <v>1175</v>
      </c>
    </row>
    <row r="2644" spans="4:7" x14ac:dyDescent="0.3">
      <c r="D2644" s="30">
        <v>46260</v>
      </c>
      <c r="E2644" s="28" t="s">
        <v>106</v>
      </c>
      <c r="F2644" s="28" t="s">
        <v>225</v>
      </c>
      <c r="G2644" s="28">
        <v>1152</v>
      </c>
    </row>
    <row r="2645" spans="4:7" x14ac:dyDescent="0.3">
      <c r="D2645" s="30">
        <v>46260</v>
      </c>
      <c r="E2645" s="28" t="s">
        <v>106</v>
      </c>
      <c r="F2645" s="28" t="s">
        <v>230</v>
      </c>
      <c r="G2645" s="28">
        <v>148</v>
      </c>
    </row>
    <row r="2646" spans="4:7" x14ac:dyDescent="0.3">
      <c r="D2646" s="30">
        <v>46260</v>
      </c>
      <c r="E2646" s="28" t="s">
        <v>38</v>
      </c>
      <c r="F2646" s="28" t="s">
        <v>234</v>
      </c>
      <c r="G2646" s="28">
        <v>612</v>
      </c>
    </row>
    <row r="2647" spans="4:7" x14ac:dyDescent="0.3">
      <c r="D2647" s="30">
        <v>46260</v>
      </c>
      <c r="E2647" s="28" t="s">
        <v>38</v>
      </c>
      <c r="F2647" s="28" t="s">
        <v>221</v>
      </c>
      <c r="G2647" s="28">
        <v>286</v>
      </c>
    </row>
    <row r="2648" spans="4:7" x14ac:dyDescent="0.3">
      <c r="D2648" s="30">
        <v>46260</v>
      </c>
      <c r="E2648" s="28" t="s">
        <v>106</v>
      </c>
      <c r="F2648" s="28" t="s">
        <v>223</v>
      </c>
      <c r="G2648" s="28">
        <v>742</v>
      </c>
    </row>
    <row r="2649" spans="4:7" x14ac:dyDescent="0.3">
      <c r="D2649" s="30">
        <v>46261</v>
      </c>
      <c r="E2649" s="28" t="s">
        <v>106</v>
      </c>
      <c r="F2649" s="28" t="s">
        <v>232</v>
      </c>
      <c r="G2649" s="28">
        <v>376</v>
      </c>
    </row>
    <row r="2650" spans="4:7" x14ac:dyDescent="0.3">
      <c r="D2650" s="30">
        <v>46261</v>
      </c>
      <c r="E2650" s="28" t="s">
        <v>38</v>
      </c>
      <c r="F2650" s="28" t="s">
        <v>221</v>
      </c>
      <c r="G2650" s="28">
        <v>39</v>
      </c>
    </row>
    <row r="2651" spans="4:7" x14ac:dyDescent="0.3">
      <c r="D2651" s="30">
        <v>46261</v>
      </c>
      <c r="E2651" s="28" t="s">
        <v>106</v>
      </c>
      <c r="F2651" s="28" t="s">
        <v>240</v>
      </c>
      <c r="G2651" s="28">
        <v>405</v>
      </c>
    </row>
    <row r="2652" spans="4:7" x14ac:dyDescent="0.3">
      <c r="D2652" s="30">
        <v>46261</v>
      </c>
      <c r="E2652" s="28" t="s">
        <v>38</v>
      </c>
      <c r="F2652" s="28" t="s">
        <v>239</v>
      </c>
      <c r="G2652" s="28">
        <v>152</v>
      </c>
    </row>
    <row r="2653" spans="4:7" x14ac:dyDescent="0.3">
      <c r="D2653" s="30">
        <v>46261</v>
      </c>
      <c r="E2653" s="28" t="s">
        <v>38</v>
      </c>
      <c r="F2653" s="28" t="s">
        <v>215</v>
      </c>
      <c r="G2653" s="28">
        <v>759</v>
      </c>
    </row>
    <row r="2654" spans="4:7" x14ac:dyDescent="0.3">
      <c r="D2654" s="30">
        <v>46261</v>
      </c>
      <c r="E2654" s="28" t="s">
        <v>106</v>
      </c>
      <c r="F2654" s="28" t="s">
        <v>221</v>
      </c>
      <c r="G2654" s="28">
        <v>130</v>
      </c>
    </row>
    <row r="2655" spans="4:7" x14ac:dyDescent="0.3">
      <c r="D2655" s="30">
        <v>46261</v>
      </c>
      <c r="E2655" s="28" t="s">
        <v>38</v>
      </c>
      <c r="F2655" s="28" t="s">
        <v>217</v>
      </c>
      <c r="G2655" s="28">
        <v>832</v>
      </c>
    </row>
    <row r="2656" spans="4:7" x14ac:dyDescent="0.3">
      <c r="D2656" s="30">
        <v>46261</v>
      </c>
      <c r="E2656" s="28" t="s">
        <v>42</v>
      </c>
      <c r="F2656" s="28" t="s">
        <v>219</v>
      </c>
      <c r="G2656" s="28">
        <v>2093</v>
      </c>
    </row>
    <row r="2657" spans="4:7" x14ac:dyDescent="0.3">
      <c r="D2657" s="30">
        <v>46261</v>
      </c>
      <c r="E2657" s="28" t="s">
        <v>38</v>
      </c>
      <c r="F2657" s="28" t="s">
        <v>239</v>
      </c>
      <c r="G2657" s="28">
        <v>304</v>
      </c>
    </row>
    <row r="2658" spans="4:7" x14ac:dyDescent="0.3">
      <c r="D2658" s="30">
        <v>46261</v>
      </c>
      <c r="E2658" s="28" t="s">
        <v>38</v>
      </c>
      <c r="F2658" s="28" t="s">
        <v>227</v>
      </c>
      <c r="G2658" s="28">
        <v>522</v>
      </c>
    </row>
    <row r="2659" spans="4:7" x14ac:dyDescent="0.3">
      <c r="D2659" s="30">
        <v>46262</v>
      </c>
      <c r="E2659" s="28" t="s">
        <v>39</v>
      </c>
      <c r="F2659" s="28" t="s">
        <v>219</v>
      </c>
      <c r="G2659" s="28">
        <v>455</v>
      </c>
    </row>
    <row r="2660" spans="4:7" x14ac:dyDescent="0.3">
      <c r="D2660" s="30">
        <v>46262</v>
      </c>
      <c r="E2660" s="28" t="s">
        <v>38</v>
      </c>
      <c r="F2660" s="28" t="s">
        <v>223</v>
      </c>
      <c r="G2660" s="28">
        <v>901</v>
      </c>
    </row>
    <row r="2661" spans="4:7" x14ac:dyDescent="0.3">
      <c r="D2661" s="30">
        <v>46262</v>
      </c>
      <c r="E2661" s="28" t="s">
        <v>39</v>
      </c>
      <c r="F2661" s="28" t="s">
        <v>240</v>
      </c>
      <c r="G2661" s="28">
        <v>1080</v>
      </c>
    </row>
    <row r="2662" spans="4:7" x14ac:dyDescent="0.3">
      <c r="D2662" s="30">
        <v>46262</v>
      </c>
      <c r="E2662" s="28" t="s">
        <v>38</v>
      </c>
      <c r="F2662" s="28" t="s">
        <v>226</v>
      </c>
      <c r="G2662" s="28">
        <v>2400</v>
      </c>
    </row>
    <row r="2663" spans="4:7" x14ac:dyDescent="0.3">
      <c r="D2663" s="30">
        <v>46262</v>
      </c>
      <c r="E2663" s="28" t="s">
        <v>42</v>
      </c>
      <c r="F2663" s="28" t="s">
        <v>226</v>
      </c>
      <c r="G2663" s="28">
        <v>672</v>
      </c>
    </row>
    <row r="2664" spans="4:7" x14ac:dyDescent="0.3">
      <c r="D2664" s="30">
        <v>46262</v>
      </c>
      <c r="E2664" s="28" t="s">
        <v>42</v>
      </c>
      <c r="F2664" s="28" t="s">
        <v>215</v>
      </c>
      <c r="G2664" s="28">
        <v>1173</v>
      </c>
    </row>
    <row r="2665" spans="4:7" x14ac:dyDescent="0.3">
      <c r="D2665" s="30">
        <v>46262</v>
      </c>
      <c r="E2665" s="28" t="s">
        <v>38</v>
      </c>
      <c r="F2665" s="28" t="s">
        <v>223</v>
      </c>
      <c r="G2665" s="28">
        <v>1166</v>
      </c>
    </row>
    <row r="2666" spans="4:7" x14ac:dyDescent="0.3">
      <c r="D2666" s="30">
        <v>46262</v>
      </c>
      <c r="E2666" s="28" t="s">
        <v>42</v>
      </c>
      <c r="F2666" s="28" t="s">
        <v>238</v>
      </c>
      <c r="G2666" s="28">
        <v>522</v>
      </c>
    </row>
    <row r="2667" spans="4:7" x14ac:dyDescent="0.3">
      <c r="D2667" s="30">
        <v>46262</v>
      </c>
      <c r="E2667" s="28" t="s">
        <v>38</v>
      </c>
      <c r="F2667" s="28" t="s">
        <v>241</v>
      </c>
      <c r="G2667" s="28">
        <v>1440</v>
      </c>
    </row>
    <row r="2668" spans="4:7" x14ac:dyDescent="0.3">
      <c r="D2668" s="30">
        <v>46262</v>
      </c>
      <c r="E2668" s="28" t="s">
        <v>42</v>
      </c>
      <c r="F2668" s="28" t="s">
        <v>215</v>
      </c>
      <c r="G2668" s="28">
        <v>1587</v>
      </c>
    </row>
    <row r="2669" spans="4:7" x14ac:dyDescent="0.3">
      <c r="D2669" s="30">
        <v>46262</v>
      </c>
      <c r="E2669" s="28" t="s">
        <v>42</v>
      </c>
      <c r="F2669" s="28" t="s">
        <v>231</v>
      </c>
      <c r="G2669" s="28">
        <v>484</v>
      </c>
    </row>
    <row r="2670" spans="4:7" x14ac:dyDescent="0.3">
      <c r="D2670" s="30">
        <v>46262</v>
      </c>
      <c r="E2670" s="28" t="s">
        <v>106</v>
      </c>
      <c r="F2670" s="28" t="s">
        <v>236</v>
      </c>
      <c r="G2670" s="28">
        <v>154</v>
      </c>
    </row>
    <row r="2671" spans="4:7" x14ac:dyDescent="0.3">
      <c r="D2671" s="30">
        <v>46262</v>
      </c>
      <c r="E2671" s="28" t="s">
        <v>38</v>
      </c>
      <c r="F2671" s="28" t="s">
        <v>230</v>
      </c>
      <c r="G2671" s="28">
        <v>851</v>
      </c>
    </row>
    <row r="2672" spans="4:7" x14ac:dyDescent="0.3">
      <c r="D2672" s="30">
        <v>46263</v>
      </c>
      <c r="E2672" s="28" t="s">
        <v>106</v>
      </c>
      <c r="F2672" s="28" t="s">
        <v>236</v>
      </c>
      <c r="G2672" s="28">
        <v>55</v>
      </c>
    </row>
    <row r="2673" spans="4:7" x14ac:dyDescent="0.3">
      <c r="D2673" s="30">
        <v>46263</v>
      </c>
      <c r="E2673" s="28" t="s">
        <v>39</v>
      </c>
      <c r="F2673" s="28" t="s">
        <v>227</v>
      </c>
      <c r="G2673" s="28">
        <v>1160</v>
      </c>
    </row>
    <row r="2674" spans="4:7" x14ac:dyDescent="0.3">
      <c r="D2674" s="30">
        <v>46263</v>
      </c>
      <c r="E2674" s="28" t="s">
        <v>42</v>
      </c>
      <c r="F2674" s="28" t="s">
        <v>230</v>
      </c>
      <c r="G2674" s="28">
        <v>296</v>
      </c>
    </row>
    <row r="2675" spans="4:7" x14ac:dyDescent="0.3">
      <c r="D2675" s="30">
        <v>46263</v>
      </c>
      <c r="E2675" s="28" t="s">
        <v>106</v>
      </c>
      <c r="F2675" s="28" t="s">
        <v>223</v>
      </c>
      <c r="G2675" s="28">
        <v>1325</v>
      </c>
    </row>
    <row r="2676" spans="4:7" x14ac:dyDescent="0.3">
      <c r="D2676" s="30">
        <v>46263</v>
      </c>
      <c r="E2676" s="28" t="s">
        <v>39</v>
      </c>
      <c r="F2676" s="28" t="s">
        <v>236</v>
      </c>
      <c r="G2676" s="28">
        <v>165</v>
      </c>
    </row>
    <row r="2677" spans="4:7" x14ac:dyDescent="0.3">
      <c r="D2677" s="30">
        <v>46263</v>
      </c>
      <c r="E2677" s="28" t="s">
        <v>106</v>
      </c>
      <c r="F2677" s="28" t="s">
        <v>225</v>
      </c>
      <c r="G2677" s="28">
        <v>320</v>
      </c>
    </row>
    <row r="2678" spans="4:7" x14ac:dyDescent="0.3">
      <c r="D2678" s="30">
        <v>46263</v>
      </c>
      <c r="E2678" s="28" t="s">
        <v>106</v>
      </c>
      <c r="F2678" s="28" t="s">
        <v>237</v>
      </c>
      <c r="G2678" s="28">
        <v>1134</v>
      </c>
    </row>
    <row r="2679" spans="4:7" x14ac:dyDescent="0.3">
      <c r="D2679" s="30">
        <v>46263</v>
      </c>
      <c r="E2679" s="28" t="s">
        <v>42</v>
      </c>
      <c r="F2679" s="28" t="s">
        <v>240</v>
      </c>
      <c r="G2679" s="28">
        <v>540</v>
      </c>
    </row>
    <row r="2680" spans="4:7" x14ac:dyDescent="0.3">
      <c r="D2680" s="30">
        <v>46263</v>
      </c>
      <c r="E2680" s="28" t="s">
        <v>38</v>
      </c>
      <c r="F2680" s="28" t="s">
        <v>223</v>
      </c>
      <c r="G2680" s="28">
        <v>212</v>
      </c>
    </row>
    <row r="2681" spans="4:7" x14ac:dyDescent="0.3">
      <c r="D2681" s="30">
        <v>46263</v>
      </c>
      <c r="E2681" s="28" t="s">
        <v>39</v>
      </c>
      <c r="F2681" s="28" t="s">
        <v>228</v>
      </c>
      <c r="G2681" s="28">
        <v>1512</v>
      </c>
    </row>
    <row r="2682" spans="4:7" x14ac:dyDescent="0.3">
      <c r="D2682" s="30">
        <v>46264</v>
      </c>
      <c r="E2682" s="28" t="s">
        <v>106</v>
      </c>
      <c r="F2682" s="28" t="s">
        <v>223</v>
      </c>
      <c r="G2682" s="28">
        <v>1325</v>
      </c>
    </row>
    <row r="2683" spans="4:7" x14ac:dyDescent="0.3">
      <c r="D2683" s="30">
        <v>46264</v>
      </c>
      <c r="E2683" s="28" t="s">
        <v>39</v>
      </c>
      <c r="F2683" s="28" t="s">
        <v>226</v>
      </c>
      <c r="G2683" s="28">
        <v>2112</v>
      </c>
    </row>
    <row r="2684" spans="4:7" x14ac:dyDescent="0.3">
      <c r="D2684" s="30">
        <v>46264</v>
      </c>
      <c r="E2684" s="28" t="s">
        <v>106</v>
      </c>
      <c r="F2684" s="28" t="s">
        <v>217</v>
      </c>
      <c r="G2684" s="28">
        <v>1092</v>
      </c>
    </row>
    <row r="2685" spans="4:7" x14ac:dyDescent="0.3">
      <c r="D2685" s="30">
        <v>46264</v>
      </c>
      <c r="E2685" s="28" t="s">
        <v>42</v>
      </c>
      <c r="F2685" s="28" t="s">
        <v>231</v>
      </c>
      <c r="G2685" s="28">
        <v>528</v>
      </c>
    </row>
    <row r="2686" spans="4:7" x14ac:dyDescent="0.3">
      <c r="D2686" s="30">
        <v>46264</v>
      </c>
      <c r="E2686" s="28" t="s">
        <v>106</v>
      </c>
      <c r="F2686" s="28" t="s">
        <v>223</v>
      </c>
      <c r="G2686" s="28">
        <v>901</v>
      </c>
    </row>
    <row r="2687" spans="4:7" x14ac:dyDescent="0.3">
      <c r="D2687" s="30">
        <v>46264</v>
      </c>
      <c r="E2687" s="28" t="s">
        <v>38</v>
      </c>
      <c r="F2687" s="28" t="s">
        <v>236</v>
      </c>
      <c r="G2687" s="28">
        <v>275</v>
      </c>
    </row>
    <row r="2688" spans="4:7" x14ac:dyDescent="0.3">
      <c r="D2688" s="30">
        <v>46264</v>
      </c>
      <c r="E2688" s="28" t="s">
        <v>38</v>
      </c>
      <c r="F2688" s="28" t="s">
        <v>230</v>
      </c>
      <c r="G2688" s="28">
        <v>481</v>
      </c>
    </row>
    <row r="2689" spans="4:7" x14ac:dyDescent="0.3">
      <c r="D2689" s="30">
        <v>46264</v>
      </c>
      <c r="E2689" s="28" t="s">
        <v>38</v>
      </c>
      <c r="F2689" s="28" t="s">
        <v>215</v>
      </c>
      <c r="G2689" s="28">
        <v>1587</v>
      </c>
    </row>
    <row r="2690" spans="4:7" x14ac:dyDescent="0.3">
      <c r="D2690" s="30">
        <v>46264</v>
      </c>
      <c r="E2690" s="28" t="s">
        <v>42</v>
      </c>
      <c r="F2690" s="28" t="s">
        <v>241</v>
      </c>
      <c r="G2690" s="28">
        <v>780</v>
      </c>
    </row>
    <row r="2691" spans="4:7" x14ac:dyDescent="0.3">
      <c r="D2691" s="30">
        <v>46264</v>
      </c>
      <c r="E2691" s="28" t="s">
        <v>38</v>
      </c>
      <c r="F2691" s="28" t="s">
        <v>232</v>
      </c>
      <c r="G2691" s="28">
        <v>705</v>
      </c>
    </row>
    <row r="2692" spans="4:7" x14ac:dyDescent="0.3">
      <c r="D2692" s="30">
        <v>46265</v>
      </c>
      <c r="E2692" s="28" t="s">
        <v>39</v>
      </c>
      <c r="F2692" s="28" t="s">
        <v>228</v>
      </c>
      <c r="G2692" s="28">
        <v>1440</v>
      </c>
    </row>
    <row r="2693" spans="4:7" x14ac:dyDescent="0.3">
      <c r="D2693" s="30">
        <v>46265</v>
      </c>
      <c r="E2693" s="28" t="s">
        <v>39</v>
      </c>
      <c r="F2693" s="28" t="s">
        <v>235</v>
      </c>
      <c r="G2693" s="28">
        <v>860</v>
      </c>
    </row>
    <row r="2694" spans="4:7" x14ac:dyDescent="0.3">
      <c r="D2694" s="30">
        <v>46265</v>
      </c>
      <c r="E2694" s="28" t="s">
        <v>39</v>
      </c>
      <c r="F2694" s="28" t="s">
        <v>237</v>
      </c>
      <c r="G2694" s="28">
        <v>693</v>
      </c>
    </row>
    <row r="2695" spans="4:7" x14ac:dyDescent="0.3">
      <c r="D2695" s="30">
        <v>46265</v>
      </c>
      <c r="E2695" s="28" t="s">
        <v>106</v>
      </c>
      <c r="F2695" s="28" t="s">
        <v>236</v>
      </c>
      <c r="G2695" s="28">
        <v>88</v>
      </c>
    </row>
    <row r="2696" spans="4:7" x14ac:dyDescent="0.3">
      <c r="D2696" s="30">
        <v>46265</v>
      </c>
      <c r="E2696" s="28" t="s">
        <v>39</v>
      </c>
      <c r="F2696" s="28" t="s">
        <v>235</v>
      </c>
      <c r="G2696" s="28">
        <v>430</v>
      </c>
    </row>
    <row r="2697" spans="4:7" x14ac:dyDescent="0.3">
      <c r="D2697" s="30">
        <v>46265</v>
      </c>
      <c r="E2697" s="28" t="s">
        <v>39</v>
      </c>
      <c r="F2697" s="28" t="s">
        <v>241</v>
      </c>
      <c r="G2697" s="28">
        <v>300</v>
      </c>
    </row>
    <row r="2698" spans="4:7" x14ac:dyDescent="0.3">
      <c r="D2698" s="30">
        <v>46265</v>
      </c>
      <c r="E2698" s="28" t="s">
        <v>106</v>
      </c>
      <c r="F2698" s="28" t="s">
        <v>228</v>
      </c>
      <c r="G2698" s="28">
        <v>504</v>
      </c>
    </row>
    <row r="2699" spans="4:7" x14ac:dyDescent="0.3">
      <c r="D2699" s="30">
        <v>46265</v>
      </c>
      <c r="E2699" s="28" t="s">
        <v>42</v>
      </c>
      <c r="F2699" s="28" t="s">
        <v>223</v>
      </c>
      <c r="G2699" s="28">
        <v>159</v>
      </c>
    </row>
    <row r="2700" spans="4:7" x14ac:dyDescent="0.3">
      <c r="D2700" s="30">
        <v>46265</v>
      </c>
      <c r="E2700" s="28" t="s">
        <v>39</v>
      </c>
      <c r="F2700" s="28" t="s">
        <v>223</v>
      </c>
      <c r="G2700" s="28">
        <v>424</v>
      </c>
    </row>
    <row r="2701" spans="4:7" x14ac:dyDescent="0.3">
      <c r="D2701" s="30">
        <v>46265</v>
      </c>
      <c r="E2701" s="28" t="s">
        <v>42</v>
      </c>
      <c r="F2701" s="28" t="s">
        <v>242</v>
      </c>
      <c r="G2701" s="28">
        <v>171</v>
      </c>
    </row>
    <row r="2702" spans="4:7" x14ac:dyDescent="0.3">
      <c r="D2702" s="30">
        <v>46265</v>
      </c>
      <c r="E2702" s="28" t="s">
        <v>42</v>
      </c>
      <c r="F2702" s="28" t="s">
        <v>217</v>
      </c>
      <c r="G2702" s="28">
        <v>1248</v>
      </c>
    </row>
    <row r="2703" spans="4:7" x14ac:dyDescent="0.3">
      <c r="D2703" s="30">
        <v>46266</v>
      </c>
      <c r="E2703" s="28" t="s">
        <v>106</v>
      </c>
      <c r="F2703" s="28" t="s">
        <v>228</v>
      </c>
      <c r="G2703" s="28">
        <v>1440</v>
      </c>
    </row>
    <row r="2704" spans="4:7" x14ac:dyDescent="0.3">
      <c r="D2704" s="30">
        <v>46266</v>
      </c>
      <c r="E2704" s="28" t="s">
        <v>39</v>
      </c>
      <c r="F2704" s="28" t="s">
        <v>227</v>
      </c>
      <c r="G2704" s="28">
        <v>986</v>
      </c>
    </row>
    <row r="2705" spans="4:7" x14ac:dyDescent="0.3">
      <c r="D2705" s="30">
        <v>46266</v>
      </c>
      <c r="E2705" s="28" t="s">
        <v>42</v>
      </c>
      <c r="F2705" s="28" t="s">
        <v>242</v>
      </c>
      <c r="G2705" s="28">
        <v>1368</v>
      </c>
    </row>
    <row r="2706" spans="4:7" x14ac:dyDescent="0.3">
      <c r="D2706" s="30">
        <v>46266</v>
      </c>
      <c r="E2706" s="28" t="s">
        <v>42</v>
      </c>
      <c r="F2706" s="28" t="s">
        <v>237</v>
      </c>
      <c r="G2706" s="28">
        <v>1449</v>
      </c>
    </row>
    <row r="2707" spans="4:7" x14ac:dyDescent="0.3">
      <c r="D2707" s="30">
        <v>46266</v>
      </c>
      <c r="E2707" s="28" t="s">
        <v>39</v>
      </c>
      <c r="F2707" s="28" t="s">
        <v>228</v>
      </c>
      <c r="G2707" s="28">
        <v>1152</v>
      </c>
    </row>
    <row r="2708" spans="4:7" x14ac:dyDescent="0.3">
      <c r="D2708" s="30">
        <v>46266</v>
      </c>
      <c r="E2708" s="28" t="s">
        <v>106</v>
      </c>
      <c r="F2708" s="28" t="s">
        <v>233</v>
      </c>
      <c r="G2708" s="28">
        <v>357</v>
      </c>
    </row>
    <row r="2709" spans="4:7" x14ac:dyDescent="0.3">
      <c r="D2709" s="30">
        <v>46266</v>
      </c>
      <c r="E2709" s="28" t="s">
        <v>106</v>
      </c>
      <c r="F2709" s="28" t="s">
        <v>236</v>
      </c>
      <c r="G2709" s="28">
        <v>209</v>
      </c>
    </row>
    <row r="2710" spans="4:7" x14ac:dyDescent="0.3">
      <c r="D2710" s="30">
        <v>46266</v>
      </c>
      <c r="E2710" s="28" t="s">
        <v>106</v>
      </c>
      <c r="F2710" s="28" t="s">
        <v>221</v>
      </c>
      <c r="G2710" s="28">
        <v>104</v>
      </c>
    </row>
    <row r="2711" spans="4:7" x14ac:dyDescent="0.3">
      <c r="D2711" s="30">
        <v>46266</v>
      </c>
      <c r="E2711" s="28" t="s">
        <v>106</v>
      </c>
      <c r="F2711" s="28" t="s">
        <v>241</v>
      </c>
      <c r="G2711" s="28">
        <v>900</v>
      </c>
    </row>
    <row r="2712" spans="4:7" x14ac:dyDescent="0.3">
      <c r="D2712" s="30">
        <v>46267</v>
      </c>
      <c r="E2712" s="28" t="s">
        <v>39</v>
      </c>
      <c r="F2712" s="28" t="s">
        <v>238</v>
      </c>
      <c r="G2712" s="28">
        <v>87</v>
      </c>
    </row>
    <row r="2713" spans="4:7" x14ac:dyDescent="0.3">
      <c r="D2713" s="30">
        <v>46267</v>
      </c>
      <c r="E2713" s="28" t="s">
        <v>106</v>
      </c>
      <c r="F2713" s="28" t="s">
        <v>221</v>
      </c>
      <c r="G2713" s="28">
        <v>247</v>
      </c>
    </row>
    <row r="2714" spans="4:7" x14ac:dyDescent="0.3">
      <c r="D2714" s="30">
        <v>46267</v>
      </c>
      <c r="E2714" s="28" t="s">
        <v>38</v>
      </c>
      <c r="F2714" s="28" t="s">
        <v>223</v>
      </c>
      <c r="G2714" s="28">
        <v>1166</v>
      </c>
    </row>
    <row r="2715" spans="4:7" x14ac:dyDescent="0.3">
      <c r="D2715" s="30">
        <v>46267</v>
      </c>
      <c r="E2715" s="28" t="s">
        <v>38</v>
      </c>
      <c r="F2715" s="28" t="s">
        <v>233</v>
      </c>
      <c r="G2715" s="28">
        <v>153</v>
      </c>
    </row>
    <row r="2716" spans="4:7" x14ac:dyDescent="0.3">
      <c r="D2716" s="30">
        <v>46267</v>
      </c>
      <c r="E2716" s="28" t="s">
        <v>106</v>
      </c>
      <c r="F2716" s="28" t="s">
        <v>229</v>
      </c>
      <c r="G2716" s="28">
        <v>1760</v>
      </c>
    </row>
    <row r="2717" spans="4:7" x14ac:dyDescent="0.3">
      <c r="D2717" s="30">
        <v>46267</v>
      </c>
      <c r="E2717" s="28" t="s">
        <v>42</v>
      </c>
      <c r="F2717" s="28" t="s">
        <v>227</v>
      </c>
      <c r="G2717" s="28">
        <v>290</v>
      </c>
    </row>
    <row r="2718" spans="4:7" x14ac:dyDescent="0.3">
      <c r="D2718" s="30">
        <v>46267</v>
      </c>
      <c r="E2718" s="28" t="s">
        <v>42</v>
      </c>
      <c r="F2718" s="28" t="s">
        <v>232</v>
      </c>
      <c r="G2718" s="28">
        <v>141</v>
      </c>
    </row>
    <row r="2719" spans="4:7" x14ac:dyDescent="0.3">
      <c r="D2719" s="30">
        <v>46267</v>
      </c>
      <c r="E2719" s="28" t="s">
        <v>38</v>
      </c>
      <c r="F2719" s="28" t="s">
        <v>225</v>
      </c>
      <c r="G2719" s="28">
        <v>256</v>
      </c>
    </row>
    <row r="2720" spans="4:7" x14ac:dyDescent="0.3">
      <c r="D2720" s="30">
        <v>46267</v>
      </c>
      <c r="E2720" s="28" t="s">
        <v>106</v>
      </c>
      <c r="F2720" s="28" t="s">
        <v>235</v>
      </c>
      <c r="G2720" s="28">
        <v>645</v>
      </c>
    </row>
    <row r="2721" spans="4:7" x14ac:dyDescent="0.3">
      <c r="D2721" s="30">
        <v>46267</v>
      </c>
      <c r="E2721" s="28" t="s">
        <v>42</v>
      </c>
      <c r="F2721" s="28" t="s">
        <v>219</v>
      </c>
      <c r="G2721" s="28">
        <v>2093</v>
      </c>
    </row>
    <row r="2722" spans="4:7" x14ac:dyDescent="0.3">
      <c r="D2722" s="30">
        <v>46267</v>
      </c>
      <c r="E2722" s="28" t="s">
        <v>42</v>
      </c>
      <c r="F2722" s="28" t="s">
        <v>233</v>
      </c>
      <c r="G2722" s="28">
        <v>714</v>
      </c>
    </row>
    <row r="2723" spans="4:7" x14ac:dyDescent="0.3">
      <c r="D2723" s="30">
        <v>46268</v>
      </c>
      <c r="E2723" s="28" t="s">
        <v>38</v>
      </c>
      <c r="F2723" s="28" t="s">
        <v>242</v>
      </c>
      <c r="G2723" s="28">
        <v>456</v>
      </c>
    </row>
    <row r="2724" spans="4:7" x14ac:dyDescent="0.3">
      <c r="D2724" s="30">
        <v>46268</v>
      </c>
      <c r="E2724" s="28" t="s">
        <v>38</v>
      </c>
      <c r="F2724" s="28" t="s">
        <v>233</v>
      </c>
      <c r="G2724" s="28">
        <v>867</v>
      </c>
    </row>
    <row r="2725" spans="4:7" x14ac:dyDescent="0.3">
      <c r="D2725" s="30">
        <v>46268</v>
      </c>
      <c r="E2725" s="28" t="s">
        <v>39</v>
      </c>
      <c r="F2725" s="28" t="s">
        <v>226</v>
      </c>
      <c r="G2725" s="28">
        <v>2112</v>
      </c>
    </row>
    <row r="2726" spans="4:7" x14ac:dyDescent="0.3">
      <c r="D2726" s="30">
        <v>46268</v>
      </c>
      <c r="E2726" s="28" t="s">
        <v>38</v>
      </c>
      <c r="F2726" s="28" t="s">
        <v>241</v>
      </c>
      <c r="G2726" s="28">
        <v>300</v>
      </c>
    </row>
    <row r="2727" spans="4:7" x14ac:dyDescent="0.3">
      <c r="D2727" s="30">
        <v>46268</v>
      </c>
      <c r="E2727" s="28" t="s">
        <v>106</v>
      </c>
      <c r="F2727" s="28" t="s">
        <v>225</v>
      </c>
      <c r="G2727" s="28">
        <v>1088</v>
      </c>
    </row>
    <row r="2728" spans="4:7" x14ac:dyDescent="0.3">
      <c r="D2728" s="30">
        <v>46268</v>
      </c>
      <c r="E2728" s="28" t="s">
        <v>39</v>
      </c>
      <c r="F2728" s="28" t="s">
        <v>242</v>
      </c>
      <c r="G2728" s="28">
        <v>1311</v>
      </c>
    </row>
    <row r="2729" spans="4:7" x14ac:dyDescent="0.3">
      <c r="D2729" s="30">
        <v>46268</v>
      </c>
      <c r="E2729" s="28" t="s">
        <v>39</v>
      </c>
      <c r="F2729" s="28" t="s">
        <v>226</v>
      </c>
      <c r="G2729" s="28">
        <v>480</v>
      </c>
    </row>
    <row r="2730" spans="4:7" x14ac:dyDescent="0.3">
      <c r="D2730" s="30">
        <v>46268</v>
      </c>
      <c r="E2730" s="28" t="s">
        <v>39</v>
      </c>
      <c r="F2730" s="28" t="s">
        <v>240</v>
      </c>
      <c r="G2730" s="28">
        <v>225</v>
      </c>
    </row>
    <row r="2731" spans="4:7" x14ac:dyDescent="0.3">
      <c r="D2731" s="30">
        <v>46268</v>
      </c>
      <c r="E2731" s="28" t="s">
        <v>42</v>
      </c>
      <c r="F2731" s="28" t="s">
        <v>236</v>
      </c>
      <c r="G2731" s="28">
        <v>77</v>
      </c>
    </row>
    <row r="2732" spans="4:7" x14ac:dyDescent="0.3">
      <c r="D2732" s="30">
        <v>46268</v>
      </c>
      <c r="E2732" s="28" t="s">
        <v>39</v>
      </c>
      <c r="F2732" s="28" t="s">
        <v>228</v>
      </c>
      <c r="G2732" s="28">
        <v>1512</v>
      </c>
    </row>
    <row r="2733" spans="4:7" x14ac:dyDescent="0.3">
      <c r="D2733" s="30">
        <v>46268</v>
      </c>
      <c r="E2733" s="28" t="s">
        <v>42</v>
      </c>
      <c r="F2733" s="28" t="s">
        <v>232</v>
      </c>
      <c r="G2733" s="28">
        <v>1128</v>
      </c>
    </row>
    <row r="2734" spans="4:7" x14ac:dyDescent="0.3">
      <c r="D2734" s="30">
        <v>46268</v>
      </c>
      <c r="E2734" s="28" t="s">
        <v>39</v>
      </c>
      <c r="F2734" s="28" t="s">
        <v>242</v>
      </c>
      <c r="G2734" s="28">
        <v>684</v>
      </c>
    </row>
    <row r="2735" spans="4:7" x14ac:dyDescent="0.3">
      <c r="D2735" s="30">
        <v>46269</v>
      </c>
      <c r="E2735" s="28" t="s">
        <v>106</v>
      </c>
      <c r="F2735" s="28" t="s">
        <v>215</v>
      </c>
      <c r="G2735" s="28">
        <v>1173</v>
      </c>
    </row>
    <row r="2736" spans="4:7" x14ac:dyDescent="0.3">
      <c r="D2736" s="30">
        <v>46269</v>
      </c>
      <c r="E2736" s="28" t="s">
        <v>38</v>
      </c>
      <c r="F2736" s="28" t="s">
        <v>215</v>
      </c>
      <c r="G2736" s="28">
        <v>1104</v>
      </c>
    </row>
    <row r="2737" spans="4:7" x14ac:dyDescent="0.3">
      <c r="D2737" s="30">
        <v>46269</v>
      </c>
      <c r="E2737" s="28" t="s">
        <v>106</v>
      </c>
      <c r="F2737" s="28" t="s">
        <v>242</v>
      </c>
      <c r="G2737" s="28">
        <v>912</v>
      </c>
    </row>
    <row r="2738" spans="4:7" x14ac:dyDescent="0.3">
      <c r="D2738" s="30">
        <v>46269</v>
      </c>
      <c r="E2738" s="28" t="s">
        <v>39</v>
      </c>
      <c r="F2738" s="28" t="s">
        <v>217</v>
      </c>
      <c r="G2738" s="28">
        <v>260</v>
      </c>
    </row>
    <row r="2739" spans="4:7" x14ac:dyDescent="0.3">
      <c r="D2739" s="30">
        <v>46269</v>
      </c>
      <c r="E2739" s="28" t="s">
        <v>38</v>
      </c>
      <c r="F2739" s="28" t="s">
        <v>215</v>
      </c>
      <c r="G2739" s="28">
        <v>828</v>
      </c>
    </row>
    <row r="2740" spans="4:7" x14ac:dyDescent="0.3">
      <c r="D2740" s="30">
        <v>46269</v>
      </c>
      <c r="E2740" s="28" t="s">
        <v>38</v>
      </c>
      <c r="F2740" s="28" t="s">
        <v>229</v>
      </c>
      <c r="G2740" s="28">
        <v>1056</v>
      </c>
    </row>
    <row r="2741" spans="4:7" x14ac:dyDescent="0.3">
      <c r="D2741" s="30">
        <v>46269</v>
      </c>
      <c r="E2741" s="28" t="s">
        <v>106</v>
      </c>
      <c r="F2741" s="28" t="s">
        <v>240</v>
      </c>
      <c r="G2741" s="28">
        <v>450</v>
      </c>
    </row>
    <row r="2742" spans="4:7" x14ac:dyDescent="0.3">
      <c r="D2742" s="30">
        <v>46269</v>
      </c>
      <c r="E2742" s="28" t="s">
        <v>42</v>
      </c>
      <c r="F2742" s="28" t="s">
        <v>240</v>
      </c>
      <c r="G2742" s="28">
        <v>720</v>
      </c>
    </row>
    <row r="2743" spans="4:7" x14ac:dyDescent="0.3">
      <c r="D2743" s="30">
        <v>46270</v>
      </c>
      <c r="E2743" s="28" t="s">
        <v>42</v>
      </c>
      <c r="F2743" s="28" t="s">
        <v>227</v>
      </c>
      <c r="G2743" s="28">
        <v>928</v>
      </c>
    </row>
    <row r="2744" spans="4:7" x14ac:dyDescent="0.3">
      <c r="D2744" s="30">
        <v>46270</v>
      </c>
      <c r="E2744" s="28" t="s">
        <v>106</v>
      </c>
      <c r="F2744" s="28" t="s">
        <v>237</v>
      </c>
      <c r="G2744" s="28">
        <v>504</v>
      </c>
    </row>
    <row r="2745" spans="4:7" x14ac:dyDescent="0.3">
      <c r="D2745" s="30">
        <v>46270</v>
      </c>
      <c r="E2745" s="28" t="s">
        <v>38</v>
      </c>
      <c r="F2745" s="28" t="s">
        <v>227</v>
      </c>
      <c r="G2745" s="28">
        <v>812</v>
      </c>
    </row>
    <row r="2746" spans="4:7" x14ac:dyDescent="0.3">
      <c r="D2746" s="30">
        <v>46270</v>
      </c>
      <c r="E2746" s="28" t="s">
        <v>39</v>
      </c>
      <c r="F2746" s="28" t="s">
        <v>215</v>
      </c>
      <c r="G2746" s="28">
        <v>897</v>
      </c>
    </row>
    <row r="2747" spans="4:7" x14ac:dyDescent="0.3">
      <c r="D2747" s="30">
        <v>46270</v>
      </c>
      <c r="E2747" s="28" t="s">
        <v>39</v>
      </c>
      <c r="F2747" s="28" t="s">
        <v>223</v>
      </c>
      <c r="G2747" s="28">
        <v>265</v>
      </c>
    </row>
    <row r="2748" spans="4:7" x14ac:dyDescent="0.3">
      <c r="D2748" s="30">
        <v>46270</v>
      </c>
      <c r="E2748" s="28" t="s">
        <v>42</v>
      </c>
      <c r="F2748" s="28" t="s">
        <v>219</v>
      </c>
      <c r="G2748" s="28">
        <v>1547</v>
      </c>
    </row>
    <row r="2749" spans="4:7" x14ac:dyDescent="0.3">
      <c r="D2749" s="30">
        <v>46270</v>
      </c>
      <c r="E2749" s="28" t="s">
        <v>106</v>
      </c>
      <c r="F2749" s="28" t="s">
        <v>230</v>
      </c>
      <c r="G2749" s="28">
        <v>185</v>
      </c>
    </row>
    <row r="2750" spans="4:7" x14ac:dyDescent="0.3">
      <c r="D2750" s="30">
        <v>46270</v>
      </c>
      <c r="E2750" s="28" t="s">
        <v>38</v>
      </c>
      <c r="F2750" s="28" t="s">
        <v>234</v>
      </c>
      <c r="G2750" s="28">
        <v>765</v>
      </c>
    </row>
    <row r="2751" spans="4:7" x14ac:dyDescent="0.3">
      <c r="D2751" s="30">
        <v>46270</v>
      </c>
      <c r="E2751" s="28" t="s">
        <v>39</v>
      </c>
      <c r="F2751" s="28" t="s">
        <v>217</v>
      </c>
      <c r="G2751" s="28">
        <v>208</v>
      </c>
    </row>
    <row r="2752" spans="4:7" x14ac:dyDescent="0.3">
      <c r="D2752" s="30">
        <v>46270</v>
      </c>
      <c r="E2752" s="28" t="s">
        <v>42</v>
      </c>
      <c r="F2752" s="28" t="s">
        <v>230</v>
      </c>
      <c r="G2752" s="28">
        <v>851</v>
      </c>
    </row>
    <row r="2753" spans="4:7" x14ac:dyDescent="0.3">
      <c r="D2753" s="30">
        <v>46270</v>
      </c>
      <c r="E2753" s="28" t="s">
        <v>42</v>
      </c>
      <c r="F2753" s="28" t="s">
        <v>237</v>
      </c>
      <c r="G2753" s="28">
        <v>882</v>
      </c>
    </row>
    <row r="2754" spans="4:7" x14ac:dyDescent="0.3">
      <c r="D2754" s="30">
        <v>46271</v>
      </c>
      <c r="E2754" s="28" t="s">
        <v>38</v>
      </c>
      <c r="F2754" s="28" t="s">
        <v>223</v>
      </c>
      <c r="G2754" s="28">
        <v>1007</v>
      </c>
    </row>
    <row r="2755" spans="4:7" x14ac:dyDescent="0.3">
      <c r="D2755" s="30">
        <v>46271</v>
      </c>
      <c r="E2755" s="28" t="s">
        <v>38</v>
      </c>
      <c r="F2755" s="28" t="s">
        <v>223</v>
      </c>
      <c r="G2755" s="28">
        <v>795</v>
      </c>
    </row>
    <row r="2756" spans="4:7" x14ac:dyDescent="0.3">
      <c r="D2756" s="30">
        <v>46271</v>
      </c>
      <c r="E2756" s="28" t="s">
        <v>106</v>
      </c>
      <c r="F2756" s="28" t="s">
        <v>226</v>
      </c>
      <c r="G2756" s="28">
        <v>2400</v>
      </c>
    </row>
    <row r="2757" spans="4:7" x14ac:dyDescent="0.3">
      <c r="D2757" s="30">
        <v>46271</v>
      </c>
      <c r="E2757" s="28" t="s">
        <v>106</v>
      </c>
      <c r="F2757" s="28" t="s">
        <v>227</v>
      </c>
      <c r="G2757" s="28">
        <v>522</v>
      </c>
    </row>
    <row r="2758" spans="4:7" x14ac:dyDescent="0.3">
      <c r="D2758" s="30">
        <v>46271</v>
      </c>
      <c r="E2758" s="28" t="s">
        <v>38</v>
      </c>
      <c r="F2758" s="28" t="s">
        <v>223</v>
      </c>
      <c r="G2758" s="28">
        <v>1166</v>
      </c>
    </row>
    <row r="2759" spans="4:7" x14ac:dyDescent="0.3">
      <c r="D2759" s="30">
        <v>46271</v>
      </c>
      <c r="E2759" s="28" t="s">
        <v>42</v>
      </c>
      <c r="F2759" s="28" t="s">
        <v>227</v>
      </c>
      <c r="G2759" s="28">
        <v>290</v>
      </c>
    </row>
    <row r="2760" spans="4:7" x14ac:dyDescent="0.3">
      <c r="D2760" s="30">
        <v>46271</v>
      </c>
      <c r="E2760" s="28" t="s">
        <v>42</v>
      </c>
      <c r="F2760" s="28" t="s">
        <v>230</v>
      </c>
      <c r="G2760" s="28">
        <v>111</v>
      </c>
    </row>
    <row r="2761" spans="4:7" x14ac:dyDescent="0.3">
      <c r="D2761" s="30">
        <v>46271</v>
      </c>
      <c r="E2761" s="28" t="s">
        <v>106</v>
      </c>
      <c r="F2761" s="28" t="s">
        <v>237</v>
      </c>
      <c r="G2761" s="28">
        <v>1008</v>
      </c>
    </row>
    <row r="2762" spans="4:7" x14ac:dyDescent="0.3">
      <c r="D2762" s="30">
        <v>46271</v>
      </c>
      <c r="E2762" s="28" t="s">
        <v>38</v>
      </c>
      <c r="F2762" s="28" t="s">
        <v>238</v>
      </c>
      <c r="G2762" s="28">
        <v>1044</v>
      </c>
    </row>
    <row r="2763" spans="4:7" x14ac:dyDescent="0.3">
      <c r="D2763" s="30">
        <v>46271</v>
      </c>
      <c r="E2763" s="28" t="s">
        <v>38</v>
      </c>
      <c r="F2763" s="28" t="s">
        <v>241</v>
      </c>
      <c r="G2763" s="28">
        <v>600</v>
      </c>
    </row>
    <row r="2764" spans="4:7" x14ac:dyDescent="0.3">
      <c r="D2764" s="30">
        <v>46271</v>
      </c>
      <c r="E2764" s="28" t="s">
        <v>38</v>
      </c>
      <c r="F2764" s="28" t="s">
        <v>229</v>
      </c>
      <c r="G2764" s="28">
        <v>1672</v>
      </c>
    </row>
    <row r="2765" spans="4:7" x14ac:dyDescent="0.3">
      <c r="D2765" s="30">
        <v>46271</v>
      </c>
      <c r="E2765" s="28" t="s">
        <v>38</v>
      </c>
      <c r="F2765" s="28" t="s">
        <v>236</v>
      </c>
      <c r="G2765" s="28">
        <v>132</v>
      </c>
    </row>
    <row r="2766" spans="4:7" x14ac:dyDescent="0.3">
      <c r="D2766" s="30">
        <v>46271</v>
      </c>
      <c r="E2766" s="28" t="s">
        <v>39</v>
      </c>
      <c r="F2766" s="28" t="s">
        <v>229</v>
      </c>
      <c r="G2766" s="28">
        <v>2024</v>
      </c>
    </row>
    <row r="2767" spans="4:7" x14ac:dyDescent="0.3">
      <c r="D2767" s="30">
        <v>46271</v>
      </c>
      <c r="E2767" s="28" t="s">
        <v>106</v>
      </c>
      <c r="F2767" s="28" t="s">
        <v>237</v>
      </c>
      <c r="G2767" s="28">
        <v>630</v>
      </c>
    </row>
    <row r="2768" spans="4:7" x14ac:dyDescent="0.3">
      <c r="D2768" s="30">
        <v>46272</v>
      </c>
      <c r="E2768" s="28" t="s">
        <v>39</v>
      </c>
      <c r="F2768" s="28" t="s">
        <v>228</v>
      </c>
      <c r="G2768" s="28">
        <v>1800</v>
      </c>
    </row>
    <row r="2769" spans="4:7" x14ac:dyDescent="0.3">
      <c r="D2769" s="30">
        <v>46272</v>
      </c>
      <c r="E2769" s="28" t="s">
        <v>38</v>
      </c>
      <c r="F2769" s="28" t="s">
        <v>226</v>
      </c>
      <c r="G2769" s="28">
        <v>1536</v>
      </c>
    </row>
    <row r="2770" spans="4:7" x14ac:dyDescent="0.3">
      <c r="D2770" s="30">
        <v>46272</v>
      </c>
      <c r="E2770" s="28" t="s">
        <v>106</v>
      </c>
      <c r="F2770" s="28" t="s">
        <v>229</v>
      </c>
      <c r="G2770" s="28">
        <v>1936</v>
      </c>
    </row>
    <row r="2771" spans="4:7" x14ac:dyDescent="0.3">
      <c r="D2771" s="30">
        <v>46272</v>
      </c>
      <c r="E2771" s="28" t="s">
        <v>106</v>
      </c>
      <c r="F2771" s="28" t="s">
        <v>233</v>
      </c>
      <c r="G2771" s="28">
        <v>510</v>
      </c>
    </row>
    <row r="2772" spans="4:7" x14ac:dyDescent="0.3">
      <c r="D2772" s="30">
        <v>46272</v>
      </c>
      <c r="E2772" s="28" t="s">
        <v>39</v>
      </c>
      <c r="F2772" s="28" t="s">
        <v>231</v>
      </c>
      <c r="G2772" s="28">
        <v>44</v>
      </c>
    </row>
    <row r="2773" spans="4:7" x14ac:dyDescent="0.3">
      <c r="D2773" s="30">
        <v>46272</v>
      </c>
      <c r="E2773" s="28" t="s">
        <v>39</v>
      </c>
      <c r="F2773" s="28" t="s">
        <v>240</v>
      </c>
      <c r="G2773" s="28">
        <v>90</v>
      </c>
    </row>
    <row r="2774" spans="4:7" x14ac:dyDescent="0.3">
      <c r="D2774" s="30">
        <v>46272</v>
      </c>
      <c r="E2774" s="28" t="s">
        <v>39</v>
      </c>
      <c r="F2774" s="28" t="s">
        <v>239</v>
      </c>
      <c r="G2774" s="28">
        <v>760</v>
      </c>
    </row>
    <row r="2775" spans="4:7" x14ac:dyDescent="0.3">
      <c r="D2775" s="30">
        <v>46273</v>
      </c>
      <c r="E2775" s="28" t="s">
        <v>39</v>
      </c>
      <c r="F2775" s="28" t="s">
        <v>230</v>
      </c>
      <c r="G2775" s="28">
        <v>481</v>
      </c>
    </row>
    <row r="2776" spans="4:7" x14ac:dyDescent="0.3">
      <c r="D2776" s="30">
        <v>46273</v>
      </c>
      <c r="E2776" s="28" t="s">
        <v>38</v>
      </c>
      <c r="F2776" s="28" t="s">
        <v>242</v>
      </c>
      <c r="G2776" s="28">
        <v>513</v>
      </c>
    </row>
    <row r="2777" spans="4:7" x14ac:dyDescent="0.3">
      <c r="D2777" s="30">
        <v>46273</v>
      </c>
      <c r="E2777" s="28" t="s">
        <v>39</v>
      </c>
      <c r="F2777" s="28" t="s">
        <v>215</v>
      </c>
      <c r="G2777" s="28">
        <v>1725</v>
      </c>
    </row>
    <row r="2778" spans="4:7" x14ac:dyDescent="0.3">
      <c r="D2778" s="30">
        <v>46273</v>
      </c>
      <c r="E2778" s="28" t="s">
        <v>39</v>
      </c>
      <c r="F2778" s="28" t="s">
        <v>223</v>
      </c>
      <c r="G2778" s="28">
        <v>53</v>
      </c>
    </row>
    <row r="2779" spans="4:7" x14ac:dyDescent="0.3">
      <c r="D2779" s="30">
        <v>46273</v>
      </c>
      <c r="E2779" s="28" t="s">
        <v>39</v>
      </c>
      <c r="F2779" s="28" t="s">
        <v>230</v>
      </c>
      <c r="G2779" s="28">
        <v>592</v>
      </c>
    </row>
    <row r="2780" spans="4:7" x14ac:dyDescent="0.3">
      <c r="D2780" s="30">
        <v>46273</v>
      </c>
      <c r="E2780" s="28" t="s">
        <v>39</v>
      </c>
      <c r="F2780" s="28" t="s">
        <v>235</v>
      </c>
      <c r="G2780" s="28">
        <v>430</v>
      </c>
    </row>
    <row r="2781" spans="4:7" x14ac:dyDescent="0.3">
      <c r="D2781" s="30">
        <v>46273</v>
      </c>
      <c r="E2781" s="28" t="s">
        <v>39</v>
      </c>
      <c r="F2781" s="28" t="s">
        <v>235</v>
      </c>
      <c r="G2781" s="28">
        <v>559</v>
      </c>
    </row>
    <row r="2782" spans="4:7" x14ac:dyDescent="0.3">
      <c r="D2782" s="30">
        <v>46273</v>
      </c>
      <c r="E2782" s="28" t="s">
        <v>106</v>
      </c>
      <c r="F2782" s="28" t="s">
        <v>226</v>
      </c>
      <c r="G2782" s="28">
        <v>384</v>
      </c>
    </row>
    <row r="2783" spans="4:7" x14ac:dyDescent="0.3">
      <c r="D2783" s="30">
        <v>46273</v>
      </c>
      <c r="E2783" s="28" t="s">
        <v>42</v>
      </c>
      <c r="F2783" s="28" t="s">
        <v>215</v>
      </c>
      <c r="G2783" s="28">
        <v>1035</v>
      </c>
    </row>
    <row r="2784" spans="4:7" x14ac:dyDescent="0.3">
      <c r="D2784" s="30">
        <v>46273</v>
      </c>
      <c r="E2784" s="28" t="s">
        <v>39</v>
      </c>
      <c r="F2784" s="28" t="s">
        <v>232</v>
      </c>
      <c r="G2784" s="28">
        <v>846</v>
      </c>
    </row>
    <row r="2785" spans="4:7" x14ac:dyDescent="0.3">
      <c r="D2785" s="30">
        <v>46273</v>
      </c>
      <c r="E2785" s="28" t="s">
        <v>106</v>
      </c>
      <c r="F2785" s="28" t="s">
        <v>229</v>
      </c>
      <c r="G2785" s="28">
        <v>440</v>
      </c>
    </row>
    <row r="2786" spans="4:7" x14ac:dyDescent="0.3">
      <c r="D2786" s="30">
        <v>46273</v>
      </c>
      <c r="E2786" s="28" t="s">
        <v>38</v>
      </c>
      <c r="F2786" s="28" t="s">
        <v>225</v>
      </c>
      <c r="G2786" s="28">
        <v>1088</v>
      </c>
    </row>
    <row r="2787" spans="4:7" x14ac:dyDescent="0.3">
      <c r="D2787" s="30">
        <v>46273</v>
      </c>
      <c r="E2787" s="28" t="s">
        <v>38</v>
      </c>
      <c r="F2787" s="28" t="s">
        <v>223</v>
      </c>
      <c r="G2787" s="28">
        <v>1272</v>
      </c>
    </row>
    <row r="2788" spans="4:7" x14ac:dyDescent="0.3">
      <c r="D2788" s="30">
        <v>46273</v>
      </c>
      <c r="E2788" s="28" t="s">
        <v>39</v>
      </c>
      <c r="F2788" s="28" t="s">
        <v>235</v>
      </c>
      <c r="G2788" s="28">
        <v>301</v>
      </c>
    </row>
    <row r="2789" spans="4:7" x14ac:dyDescent="0.3">
      <c r="D2789" s="30">
        <v>46273</v>
      </c>
      <c r="E2789" s="28" t="s">
        <v>106</v>
      </c>
      <c r="F2789" s="28" t="s">
        <v>237</v>
      </c>
      <c r="G2789" s="28">
        <v>1197</v>
      </c>
    </row>
    <row r="2790" spans="4:7" x14ac:dyDescent="0.3">
      <c r="D2790" s="30">
        <v>46274</v>
      </c>
      <c r="E2790" s="28" t="s">
        <v>106</v>
      </c>
      <c r="F2790" s="28" t="s">
        <v>233</v>
      </c>
      <c r="G2790" s="28">
        <v>714</v>
      </c>
    </row>
    <row r="2791" spans="4:7" x14ac:dyDescent="0.3">
      <c r="D2791" s="30">
        <v>46274</v>
      </c>
      <c r="E2791" s="28" t="s">
        <v>42</v>
      </c>
      <c r="F2791" s="28" t="s">
        <v>223</v>
      </c>
      <c r="G2791" s="28">
        <v>424</v>
      </c>
    </row>
    <row r="2792" spans="4:7" x14ac:dyDescent="0.3">
      <c r="D2792" s="30">
        <v>46274</v>
      </c>
      <c r="E2792" s="28" t="s">
        <v>38</v>
      </c>
      <c r="F2792" s="28" t="s">
        <v>223</v>
      </c>
      <c r="G2792" s="28">
        <v>1007</v>
      </c>
    </row>
    <row r="2793" spans="4:7" x14ac:dyDescent="0.3">
      <c r="D2793" s="30">
        <v>46274</v>
      </c>
      <c r="E2793" s="28" t="s">
        <v>38</v>
      </c>
      <c r="F2793" s="28" t="s">
        <v>230</v>
      </c>
      <c r="G2793" s="28">
        <v>777</v>
      </c>
    </row>
    <row r="2794" spans="4:7" x14ac:dyDescent="0.3">
      <c r="D2794" s="30">
        <v>46274</v>
      </c>
      <c r="E2794" s="28" t="s">
        <v>39</v>
      </c>
      <c r="F2794" s="28" t="s">
        <v>227</v>
      </c>
      <c r="G2794" s="28">
        <v>348</v>
      </c>
    </row>
    <row r="2795" spans="4:7" x14ac:dyDescent="0.3">
      <c r="D2795" s="30">
        <v>46274</v>
      </c>
      <c r="E2795" s="28" t="s">
        <v>38</v>
      </c>
      <c r="F2795" s="28" t="s">
        <v>231</v>
      </c>
      <c r="G2795" s="28">
        <v>308</v>
      </c>
    </row>
    <row r="2796" spans="4:7" x14ac:dyDescent="0.3">
      <c r="D2796" s="30">
        <v>46274</v>
      </c>
      <c r="E2796" s="28" t="s">
        <v>106</v>
      </c>
      <c r="F2796" s="28" t="s">
        <v>221</v>
      </c>
      <c r="G2796" s="28">
        <v>208</v>
      </c>
    </row>
    <row r="2797" spans="4:7" x14ac:dyDescent="0.3">
      <c r="D2797" s="30">
        <v>46274</v>
      </c>
      <c r="E2797" s="28" t="s">
        <v>38</v>
      </c>
      <c r="F2797" s="28" t="s">
        <v>227</v>
      </c>
      <c r="G2797" s="28">
        <v>1276</v>
      </c>
    </row>
    <row r="2798" spans="4:7" x14ac:dyDescent="0.3">
      <c r="D2798" s="30">
        <v>46274</v>
      </c>
      <c r="E2798" s="28" t="s">
        <v>38</v>
      </c>
      <c r="F2798" s="28" t="s">
        <v>241</v>
      </c>
      <c r="G2798" s="28">
        <v>1200</v>
      </c>
    </row>
    <row r="2799" spans="4:7" x14ac:dyDescent="0.3">
      <c r="D2799" s="30">
        <v>46274</v>
      </c>
      <c r="E2799" s="28" t="s">
        <v>39</v>
      </c>
      <c r="F2799" s="28" t="s">
        <v>230</v>
      </c>
      <c r="G2799" s="28">
        <v>185</v>
      </c>
    </row>
    <row r="2800" spans="4:7" x14ac:dyDescent="0.3">
      <c r="D2800" s="30">
        <v>46274</v>
      </c>
      <c r="E2800" s="28" t="s">
        <v>42</v>
      </c>
      <c r="F2800" s="28" t="s">
        <v>225</v>
      </c>
      <c r="G2800" s="28">
        <v>128</v>
      </c>
    </row>
    <row r="2801" spans="4:7" x14ac:dyDescent="0.3">
      <c r="D2801" s="30">
        <v>46274</v>
      </c>
      <c r="E2801" s="28" t="s">
        <v>39</v>
      </c>
      <c r="F2801" s="28" t="s">
        <v>229</v>
      </c>
      <c r="G2801" s="28">
        <v>1144</v>
      </c>
    </row>
    <row r="2802" spans="4:7" x14ac:dyDescent="0.3">
      <c r="D2802" s="30">
        <v>46274</v>
      </c>
      <c r="E2802" s="28" t="s">
        <v>106</v>
      </c>
      <c r="F2802" s="28" t="s">
        <v>235</v>
      </c>
      <c r="G2802" s="28">
        <v>645</v>
      </c>
    </row>
    <row r="2803" spans="4:7" x14ac:dyDescent="0.3">
      <c r="D2803" s="30">
        <v>46274</v>
      </c>
      <c r="E2803" s="28" t="s">
        <v>39</v>
      </c>
      <c r="F2803" s="28" t="s">
        <v>215</v>
      </c>
      <c r="G2803" s="28">
        <v>1587</v>
      </c>
    </row>
    <row r="2804" spans="4:7" x14ac:dyDescent="0.3">
      <c r="D2804" s="30">
        <v>46274</v>
      </c>
      <c r="E2804" s="28" t="s">
        <v>38</v>
      </c>
      <c r="F2804" s="28" t="s">
        <v>230</v>
      </c>
      <c r="G2804" s="28">
        <v>629</v>
      </c>
    </row>
    <row r="2805" spans="4:7" x14ac:dyDescent="0.3">
      <c r="D2805" s="30">
        <v>46274</v>
      </c>
      <c r="E2805" s="28" t="s">
        <v>38</v>
      </c>
      <c r="F2805" s="28" t="s">
        <v>223</v>
      </c>
      <c r="G2805" s="28">
        <v>1272</v>
      </c>
    </row>
    <row r="2806" spans="4:7" x14ac:dyDescent="0.3">
      <c r="D2806" s="30">
        <v>46274</v>
      </c>
      <c r="E2806" s="28" t="s">
        <v>106</v>
      </c>
      <c r="F2806" s="28" t="s">
        <v>226</v>
      </c>
      <c r="G2806" s="28">
        <v>2304</v>
      </c>
    </row>
    <row r="2807" spans="4:7" x14ac:dyDescent="0.3">
      <c r="D2807" s="30">
        <v>46274</v>
      </c>
      <c r="E2807" s="28" t="s">
        <v>38</v>
      </c>
      <c r="F2807" s="28" t="s">
        <v>219</v>
      </c>
      <c r="G2807" s="28">
        <v>1274</v>
      </c>
    </row>
    <row r="2808" spans="4:7" x14ac:dyDescent="0.3">
      <c r="D2808" s="30">
        <v>46274</v>
      </c>
      <c r="E2808" s="28" t="s">
        <v>106</v>
      </c>
      <c r="F2808" s="28" t="s">
        <v>231</v>
      </c>
      <c r="G2808" s="28">
        <v>286</v>
      </c>
    </row>
    <row r="2809" spans="4:7" x14ac:dyDescent="0.3">
      <c r="D2809" s="30">
        <v>46274</v>
      </c>
      <c r="E2809" s="28" t="s">
        <v>39</v>
      </c>
      <c r="F2809" s="28" t="s">
        <v>232</v>
      </c>
      <c r="G2809" s="28">
        <v>423</v>
      </c>
    </row>
    <row r="2810" spans="4:7" x14ac:dyDescent="0.3">
      <c r="D2810" s="30">
        <v>46274</v>
      </c>
      <c r="E2810" s="28" t="s">
        <v>42</v>
      </c>
      <c r="F2810" s="28" t="s">
        <v>226</v>
      </c>
      <c r="G2810" s="28">
        <v>1248</v>
      </c>
    </row>
    <row r="2811" spans="4:7" x14ac:dyDescent="0.3">
      <c r="D2811" s="30">
        <v>46274</v>
      </c>
      <c r="E2811" s="28" t="s">
        <v>39</v>
      </c>
      <c r="F2811" s="28" t="s">
        <v>221</v>
      </c>
      <c r="G2811" s="28">
        <v>169</v>
      </c>
    </row>
    <row r="2812" spans="4:7" x14ac:dyDescent="0.3">
      <c r="D2812" s="30">
        <v>46274</v>
      </c>
      <c r="E2812" s="28" t="s">
        <v>38</v>
      </c>
      <c r="F2812" s="28" t="s">
        <v>230</v>
      </c>
      <c r="G2812" s="28">
        <v>814</v>
      </c>
    </row>
    <row r="2813" spans="4:7" x14ac:dyDescent="0.3">
      <c r="D2813" s="30">
        <v>46274</v>
      </c>
      <c r="E2813" s="28" t="s">
        <v>106</v>
      </c>
      <c r="F2813" s="28" t="s">
        <v>217</v>
      </c>
      <c r="G2813" s="28">
        <v>1092</v>
      </c>
    </row>
    <row r="2814" spans="4:7" x14ac:dyDescent="0.3">
      <c r="D2814" s="30">
        <v>46275</v>
      </c>
      <c r="E2814" s="28" t="s">
        <v>38</v>
      </c>
      <c r="F2814" s="28" t="s">
        <v>228</v>
      </c>
      <c r="G2814" s="28">
        <v>1224</v>
      </c>
    </row>
    <row r="2815" spans="4:7" x14ac:dyDescent="0.3">
      <c r="D2815" s="30">
        <v>46275</v>
      </c>
      <c r="E2815" s="28" t="s">
        <v>42</v>
      </c>
      <c r="F2815" s="28" t="s">
        <v>233</v>
      </c>
      <c r="G2815" s="28">
        <v>816</v>
      </c>
    </row>
    <row r="2816" spans="4:7" x14ac:dyDescent="0.3">
      <c r="D2816" s="30">
        <v>46275</v>
      </c>
      <c r="E2816" s="28" t="s">
        <v>42</v>
      </c>
      <c r="F2816" s="28" t="s">
        <v>226</v>
      </c>
      <c r="G2816" s="28">
        <v>1920</v>
      </c>
    </row>
    <row r="2817" spans="4:7" x14ac:dyDescent="0.3">
      <c r="D2817" s="30">
        <v>46275</v>
      </c>
      <c r="E2817" s="28" t="s">
        <v>38</v>
      </c>
      <c r="F2817" s="28" t="s">
        <v>242</v>
      </c>
      <c r="G2817" s="28">
        <v>1026</v>
      </c>
    </row>
    <row r="2818" spans="4:7" x14ac:dyDescent="0.3">
      <c r="D2818" s="30">
        <v>46275</v>
      </c>
      <c r="E2818" s="28" t="s">
        <v>106</v>
      </c>
      <c r="F2818" s="28" t="s">
        <v>242</v>
      </c>
      <c r="G2818" s="28">
        <v>114</v>
      </c>
    </row>
    <row r="2819" spans="4:7" x14ac:dyDescent="0.3">
      <c r="D2819" s="30">
        <v>46275</v>
      </c>
      <c r="E2819" s="28" t="s">
        <v>42</v>
      </c>
      <c r="F2819" s="28" t="s">
        <v>238</v>
      </c>
      <c r="G2819" s="28">
        <v>783</v>
      </c>
    </row>
    <row r="2820" spans="4:7" x14ac:dyDescent="0.3">
      <c r="D2820" s="30">
        <v>46275</v>
      </c>
      <c r="E2820" s="28" t="s">
        <v>42</v>
      </c>
      <c r="F2820" s="28" t="s">
        <v>230</v>
      </c>
      <c r="G2820" s="28">
        <v>851</v>
      </c>
    </row>
    <row r="2821" spans="4:7" x14ac:dyDescent="0.3">
      <c r="D2821" s="30">
        <v>46275</v>
      </c>
      <c r="E2821" s="28" t="s">
        <v>42</v>
      </c>
      <c r="F2821" s="28" t="s">
        <v>235</v>
      </c>
      <c r="G2821" s="28">
        <v>559</v>
      </c>
    </row>
    <row r="2822" spans="4:7" x14ac:dyDescent="0.3">
      <c r="D2822" s="30">
        <v>46275</v>
      </c>
      <c r="E2822" s="28" t="s">
        <v>38</v>
      </c>
      <c r="F2822" s="28" t="s">
        <v>217</v>
      </c>
      <c r="G2822" s="28">
        <v>780</v>
      </c>
    </row>
    <row r="2823" spans="4:7" x14ac:dyDescent="0.3">
      <c r="D2823" s="30">
        <v>46275</v>
      </c>
      <c r="E2823" s="28" t="s">
        <v>39</v>
      </c>
      <c r="F2823" s="28" t="s">
        <v>232</v>
      </c>
      <c r="G2823" s="28">
        <v>752</v>
      </c>
    </row>
    <row r="2824" spans="4:7" x14ac:dyDescent="0.3">
      <c r="D2824" s="30">
        <v>46275</v>
      </c>
      <c r="E2824" s="28" t="s">
        <v>42</v>
      </c>
      <c r="F2824" s="28" t="s">
        <v>233</v>
      </c>
      <c r="G2824" s="28">
        <v>765</v>
      </c>
    </row>
    <row r="2825" spans="4:7" x14ac:dyDescent="0.3">
      <c r="D2825" s="30">
        <v>46275</v>
      </c>
      <c r="E2825" s="28" t="s">
        <v>106</v>
      </c>
      <c r="F2825" s="28" t="s">
        <v>223</v>
      </c>
      <c r="G2825" s="28">
        <v>318</v>
      </c>
    </row>
    <row r="2826" spans="4:7" x14ac:dyDescent="0.3">
      <c r="D2826" s="30">
        <v>46275</v>
      </c>
      <c r="E2826" s="28" t="s">
        <v>39</v>
      </c>
      <c r="F2826" s="28" t="s">
        <v>236</v>
      </c>
      <c r="G2826" s="28">
        <v>209</v>
      </c>
    </row>
    <row r="2827" spans="4:7" x14ac:dyDescent="0.3">
      <c r="D2827" s="30">
        <v>46275</v>
      </c>
      <c r="E2827" s="28" t="s">
        <v>42</v>
      </c>
      <c r="F2827" s="28" t="s">
        <v>223</v>
      </c>
      <c r="G2827" s="28">
        <v>954</v>
      </c>
    </row>
    <row r="2828" spans="4:7" x14ac:dyDescent="0.3">
      <c r="D2828" s="30">
        <v>46275</v>
      </c>
      <c r="E2828" s="28" t="s">
        <v>106</v>
      </c>
      <c r="F2828" s="28" t="s">
        <v>237</v>
      </c>
      <c r="G2828" s="28">
        <v>945</v>
      </c>
    </row>
    <row r="2829" spans="4:7" x14ac:dyDescent="0.3">
      <c r="D2829" s="30">
        <v>46275</v>
      </c>
      <c r="E2829" s="28" t="s">
        <v>39</v>
      </c>
      <c r="F2829" s="28" t="s">
        <v>240</v>
      </c>
      <c r="G2829" s="28">
        <v>1125</v>
      </c>
    </row>
    <row r="2830" spans="4:7" x14ac:dyDescent="0.3">
      <c r="D2830" s="30">
        <v>46276</v>
      </c>
      <c r="E2830" s="28" t="s">
        <v>106</v>
      </c>
      <c r="F2830" s="28" t="s">
        <v>242</v>
      </c>
      <c r="G2830" s="28">
        <v>1425</v>
      </c>
    </row>
    <row r="2831" spans="4:7" x14ac:dyDescent="0.3">
      <c r="D2831" s="30">
        <v>46276</v>
      </c>
      <c r="E2831" s="28" t="s">
        <v>42</v>
      </c>
      <c r="F2831" s="28" t="s">
        <v>238</v>
      </c>
      <c r="G2831" s="28">
        <v>1740</v>
      </c>
    </row>
    <row r="2832" spans="4:7" x14ac:dyDescent="0.3">
      <c r="D2832" s="30">
        <v>46276</v>
      </c>
      <c r="E2832" s="28" t="s">
        <v>39</v>
      </c>
      <c r="F2832" s="28" t="s">
        <v>235</v>
      </c>
      <c r="G2832" s="28">
        <v>172</v>
      </c>
    </row>
    <row r="2833" spans="4:7" x14ac:dyDescent="0.3">
      <c r="D2833" s="30">
        <v>46276</v>
      </c>
      <c r="E2833" s="28" t="s">
        <v>106</v>
      </c>
      <c r="F2833" s="28" t="s">
        <v>225</v>
      </c>
      <c r="G2833" s="28">
        <v>1088</v>
      </c>
    </row>
    <row r="2834" spans="4:7" x14ac:dyDescent="0.3">
      <c r="D2834" s="30">
        <v>46276</v>
      </c>
      <c r="E2834" s="28" t="s">
        <v>38</v>
      </c>
      <c r="F2834" s="28" t="s">
        <v>242</v>
      </c>
      <c r="G2834" s="28">
        <v>513</v>
      </c>
    </row>
    <row r="2835" spans="4:7" x14ac:dyDescent="0.3">
      <c r="D2835" s="30">
        <v>46276</v>
      </c>
      <c r="E2835" s="28" t="s">
        <v>38</v>
      </c>
      <c r="F2835" s="28" t="s">
        <v>230</v>
      </c>
      <c r="G2835" s="28">
        <v>444</v>
      </c>
    </row>
    <row r="2836" spans="4:7" x14ac:dyDescent="0.3">
      <c r="D2836" s="30">
        <v>46276</v>
      </c>
      <c r="E2836" s="28" t="s">
        <v>42</v>
      </c>
      <c r="F2836" s="28" t="s">
        <v>219</v>
      </c>
      <c r="G2836" s="28">
        <v>819</v>
      </c>
    </row>
    <row r="2837" spans="4:7" x14ac:dyDescent="0.3">
      <c r="D2837" s="30">
        <v>46276</v>
      </c>
      <c r="E2837" s="28" t="s">
        <v>106</v>
      </c>
      <c r="F2837" s="28" t="s">
        <v>237</v>
      </c>
      <c r="G2837" s="28">
        <v>378</v>
      </c>
    </row>
    <row r="2838" spans="4:7" x14ac:dyDescent="0.3">
      <c r="D2838" s="30">
        <v>46277</v>
      </c>
      <c r="E2838" s="28" t="s">
        <v>38</v>
      </c>
      <c r="F2838" s="28" t="s">
        <v>232</v>
      </c>
      <c r="G2838" s="28">
        <v>235</v>
      </c>
    </row>
    <row r="2839" spans="4:7" x14ac:dyDescent="0.3">
      <c r="D2839" s="30">
        <v>46277</v>
      </c>
      <c r="E2839" s="28" t="s">
        <v>38</v>
      </c>
      <c r="F2839" s="28" t="s">
        <v>230</v>
      </c>
      <c r="G2839" s="28">
        <v>666</v>
      </c>
    </row>
    <row r="2840" spans="4:7" x14ac:dyDescent="0.3">
      <c r="D2840" s="30">
        <v>46277</v>
      </c>
      <c r="E2840" s="28" t="s">
        <v>106</v>
      </c>
      <c r="F2840" s="28" t="s">
        <v>215</v>
      </c>
      <c r="G2840" s="28">
        <v>1725</v>
      </c>
    </row>
    <row r="2841" spans="4:7" x14ac:dyDescent="0.3">
      <c r="D2841" s="30">
        <v>46277</v>
      </c>
      <c r="E2841" s="28" t="s">
        <v>106</v>
      </c>
      <c r="F2841" s="28" t="s">
        <v>239</v>
      </c>
      <c r="G2841" s="28">
        <v>152</v>
      </c>
    </row>
    <row r="2842" spans="4:7" x14ac:dyDescent="0.3">
      <c r="D2842" s="30">
        <v>46277</v>
      </c>
      <c r="E2842" s="28" t="s">
        <v>38</v>
      </c>
      <c r="F2842" s="28" t="s">
        <v>241</v>
      </c>
      <c r="G2842" s="28">
        <v>1440</v>
      </c>
    </row>
    <row r="2843" spans="4:7" x14ac:dyDescent="0.3">
      <c r="D2843" s="30">
        <v>46277</v>
      </c>
      <c r="E2843" s="28" t="s">
        <v>106</v>
      </c>
      <c r="F2843" s="28" t="s">
        <v>226</v>
      </c>
      <c r="G2843" s="28">
        <v>1824</v>
      </c>
    </row>
    <row r="2844" spans="4:7" x14ac:dyDescent="0.3">
      <c r="D2844" s="30">
        <v>46277</v>
      </c>
      <c r="E2844" s="28" t="s">
        <v>39</v>
      </c>
      <c r="F2844" s="28" t="s">
        <v>233</v>
      </c>
      <c r="G2844" s="28">
        <v>51</v>
      </c>
    </row>
    <row r="2845" spans="4:7" x14ac:dyDescent="0.3">
      <c r="D2845" s="30">
        <v>46277</v>
      </c>
      <c r="E2845" s="28" t="s">
        <v>39</v>
      </c>
      <c r="F2845" s="28" t="s">
        <v>223</v>
      </c>
      <c r="G2845" s="28">
        <v>742</v>
      </c>
    </row>
    <row r="2846" spans="4:7" x14ac:dyDescent="0.3">
      <c r="D2846" s="30">
        <v>46277</v>
      </c>
      <c r="E2846" s="28" t="s">
        <v>38</v>
      </c>
      <c r="F2846" s="28" t="s">
        <v>236</v>
      </c>
      <c r="G2846" s="28">
        <v>264</v>
      </c>
    </row>
    <row r="2847" spans="4:7" x14ac:dyDescent="0.3">
      <c r="D2847" s="30">
        <v>46277</v>
      </c>
      <c r="E2847" s="28" t="s">
        <v>106</v>
      </c>
      <c r="F2847" s="28" t="s">
        <v>240</v>
      </c>
      <c r="G2847" s="28">
        <v>675</v>
      </c>
    </row>
    <row r="2848" spans="4:7" x14ac:dyDescent="0.3">
      <c r="D2848" s="30">
        <v>46277</v>
      </c>
      <c r="E2848" s="28" t="s">
        <v>42</v>
      </c>
      <c r="F2848" s="28" t="s">
        <v>226</v>
      </c>
      <c r="G2848" s="28">
        <v>96</v>
      </c>
    </row>
    <row r="2849" spans="4:7" x14ac:dyDescent="0.3">
      <c r="D2849" s="30">
        <v>46277</v>
      </c>
      <c r="E2849" s="28" t="s">
        <v>39</v>
      </c>
      <c r="F2849" s="28" t="s">
        <v>234</v>
      </c>
      <c r="G2849" s="28">
        <v>1224</v>
      </c>
    </row>
    <row r="2850" spans="4:7" x14ac:dyDescent="0.3">
      <c r="D2850" s="30">
        <v>46277</v>
      </c>
      <c r="E2850" s="28" t="s">
        <v>106</v>
      </c>
      <c r="F2850" s="28" t="s">
        <v>240</v>
      </c>
      <c r="G2850" s="28">
        <v>1035</v>
      </c>
    </row>
    <row r="2851" spans="4:7" x14ac:dyDescent="0.3">
      <c r="D2851" s="30">
        <v>46277</v>
      </c>
      <c r="E2851" s="28" t="s">
        <v>42</v>
      </c>
      <c r="F2851" s="28" t="s">
        <v>226</v>
      </c>
      <c r="G2851" s="28">
        <v>864</v>
      </c>
    </row>
    <row r="2852" spans="4:7" x14ac:dyDescent="0.3">
      <c r="D2852" s="30">
        <v>46277</v>
      </c>
      <c r="E2852" s="28" t="s">
        <v>39</v>
      </c>
      <c r="F2852" s="28" t="s">
        <v>232</v>
      </c>
      <c r="G2852" s="28">
        <v>752</v>
      </c>
    </row>
    <row r="2853" spans="4:7" x14ac:dyDescent="0.3">
      <c r="D2853" s="30">
        <v>46277</v>
      </c>
      <c r="E2853" s="28" t="s">
        <v>38</v>
      </c>
      <c r="F2853" s="28" t="s">
        <v>225</v>
      </c>
      <c r="G2853" s="28">
        <v>832</v>
      </c>
    </row>
    <row r="2854" spans="4:7" x14ac:dyDescent="0.3">
      <c r="D2854" s="30">
        <v>46277</v>
      </c>
      <c r="E2854" s="28" t="s">
        <v>39</v>
      </c>
      <c r="F2854" s="28" t="s">
        <v>235</v>
      </c>
      <c r="G2854" s="28">
        <v>774</v>
      </c>
    </row>
    <row r="2855" spans="4:7" x14ac:dyDescent="0.3">
      <c r="D2855" s="30">
        <v>46277</v>
      </c>
      <c r="E2855" s="28" t="s">
        <v>39</v>
      </c>
      <c r="F2855" s="28" t="s">
        <v>226</v>
      </c>
      <c r="G2855" s="28">
        <v>192</v>
      </c>
    </row>
    <row r="2856" spans="4:7" x14ac:dyDescent="0.3">
      <c r="D2856" s="30">
        <v>46277</v>
      </c>
      <c r="E2856" s="28" t="s">
        <v>106</v>
      </c>
      <c r="F2856" s="28" t="s">
        <v>233</v>
      </c>
      <c r="G2856" s="28">
        <v>714</v>
      </c>
    </row>
    <row r="2857" spans="4:7" x14ac:dyDescent="0.3">
      <c r="D2857" s="30">
        <v>46277</v>
      </c>
      <c r="E2857" s="28" t="s">
        <v>39</v>
      </c>
      <c r="F2857" s="28" t="s">
        <v>231</v>
      </c>
      <c r="G2857" s="28">
        <v>528</v>
      </c>
    </row>
    <row r="2858" spans="4:7" x14ac:dyDescent="0.3">
      <c r="D2858" s="30">
        <v>46278</v>
      </c>
      <c r="E2858" s="28" t="s">
        <v>42</v>
      </c>
      <c r="F2858" s="28" t="s">
        <v>234</v>
      </c>
      <c r="G2858" s="28">
        <v>1275</v>
      </c>
    </row>
    <row r="2859" spans="4:7" x14ac:dyDescent="0.3">
      <c r="D2859" s="30">
        <v>46278</v>
      </c>
      <c r="E2859" s="28" t="s">
        <v>38</v>
      </c>
      <c r="F2859" s="28" t="s">
        <v>239</v>
      </c>
      <c r="G2859" s="28">
        <v>342</v>
      </c>
    </row>
    <row r="2860" spans="4:7" x14ac:dyDescent="0.3">
      <c r="D2860" s="30">
        <v>46278</v>
      </c>
      <c r="E2860" s="28" t="s">
        <v>106</v>
      </c>
      <c r="F2860" s="28" t="s">
        <v>235</v>
      </c>
      <c r="G2860" s="28">
        <v>430</v>
      </c>
    </row>
    <row r="2861" spans="4:7" x14ac:dyDescent="0.3">
      <c r="D2861" s="30">
        <v>46278</v>
      </c>
      <c r="E2861" s="28" t="s">
        <v>39</v>
      </c>
      <c r="F2861" s="28" t="s">
        <v>219</v>
      </c>
      <c r="G2861" s="28">
        <v>1456</v>
      </c>
    </row>
    <row r="2862" spans="4:7" x14ac:dyDescent="0.3">
      <c r="D2862" s="30">
        <v>46278</v>
      </c>
      <c r="E2862" s="28" t="s">
        <v>38</v>
      </c>
      <c r="F2862" s="28" t="s">
        <v>226</v>
      </c>
      <c r="G2862" s="28">
        <v>864</v>
      </c>
    </row>
    <row r="2863" spans="4:7" x14ac:dyDescent="0.3">
      <c r="D2863" s="30">
        <v>46278</v>
      </c>
      <c r="E2863" s="28" t="s">
        <v>38</v>
      </c>
      <c r="F2863" s="28" t="s">
        <v>228</v>
      </c>
      <c r="G2863" s="28">
        <v>1368</v>
      </c>
    </row>
    <row r="2864" spans="4:7" x14ac:dyDescent="0.3">
      <c r="D2864" s="30">
        <v>46278</v>
      </c>
      <c r="E2864" s="28" t="s">
        <v>38</v>
      </c>
      <c r="F2864" s="28" t="s">
        <v>231</v>
      </c>
      <c r="G2864" s="28">
        <v>198</v>
      </c>
    </row>
    <row r="2865" spans="4:7" x14ac:dyDescent="0.3">
      <c r="D2865" s="30">
        <v>46278</v>
      </c>
      <c r="E2865" s="28" t="s">
        <v>106</v>
      </c>
      <c r="F2865" s="28" t="s">
        <v>226</v>
      </c>
      <c r="G2865" s="28">
        <v>1344</v>
      </c>
    </row>
    <row r="2866" spans="4:7" x14ac:dyDescent="0.3">
      <c r="D2866" s="30">
        <v>46279</v>
      </c>
      <c r="E2866" s="28" t="s">
        <v>38</v>
      </c>
      <c r="F2866" s="28" t="s">
        <v>241</v>
      </c>
      <c r="G2866" s="28">
        <v>960</v>
      </c>
    </row>
    <row r="2867" spans="4:7" x14ac:dyDescent="0.3">
      <c r="D2867" s="30">
        <v>46279</v>
      </c>
      <c r="E2867" s="28" t="s">
        <v>42</v>
      </c>
      <c r="F2867" s="28" t="s">
        <v>226</v>
      </c>
      <c r="G2867" s="28">
        <v>864</v>
      </c>
    </row>
    <row r="2868" spans="4:7" x14ac:dyDescent="0.3">
      <c r="D2868" s="30">
        <v>46279</v>
      </c>
      <c r="E2868" s="28" t="s">
        <v>38</v>
      </c>
      <c r="F2868" s="28" t="s">
        <v>239</v>
      </c>
      <c r="G2868" s="28">
        <v>152</v>
      </c>
    </row>
    <row r="2869" spans="4:7" x14ac:dyDescent="0.3">
      <c r="D2869" s="30">
        <v>46279</v>
      </c>
      <c r="E2869" s="28" t="s">
        <v>106</v>
      </c>
      <c r="F2869" s="28" t="s">
        <v>228</v>
      </c>
      <c r="G2869" s="28">
        <v>1512</v>
      </c>
    </row>
    <row r="2870" spans="4:7" x14ac:dyDescent="0.3">
      <c r="D2870" s="30">
        <v>46279</v>
      </c>
      <c r="E2870" s="28" t="s">
        <v>106</v>
      </c>
      <c r="F2870" s="28" t="s">
        <v>232</v>
      </c>
      <c r="G2870" s="28">
        <v>470</v>
      </c>
    </row>
    <row r="2871" spans="4:7" x14ac:dyDescent="0.3">
      <c r="D2871" s="30">
        <v>46279</v>
      </c>
      <c r="E2871" s="28" t="s">
        <v>38</v>
      </c>
      <c r="F2871" s="28" t="s">
        <v>239</v>
      </c>
      <c r="G2871" s="28">
        <v>228</v>
      </c>
    </row>
    <row r="2872" spans="4:7" x14ac:dyDescent="0.3">
      <c r="D2872" s="30">
        <v>46279</v>
      </c>
      <c r="E2872" s="28" t="s">
        <v>42</v>
      </c>
      <c r="F2872" s="28" t="s">
        <v>232</v>
      </c>
      <c r="G2872" s="28">
        <v>846</v>
      </c>
    </row>
    <row r="2873" spans="4:7" x14ac:dyDescent="0.3">
      <c r="D2873" s="30">
        <v>46279</v>
      </c>
      <c r="E2873" s="28" t="s">
        <v>42</v>
      </c>
      <c r="F2873" s="28" t="s">
        <v>227</v>
      </c>
      <c r="G2873" s="28">
        <v>754</v>
      </c>
    </row>
    <row r="2874" spans="4:7" x14ac:dyDescent="0.3">
      <c r="D2874" s="30">
        <v>46279</v>
      </c>
      <c r="E2874" s="28" t="s">
        <v>39</v>
      </c>
      <c r="F2874" s="28" t="s">
        <v>231</v>
      </c>
      <c r="G2874" s="28">
        <v>484</v>
      </c>
    </row>
    <row r="2875" spans="4:7" x14ac:dyDescent="0.3">
      <c r="D2875" s="30">
        <v>46279</v>
      </c>
      <c r="E2875" s="28" t="s">
        <v>39</v>
      </c>
      <c r="F2875" s="28" t="s">
        <v>237</v>
      </c>
      <c r="G2875" s="28">
        <v>504</v>
      </c>
    </row>
    <row r="2876" spans="4:7" x14ac:dyDescent="0.3">
      <c r="D2876" s="30">
        <v>46279</v>
      </c>
      <c r="E2876" s="28" t="s">
        <v>106</v>
      </c>
      <c r="F2876" s="28" t="s">
        <v>219</v>
      </c>
      <c r="G2876" s="28">
        <v>364</v>
      </c>
    </row>
    <row r="2877" spans="4:7" x14ac:dyDescent="0.3">
      <c r="D2877" s="30">
        <v>46280</v>
      </c>
      <c r="E2877" s="28" t="s">
        <v>106</v>
      </c>
      <c r="F2877" s="28" t="s">
        <v>227</v>
      </c>
      <c r="G2877" s="28">
        <v>348</v>
      </c>
    </row>
    <row r="2878" spans="4:7" x14ac:dyDescent="0.3">
      <c r="D2878" s="30">
        <v>46280</v>
      </c>
      <c r="E2878" s="28" t="s">
        <v>39</v>
      </c>
      <c r="F2878" s="28" t="s">
        <v>237</v>
      </c>
      <c r="G2878" s="28">
        <v>693</v>
      </c>
    </row>
    <row r="2879" spans="4:7" x14ac:dyDescent="0.3">
      <c r="D2879" s="30">
        <v>46280</v>
      </c>
      <c r="E2879" s="28" t="s">
        <v>38</v>
      </c>
      <c r="F2879" s="28" t="s">
        <v>226</v>
      </c>
      <c r="G2879" s="28">
        <v>2400</v>
      </c>
    </row>
    <row r="2880" spans="4:7" x14ac:dyDescent="0.3">
      <c r="D2880" s="30">
        <v>46280</v>
      </c>
      <c r="E2880" s="28" t="s">
        <v>38</v>
      </c>
      <c r="F2880" s="28" t="s">
        <v>236</v>
      </c>
      <c r="G2880" s="28">
        <v>143</v>
      </c>
    </row>
    <row r="2881" spans="4:7" x14ac:dyDescent="0.3">
      <c r="D2881" s="30">
        <v>46280</v>
      </c>
      <c r="E2881" s="28" t="s">
        <v>42</v>
      </c>
      <c r="F2881" s="28" t="s">
        <v>230</v>
      </c>
      <c r="G2881" s="28">
        <v>407</v>
      </c>
    </row>
    <row r="2882" spans="4:7" x14ac:dyDescent="0.3">
      <c r="D2882" s="30">
        <v>46280</v>
      </c>
      <c r="E2882" s="28" t="s">
        <v>38</v>
      </c>
      <c r="F2882" s="28" t="s">
        <v>221</v>
      </c>
      <c r="G2882" s="28">
        <v>91</v>
      </c>
    </row>
    <row r="2883" spans="4:7" x14ac:dyDescent="0.3">
      <c r="D2883" s="30">
        <v>46280</v>
      </c>
      <c r="E2883" s="28" t="s">
        <v>106</v>
      </c>
      <c r="F2883" s="28" t="s">
        <v>235</v>
      </c>
      <c r="G2883" s="28">
        <v>559</v>
      </c>
    </row>
    <row r="2884" spans="4:7" x14ac:dyDescent="0.3">
      <c r="D2884" s="30">
        <v>46280</v>
      </c>
      <c r="E2884" s="28" t="s">
        <v>38</v>
      </c>
      <c r="F2884" s="28" t="s">
        <v>236</v>
      </c>
      <c r="G2884" s="28">
        <v>154</v>
      </c>
    </row>
    <row r="2885" spans="4:7" x14ac:dyDescent="0.3">
      <c r="D2885" s="30">
        <v>46280</v>
      </c>
      <c r="E2885" s="28" t="s">
        <v>106</v>
      </c>
      <c r="F2885" s="28" t="s">
        <v>235</v>
      </c>
      <c r="G2885" s="28">
        <v>946</v>
      </c>
    </row>
    <row r="2886" spans="4:7" x14ac:dyDescent="0.3">
      <c r="D2886" s="30">
        <v>46281</v>
      </c>
      <c r="E2886" s="28" t="s">
        <v>42</v>
      </c>
      <c r="F2886" s="28" t="s">
        <v>232</v>
      </c>
      <c r="G2886" s="28">
        <v>235</v>
      </c>
    </row>
    <row r="2887" spans="4:7" x14ac:dyDescent="0.3">
      <c r="D2887" s="30">
        <v>46281</v>
      </c>
      <c r="E2887" s="28" t="s">
        <v>39</v>
      </c>
      <c r="F2887" s="28" t="s">
        <v>227</v>
      </c>
      <c r="G2887" s="28">
        <v>1218</v>
      </c>
    </row>
    <row r="2888" spans="4:7" x14ac:dyDescent="0.3">
      <c r="D2888" s="30">
        <v>46281</v>
      </c>
      <c r="E2888" s="28" t="s">
        <v>39</v>
      </c>
      <c r="F2888" s="28" t="s">
        <v>215</v>
      </c>
      <c r="G2888" s="28">
        <v>621</v>
      </c>
    </row>
    <row r="2889" spans="4:7" x14ac:dyDescent="0.3">
      <c r="D2889" s="30">
        <v>46281</v>
      </c>
      <c r="E2889" s="28" t="s">
        <v>42</v>
      </c>
      <c r="F2889" s="28" t="s">
        <v>241</v>
      </c>
      <c r="G2889" s="28">
        <v>1020</v>
      </c>
    </row>
    <row r="2890" spans="4:7" x14ac:dyDescent="0.3">
      <c r="D2890" s="30">
        <v>46281</v>
      </c>
      <c r="E2890" s="28" t="s">
        <v>106</v>
      </c>
      <c r="F2890" s="28" t="s">
        <v>227</v>
      </c>
      <c r="G2890" s="28">
        <v>522</v>
      </c>
    </row>
    <row r="2891" spans="4:7" x14ac:dyDescent="0.3">
      <c r="D2891" s="30">
        <v>46281</v>
      </c>
      <c r="E2891" s="28" t="s">
        <v>38</v>
      </c>
      <c r="F2891" s="28" t="s">
        <v>229</v>
      </c>
      <c r="G2891" s="28">
        <v>968</v>
      </c>
    </row>
    <row r="2892" spans="4:7" x14ac:dyDescent="0.3">
      <c r="D2892" s="30">
        <v>46281</v>
      </c>
      <c r="E2892" s="28" t="s">
        <v>38</v>
      </c>
      <c r="F2892" s="28" t="s">
        <v>232</v>
      </c>
      <c r="G2892" s="28">
        <v>188</v>
      </c>
    </row>
    <row r="2893" spans="4:7" x14ac:dyDescent="0.3">
      <c r="D2893" s="30">
        <v>46281</v>
      </c>
      <c r="E2893" s="28" t="s">
        <v>39</v>
      </c>
      <c r="F2893" s="28" t="s">
        <v>235</v>
      </c>
      <c r="G2893" s="28">
        <v>946</v>
      </c>
    </row>
    <row r="2894" spans="4:7" x14ac:dyDescent="0.3">
      <c r="D2894" s="30">
        <v>46281</v>
      </c>
      <c r="E2894" s="28" t="s">
        <v>42</v>
      </c>
      <c r="F2894" s="28" t="s">
        <v>240</v>
      </c>
      <c r="G2894" s="28">
        <v>630</v>
      </c>
    </row>
    <row r="2895" spans="4:7" x14ac:dyDescent="0.3">
      <c r="D2895" s="30">
        <v>46281</v>
      </c>
      <c r="E2895" s="28" t="s">
        <v>39</v>
      </c>
      <c r="F2895" s="28" t="s">
        <v>232</v>
      </c>
      <c r="G2895" s="28">
        <v>188</v>
      </c>
    </row>
    <row r="2896" spans="4:7" x14ac:dyDescent="0.3">
      <c r="D2896" s="30">
        <v>46281</v>
      </c>
      <c r="E2896" s="28" t="s">
        <v>42</v>
      </c>
      <c r="F2896" s="28" t="s">
        <v>226</v>
      </c>
      <c r="G2896" s="28">
        <v>960</v>
      </c>
    </row>
    <row r="2897" spans="4:7" x14ac:dyDescent="0.3">
      <c r="D2897" s="30">
        <v>46281</v>
      </c>
      <c r="E2897" s="28" t="s">
        <v>38</v>
      </c>
      <c r="F2897" s="28" t="s">
        <v>231</v>
      </c>
      <c r="G2897" s="28">
        <v>308</v>
      </c>
    </row>
    <row r="2898" spans="4:7" x14ac:dyDescent="0.3">
      <c r="D2898" s="30">
        <v>46282</v>
      </c>
      <c r="E2898" s="28" t="s">
        <v>106</v>
      </c>
      <c r="F2898" s="28" t="s">
        <v>234</v>
      </c>
      <c r="G2898" s="28">
        <v>1224</v>
      </c>
    </row>
    <row r="2899" spans="4:7" x14ac:dyDescent="0.3">
      <c r="D2899" s="30">
        <v>46282</v>
      </c>
      <c r="E2899" s="28" t="s">
        <v>42</v>
      </c>
      <c r="F2899" s="28" t="s">
        <v>239</v>
      </c>
      <c r="G2899" s="28">
        <v>266</v>
      </c>
    </row>
    <row r="2900" spans="4:7" x14ac:dyDescent="0.3">
      <c r="D2900" s="30">
        <v>46282</v>
      </c>
      <c r="E2900" s="28" t="s">
        <v>39</v>
      </c>
      <c r="F2900" s="28" t="s">
        <v>226</v>
      </c>
      <c r="G2900" s="28">
        <v>768</v>
      </c>
    </row>
    <row r="2901" spans="4:7" x14ac:dyDescent="0.3">
      <c r="D2901" s="30">
        <v>46282</v>
      </c>
      <c r="E2901" s="28" t="s">
        <v>39</v>
      </c>
      <c r="F2901" s="28" t="s">
        <v>230</v>
      </c>
      <c r="G2901" s="28">
        <v>185</v>
      </c>
    </row>
    <row r="2902" spans="4:7" x14ac:dyDescent="0.3">
      <c r="D2902" s="30">
        <v>46282</v>
      </c>
      <c r="E2902" s="28" t="s">
        <v>39</v>
      </c>
      <c r="F2902" s="28" t="s">
        <v>235</v>
      </c>
      <c r="G2902" s="28">
        <v>731</v>
      </c>
    </row>
    <row r="2903" spans="4:7" x14ac:dyDescent="0.3">
      <c r="D2903" s="30">
        <v>46282</v>
      </c>
      <c r="E2903" s="28" t="s">
        <v>39</v>
      </c>
      <c r="F2903" s="28" t="s">
        <v>223</v>
      </c>
      <c r="G2903" s="28">
        <v>477</v>
      </c>
    </row>
    <row r="2904" spans="4:7" x14ac:dyDescent="0.3">
      <c r="D2904" s="30">
        <v>46282</v>
      </c>
      <c r="E2904" s="28" t="s">
        <v>42</v>
      </c>
      <c r="F2904" s="28" t="s">
        <v>236</v>
      </c>
      <c r="G2904" s="28">
        <v>11</v>
      </c>
    </row>
    <row r="2905" spans="4:7" x14ac:dyDescent="0.3">
      <c r="D2905" s="30">
        <v>46282</v>
      </c>
      <c r="E2905" s="28" t="s">
        <v>106</v>
      </c>
      <c r="F2905" s="28" t="s">
        <v>225</v>
      </c>
      <c r="G2905" s="28">
        <v>960</v>
      </c>
    </row>
    <row r="2906" spans="4:7" x14ac:dyDescent="0.3">
      <c r="D2906" s="30">
        <v>46282</v>
      </c>
      <c r="E2906" s="28" t="s">
        <v>106</v>
      </c>
      <c r="F2906" s="28" t="s">
        <v>226</v>
      </c>
      <c r="G2906" s="28">
        <v>576</v>
      </c>
    </row>
    <row r="2907" spans="4:7" x14ac:dyDescent="0.3">
      <c r="D2907" s="30">
        <v>46282</v>
      </c>
      <c r="E2907" s="28" t="s">
        <v>38</v>
      </c>
      <c r="F2907" s="28" t="s">
        <v>227</v>
      </c>
      <c r="G2907" s="28">
        <v>928</v>
      </c>
    </row>
    <row r="2908" spans="4:7" x14ac:dyDescent="0.3">
      <c r="D2908" s="30">
        <v>46282</v>
      </c>
      <c r="E2908" s="28" t="s">
        <v>42</v>
      </c>
      <c r="F2908" s="28" t="s">
        <v>221</v>
      </c>
      <c r="G2908" s="28">
        <v>195</v>
      </c>
    </row>
    <row r="2909" spans="4:7" x14ac:dyDescent="0.3">
      <c r="D2909" s="30">
        <v>46282</v>
      </c>
      <c r="E2909" s="28" t="s">
        <v>39</v>
      </c>
      <c r="F2909" s="28" t="s">
        <v>219</v>
      </c>
      <c r="G2909" s="28">
        <v>2002</v>
      </c>
    </row>
    <row r="2910" spans="4:7" x14ac:dyDescent="0.3">
      <c r="D2910" s="30">
        <v>46283</v>
      </c>
      <c r="E2910" s="28" t="s">
        <v>38</v>
      </c>
      <c r="F2910" s="28" t="s">
        <v>227</v>
      </c>
      <c r="G2910" s="28">
        <v>754</v>
      </c>
    </row>
    <row r="2911" spans="4:7" x14ac:dyDescent="0.3">
      <c r="D2911" s="30">
        <v>46283</v>
      </c>
      <c r="E2911" s="28" t="s">
        <v>42</v>
      </c>
      <c r="F2911" s="28" t="s">
        <v>233</v>
      </c>
      <c r="G2911" s="28">
        <v>255</v>
      </c>
    </row>
    <row r="2912" spans="4:7" x14ac:dyDescent="0.3">
      <c r="D2912" s="30">
        <v>46283</v>
      </c>
      <c r="E2912" s="28" t="s">
        <v>106</v>
      </c>
      <c r="F2912" s="28" t="s">
        <v>240</v>
      </c>
      <c r="G2912" s="28">
        <v>270</v>
      </c>
    </row>
    <row r="2913" spans="4:7" x14ac:dyDescent="0.3">
      <c r="D2913" s="30">
        <v>46283</v>
      </c>
      <c r="E2913" s="28" t="s">
        <v>106</v>
      </c>
      <c r="F2913" s="28" t="s">
        <v>235</v>
      </c>
      <c r="G2913" s="28">
        <v>86</v>
      </c>
    </row>
    <row r="2914" spans="4:7" x14ac:dyDescent="0.3">
      <c r="D2914" s="30">
        <v>46283</v>
      </c>
      <c r="E2914" s="28" t="s">
        <v>38</v>
      </c>
      <c r="F2914" s="28" t="s">
        <v>236</v>
      </c>
      <c r="G2914" s="28">
        <v>143</v>
      </c>
    </row>
    <row r="2915" spans="4:7" x14ac:dyDescent="0.3">
      <c r="D2915" s="30">
        <v>46283</v>
      </c>
      <c r="E2915" s="28" t="s">
        <v>38</v>
      </c>
      <c r="F2915" s="28" t="s">
        <v>239</v>
      </c>
      <c r="G2915" s="28">
        <v>380</v>
      </c>
    </row>
    <row r="2916" spans="4:7" x14ac:dyDescent="0.3">
      <c r="D2916" s="30">
        <v>46283</v>
      </c>
      <c r="E2916" s="28" t="s">
        <v>39</v>
      </c>
      <c r="F2916" s="28" t="s">
        <v>242</v>
      </c>
      <c r="G2916" s="28">
        <v>684</v>
      </c>
    </row>
    <row r="2917" spans="4:7" x14ac:dyDescent="0.3">
      <c r="D2917" s="30">
        <v>46283</v>
      </c>
      <c r="E2917" s="28" t="s">
        <v>106</v>
      </c>
      <c r="F2917" s="28" t="s">
        <v>226</v>
      </c>
      <c r="G2917" s="28">
        <v>960</v>
      </c>
    </row>
    <row r="2918" spans="4:7" x14ac:dyDescent="0.3">
      <c r="D2918" s="30">
        <v>46284</v>
      </c>
      <c r="E2918" s="28" t="s">
        <v>42</v>
      </c>
      <c r="F2918" s="28" t="s">
        <v>242</v>
      </c>
      <c r="G2918" s="28">
        <v>969</v>
      </c>
    </row>
    <row r="2919" spans="4:7" x14ac:dyDescent="0.3">
      <c r="D2919" s="30">
        <v>46284</v>
      </c>
      <c r="E2919" s="28" t="s">
        <v>106</v>
      </c>
      <c r="F2919" s="28" t="s">
        <v>239</v>
      </c>
      <c r="G2919" s="28">
        <v>608</v>
      </c>
    </row>
    <row r="2920" spans="4:7" x14ac:dyDescent="0.3">
      <c r="D2920" s="30">
        <v>46284</v>
      </c>
      <c r="E2920" s="28" t="s">
        <v>106</v>
      </c>
      <c r="F2920" s="28" t="s">
        <v>240</v>
      </c>
      <c r="G2920" s="28">
        <v>945</v>
      </c>
    </row>
    <row r="2921" spans="4:7" x14ac:dyDescent="0.3">
      <c r="D2921" s="30">
        <v>46284</v>
      </c>
      <c r="E2921" s="28" t="s">
        <v>39</v>
      </c>
      <c r="F2921" s="28" t="s">
        <v>240</v>
      </c>
      <c r="G2921" s="28">
        <v>990</v>
      </c>
    </row>
    <row r="2922" spans="4:7" x14ac:dyDescent="0.3">
      <c r="D2922" s="30">
        <v>46284</v>
      </c>
      <c r="E2922" s="28" t="s">
        <v>106</v>
      </c>
      <c r="F2922" s="28" t="s">
        <v>240</v>
      </c>
      <c r="G2922" s="28">
        <v>945</v>
      </c>
    </row>
    <row r="2923" spans="4:7" x14ac:dyDescent="0.3">
      <c r="D2923" s="30">
        <v>46284</v>
      </c>
      <c r="E2923" s="28" t="s">
        <v>38</v>
      </c>
      <c r="F2923" s="28" t="s">
        <v>240</v>
      </c>
      <c r="G2923" s="28">
        <v>720</v>
      </c>
    </row>
    <row r="2924" spans="4:7" x14ac:dyDescent="0.3">
      <c r="D2924" s="30">
        <v>46284</v>
      </c>
      <c r="E2924" s="28" t="s">
        <v>38</v>
      </c>
      <c r="F2924" s="28" t="s">
        <v>219</v>
      </c>
      <c r="G2924" s="28">
        <v>273</v>
      </c>
    </row>
    <row r="2925" spans="4:7" x14ac:dyDescent="0.3">
      <c r="D2925" s="30">
        <v>46284</v>
      </c>
      <c r="E2925" s="28" t="s">
        <v>106</v>
      </c>
      <c r="F2925" s="28" t="s">
        <v>226</v>
      </c>
      <c r="G2925" s="28">
        <v>1536</v>
      </c>
    </row>
    <row r="2926" spans="4:7" x14ac:dyDescent="0.3">
      <c r="D2926" s="30">
        <v>46284</v>
      </c>
      <c r="E2926" s="28" t="s">
        <v>38</v>
      </c>
      <c r="F2926" s="28" t="s">
        <v>235</v>
      </c>
      <c r="G2926" s="28">
        <v>860</v>
      </c>
    </row>
    <row r="2927" spans="4:7" x14ac:dyDescent="0.3">
      <c r="D2927" s="30">
        <v>46284</v>
      </c>
      <c r="E2927" s="28" t="s">
        <v>106</v>
      </c>
      <c r="F2927" s="28" t="s">
        <v>226</v>
      </c>
      <c r="G2927" s="28">
        <v>1728</v>
      </c>
    </row>
    <row r="2928" spans="4:7" x14ac:dyDescent="0.3">
      <c r="D2928" s="30">
        <v>46284</v>
      </c>
      <c r="E2928" s="28" t="s">
        <v>38</v>
      </c>
      <c r="F2928" s="28" t="s">
        <v>236</v>
      </c>
      <c r="G2928" s="28">
        <v>187</v>
      </c>
    </row>
    <row r="2929" spans="4:7" x14ac:dyDescent="0.3">
      <c r="D2929" s="30">
        <v>46284</v>
      </c>
      <c r="E2929" s="28" t="s">
        <v>39</v>
      </c>
      <c r="F2929" s="28" t="s">
        <v>232</v>
      </c>
      <c r="G2929" s="28">
        <v>564</v>
      </c>
    </row>
    <row r="2930" spans="4:7" x14ac:dyDescent="0.3">
      <c r="D2930" s="30">
        <v>46284</v>
      </c>
      <c r="E2930" s="28" t="s">
        <v>42</v>
      </c>
      <c r="F2930" s="28" t="s">
        <v>239</v>
      </c>
      <c r="G2930" s="28">
        <v>114</v>
      </c>
    </row>
    <row r="2931" spans="4:7" x14ac:dyDescent="0.3">
      <c r="D2931" s="30">
        <v>46284</v>
      </c>
      <c r="E2931" s="28" t="s">
        <v>38</v>
      </c>
      <c r="F2931" s="28" t="s">
        <v>221</v>
      </c>
      <c r="G2931" s="28">
        <v>130</v>
      </c>
    </row>
    <row r="2932" spans="4:7" x14ac:dyDescent="0.3">
      <c r="D2932" s="30">
        <v>46284</v>
      </c>
      <c r="E2932" s="28" t="s">
        <v>39</v>
      </c>
      <c r="F2932" s="28" t="s">
        <v>239</v>
      </c>
      <c r="G2932" s="28">
        <v>912</v>
      </c>
    </row>
    <row r="2933" spans="4:7" x14ac:dyDescent="0.3">
      <c r="D2933" s="30">
        <v>46284</v>
      </c>
      <c r="E2933" s="28" t="s">
        <v>42</v>
      </c>
      <c r="F2933" s="28" t="s">
        <v>242</v>
      </c>
      <c r="G2933" s="28">
        <v>741</v>
      </c>
    </row>
    <row r="2934" spans="4:7" x14ac:dyDescent="0.3">
      <c r="D2934" s="30">
        <v>46284</v>
      </c>
      <c r="E2934" s="28" t="s">
        <v>42</v>
      </c>
      <c r="F2934" s="28" t="s">
        <v>227</v>
      </c>
      <c r="G2934" s="28">
        <v>986</v>
      </c>
    </row>
    <row r="2935" spans="4:7" x14ac:dyDescent="0.3">
      <c r="D2935" s="30">
        <v>46284</v>
      </c>
      <c r="E2935" s="28" t="s">
        <v>39</v>
      </c>
      <c r="F2935" s="28" t="s">
        <v>215</v>
      </c>
      <c r="G2935" s="28">
        <v>1587</v>
      </c>
    </row>
    <row r="2936" spans="4:7" x14ac:dyDescent="0.3">
      <c r="D2936" s="30">
        <v>46285</v>
      </c>
      <c r="E2936" s="28" t="s">
        <v>42</v>
      </c>
      <c r="F2936" s="28" t="s">
        <v>234</v>
      </c>
      <c r="G2936" s="28">
        <v>153</v>
      </c>
    </row>
    <row r="2937" spans="4:7" x14ac:dyDescent="0.3">
      <c r="D2937" s="30">
        <v>46285</v>
      </c>
      <c r="E2937" s="28" t="s">
        <v>39</v>
      </c>
      <c r="F2937" s="28" t="s">
        <v>227</v>
      </c>
      <c r="G2937" s="28">
        <v>812</v>
      </c>
    </row>
    <row r="2938" spans="4:7" x14ac:dyDescent="0.3">
      <c r="D2938" s="30">
        <v>46285</v>
      </c>
      <c r="E2938" s="28" t="s">
        <v>42</v>
      </c>
      <c r="F2938" s="28" t="s">
        <v>215</v>
      </c>
      <c r="G2938" s="28">
        <v>1242</v>
      </c>
    </row>
    <row r="2939" spans="4:7" x14ac:dyDescent="0.3">
      <c r="D2939" s="30">
        <v>46285</v>
      </c>
      <c r="E2939" s="28" t="s">
        <v>39</v>
      </c>
      <c r="F2939" s="28" t="s">
        <v>223</v>
      </c>
      <c r="G2939" s="28">
        <v>265</v>
      </c>
    </row>
    <row r="2940" spans="4:7" x14ac:dyDescent="0.3">
      <c r="D2940" s="30">
        <v>46285</v>
      </c>
      <c r="E2940" s="28" t="s">
        <v>38</v>
      </c>
      <c r="F2940" s="28" t="s">
        <v>230</v>
      </c>
      <c r="G2940" s="28">
        <v>703</v>
      </c>
    </row>
    <row r="2941" spans="4:7" x14ac:dyDescent="0.3">
      <c r="D2941" s="30">
        <v>46285</v>
      </c>
      <c r="E2941" s="28" t="s">
        <v>106</v>
      </c>
      <c r="F2941" s="28" t="s">
        <v>242</v>
      </c>
      <c r="G2941" s="28">
        <v>456</v>
      </c>
    </row>
    <row r="2942" spans="4:7" x14ac:dyDescent="0.3">
      <c r="D2942" s="30">
        <v>46285</v>
      </c>
      <c r="E2942" s="28" t="s">
        <v>106</v>
      </c>
      <c r="F2942" s="28" t="s">
        <v>238</v>
      </c>
      <c r="G2942" s="28">
        <v>435</v>
      </c>
    </row>
    <row r="2943" spans="4:7" x14ac:dyDescent="0.3">
      <c r="D2943" s="30">
        <v>46285</v>
      </c>
      <c r="E2943" s="28" t="s">
        <v>38</v>
      </c>
      <c r="F2943" s="28" t="s">
        <v>226</v>
      </c>
      <c r="G2943" s="28">
        <v>2400</v>
      </c>
    </row>
    <row r="2944" spans="4:7" x14ac:dyDescent="0.3">
      <c r="D2944" s="30">
        <v>46285</v>
      </c>
      <c r="E2944" s="28" t="s">
        <v>106</v>
      </c>
      <c r="F2944" s="28" t="s">
        <v>230</v>
      </c>
      <c r="G2944" s="28">
        <v>111</v>
      </c>
    </row>
    <row r="2945" spans="4:7" x14ac:dyDescent="0.3">
      <c r="D2945" s="30">
        <v>46286</v>
      </c>
      <c r="E2945" s="28" t="s">
        <v>42</v>
      </c>
      <c r="F2945" s="28" t="s">
        <v>235</v>
      </c>
      <c r="G2945" s="28">
        <v>387</v>
      </c>
    </row>
    <row r="2946" spans="4:7" x14ac:dyDescent="0.3">
      <c r="D2946" s="30">
        <v>46286</v>
      </c>
      <c r="E2946" s="28" t="s">
        <v>38</v>
      </c>
      <c r="F2946" s="28" t="s">
        <v>227</v>
      </c>
      <c r="G2946" s="28">
        <v>464</v>
      </c>
    </row>
    <row r="2947" spans="4:7" x14ac:dyDescent="0.3">
      <c r="D2947" s="30">
        <v>46286</v>
      </c>
      <c r="E2947" s="28" t="s">
        <v>39</v>
      </c>
      <c r="F2947" s="28" t="s">
        <v>238</v>
      </c>
      <c r="G2947" s="28">
        <v>2001</v>
      </c>
    </row>
    <row r="2948" spans="4:7" x14ac:dyDescent="0.3">
      <c r="D2948" s="30">
        <v>46286</v>
      </c>
      <c r="E2948" s="28" t="s">
        <v>106</v>
      </c>
      <c r="F2948" s="28" t="s">
        <v>225</v>
      </c>
      <c r="G2948" s="28">
        <v>768</v>
      </c>
    </row>
    <row r="2949" spans="4:7" x14ac:dyDescent="0.3">
      <c r="D2949" s="30">
        <v>46286</v>
      </c>
      <c r="E2949" s="28" t="s">
        <v>106</v>
      </c>
      <c r="F2949" s="28" t="s">
        <v>230</v>
      </c>
      <c r="G2949" s="28">
        <v>740</v>
      </c>
    </row>
    <row r="2950" spans="4:7" x14ac:dyDescent="0.3">
      <c r="D2950" s="30">
        <v>46286</v>
      </c>
      <c r="E2950" s="28" t="s">
        <v>42</v>
      </c>
      <c r="F2950" s="28" t="s">
        <v>226</v>
      </c>
      <c r="G2950" s="28">
        <v>2304</v>
      </c>
    </row>
    <row r="2951" spans="4:7" x14ac:dyDescent="0.3">
      <c r="D2951" s="30">
        <v>46286</v>
      </c>
      <c r="E2951" s="28" t="s">
        <v>39</v>
      </c>
      <c r="F2951" s="28" t="s">
        <v>226</v>
      </c>
      <c r="G2951" s="28">
        <v>2304</v>
      </c>
    </row>
    <row r="2952" spans="4:7" x14ac:dyDescent="0.3">
      <c r="D2952" s="30">
        <v>46286</v>
      </c>
      <c r="E2952" s="28" t="s">
        <v>38</v>
      </c>
      <c r="F2952" s="28" t="s">
        <v>221</v>
      </c>
      <c r="G2952" s="28">
        <v>117</v>
      </c>
    </row>
    <row r="2953" spans="4:7" x14ac:dyDescent="0.3">
      <c r="D2953" s="30">
        <v>46286</v>
      </c>
      <c r="E2953" s="28" t="s">
        <v>39</v>
      </c>
      <c r="F2953" s="28" t="s">
        <v>237</v>
      </c>
      <c r="G2953" s="28">
        <v>756</v>
      </c>
    </row>
    <row r="2954" spans="4:7" x14ac:dyDescent="0.3">
      <c r="D2954" s="30">
        <v>46286</v>
      </c>
      <c r="E2954" s="28" t="s">
        <v>38</v>
      </c>
      <c r="F2954" s="28" t="s">
        <v>231</v>
      </c>
      <c r="G2954" s="28">
        <v>308</v>
      </c>
    </row>
    <row r="2955" spans="4:7" x14ac:dyDescent="0.3">
      <c r="D2955" s="30">
        <v>46287</v>
      </c>
      <c r="E2955" s="28" t="s">
        <v>42</v>
      </c>
      <c r="F2955" s="28" t="s">
        <v>241</v>
      </c>
      <c r="G2955" s="28">
        <v>360</v>
      </c>
    </row>
    <row r="2956" spans="4:7" x14ac:dyDescent="0.3">
      <c r="D2956" s="30">
        <v>46287</v>
      </c>
      <c r="E2956" s="28" t="s">
        <v>38</v>
      </c>
      <c r="F2956" s="28" t="s">
        <v>230</v>
      </c>
      <c r="G2956" s="28">
        <v>925</v>
      </c>
    </row>
    <row r="2957" spans="4:7" x14ac:dyDescent="0.3">
      <c r="D2957" s="30">
        <v>46287</v>
      </c>
      <c r="E2957" s="28" t="s">
        <v>39</v>
      </c>
      <c r="F2957" s="28" t="s">
        <v>217</v>
      </c>
      <c r="G2957" s="28">
        <v>1040</v>
      </c>
    </row>
    <row r="2958" spans="4:7" x14ac:dyDescent="0.3">
      <c r="D2958" s="30">
        <v>46287</v>
      </c>
      <c r="E2958" s="28" t="s">
        <v>39</v>
      </c>
      <c r="F2958" s="28" t="s">
        <v>235</v>
      </c>
      <c r="G2958" s="28">
        <v>731</v>
      </c>
    </row>
    <row r="2959" spans="4:7" x14ac:dyDescent="0.3">
      <c r="D2959" s="30">
        <v>46287</v>
      </c>
      <c r="E2959" s="28" t="s">
        <v>38</v>
      </c>
      <c r="F2959" s="28" t="s">
        <v>229</v>
      </c>
      <c r="G2959" s="28">
        <v>1408</v>
      </c>
    </row>
    <row r="2960" spans="4:7" x14ac:dyDescent="0.3">
      <c r="D2960" s="30">
        <v>46287</v>
      </c>
      <c r="E2960" s="28" t="s">
        <v>106</v>
      </c>
      <c r="F2960" s="28" t="s">
        <v>232</v>
      </c>
      <c r="G2960" s="28">
        <v>517</v>
      </c>
    </row>
    <row r="2961" spans="4:7" x14ac:dyDescent="0.3">
      <c r="D2961" s="30">
        <v>46287</v>
      </c>
      <c r="E2961" s="28" t="s">
        <v>38</v>
      </c>
      <c r="F2961" s="28" t="s">
        <v>238</v>
      </c>
      <c r="G2961" s="28">
        <v>870</v>
      </c>
    </row>
    <row r="2962" spans="4:7" x14ac:dyDescent="0.3">
      <c r="D2962" s="30">
        <v>46287</v>
      </c>
      <c r="E2962" s="28" t="s">
        <v>38</v>
      </c>
      <c r="F2962" s="28" t="s">
        <v>217</v>
      </c>
      <c r="G2962" s="28">
        <v>520</v>
      </c>
    </row>
    <row r="2963" spans="4:7" x14ac:dyDescent="0.3">
      <c r="D2963" s="30">
        <v>46287</v>
      </c>
      <c r="E2963" s="28" t="s">
        <v>38</v>
      </c>
      <c r="F2963" s="28" t="s">
        <v>233</v>
      </c>
      <c r="G2963" s="28">
        <v>1071</v>
      </c>
    </row>
    <row r="2964" spans="4:7" x14ac:dyDescent="0.3">
      <c r="D2964" s="30">
        <v>46287</v>
      </c>
      <c r="E2964" s="28" t="s">
        <v>39</v>
      </c>
      <c r="F2964" s="28" t="s">
        <v>227</v>
      </c>
      <c r="G2964" s="28">
        <v>174</v>
      </c>
    </row>
    <row r="2965" spans="4:7" x14ac:dyDescent="0.3">
      <c r="D2965" s="30">
        <v>46287</v>
      </c>
      <c r="E2965" s="28" t="s">
        <v>106</v>
      </c>
      <c r="F2965" s="28" t="s">
        <v>215</v>
      </c>
      <c r="G2965" s="28">
        <v>1035</v>
      </c>
    </row>
    <row r="2966" spans="4:7" x14ac:dyDescent="0.3">
      <c r="D2966" s="30">
        <v>46288</v>
      </c>
      <c r="E2966" s="28" t="s">
        <v>106</v>
      </c>
      <c r="F2966" s="28" t="s">
        <v>230</v>
      </c>
      <c r="G2966" s="28">
        <v>333</v>
      </c>
    </row>
    <row r="2967" spans="4:7" x14ac:dyDescent="0.3">
      <c r="D2967" s="30">
        <v>46288</v>
      </c>
      <c r="E2967" s="28" t="s">
        <v>38</v>
      </c>
      <c r="F2967" s="28" t="s">
        <v>231</v>
      </c>
      <c r="G2967" s="28">
        <v>418</v>
      </c>
    </row>
    <row r="2968" spans="4:7" x14ac:dyDescent="0.3">
      <c r="D2968" s="30">
        <v>46288</v>
      </c>
      <c r="E2968" s="28" t="s">
        <v>38</v>
      </c>
      <c r="F2968" s="28" t="s">
        <v>228</v>
      </c>
      <c r="G2968" s="28">
        <v>720</v>
      </c>
    </row>
    <row r="2969" spans="4:7" x14ac:dyDescent="0.3">
      <c r="D2969" s="30">
        <v>46288</v>
      </c>
      <c r="E2969" s="28" t="s">
        <v>39</v>
      </c>
      <c r="F2969" s="28" t="s">
        <v>223</v>
      </c>
      <c r="G2969" s="28">
        <v>795</v>
      </c>
    </row>
    <row r="2970" spans="4:7" x14ac:dyDescent="0.3">
      <c r="D2970" s="30">
        <v>46288</v>
      </c>
      <c r="E2970" s="28" t="s">
        <v>106</v>
      </c>
      <c r="F2970" s="28" t="s">
        <v>223</v>
      </c>
      <c r="G2970" s="28">
        <v>530</v>
      </c>
    </row>
    <row r="2971" spans="4:7" x14ac:dyDescent="0.3">
      <c r="D2971" s="30">
        <v>46288</v>
      </c>
      <c r="E2971" s="28" t="s">
        <v>42</v>
      </c>
      <c r="F2971" s="28" t="s">
        <v>232</v>
      </c>
      <c r="G2971" s="28">
        <v>94</v>
      </c>
    </row>
    <row r="2972" spans="4:7" x14ac:dyDescent="0.3">
      <c r="D2972" s="30">
        <v>46288</v>
      </c>
      <c r="E2972" s="28" t="s">
        <v>106</v>
      </c>
      <c r="F2972" s="28" t="s">
        <v>237</v>
      </c>
      <c r="G2972" s="28">
        <v>1260</v>
      </c>
    </row>
    <row r="2973" spans="4:7" x14ac:dyDescent="0.3">
      <c r="D2973" s="30">
        <v>46289</v>
      </c>
      <c r="E2973" s="28" t="s">
        <v>106</v>
      </c>
      <c r="F2973" s="28" t="s">
        <v>240</v>
      </c>
      <c r="G2973" s="28">
        <v>45</v>
      </c>
    </row>
    <row r="2974" spans="4:7" x14ac:dyDescent="0.3">
      <c r="D2974" s="30">
        <v>46289</v>
      </c>
      <c r="E2974" s="28" t="s">
        <v>42</v>
      </c>
      <c r="F2974" s="28" t="s">
        <v>217</v>
      </c>
      <c r="G2974" s="28">
        <v>468</v>
      </c>
    </row>
    <row r="2975" spans="4:7" x14ac:dyDescent="0.3">
      <c r="D2975" s="30">
        <v>46289</v>
      </c>
      <c r="E2975" s="28" t="s">
        <v>39</v>
      </c>
      <c r="F2975" s="28" t="s">
        <v>226</v>
      </c>
      <c r="G2975" s="28">
        <v>1920</v>
      </c>
    </row>
    <row r="2976" spans="4:7" x14ac:dyDescent="0.3">
      <c r="D2976" s="30">
        <v>46289</v>
      </c>
      <c r="E2976" s="28" t="s">
        <v>42</v>
      </c>
      <c r="F2976" s="28" t="s">
        <v>232</v>
      </c>
      <c r="G2976" s="28">
        <v>94</v>
      </c>
    </row>
    <row r="2977" spans="4:7" x14ac:dyDescent="0.3">
      <c r="D2977" s="30">
        <v>46289</v>
      </c>
      <c r="E2977" s="28" t="s">
        <v>39</v>
      </c>
      <c r="F2977" s="28" t="s">
        <v>231</v>
      </c>
      <c r="G2977" s="28">
        <v>22</v>
      </c>
    </row>
    <row r="2978" spans="4:7" x14ac:dyDescent="0.3">
      <c r="D2978" s="30">
        <v>46289</v>
      </c>
      <c r="E2978" s="28" t="s">
        <v>106</v>
      </c>
      <c r="F2978" s="28" t="s">
        <v>223</v>
      </c>
      <c r="G2978" s="28">
        <v>424</v>
      </c>
    </row>
    <row r="2979" spans="4:7" x14ac:dyDescent="0.3">
      <c r="D2979" s="30">
        <v>46289</v>
      </c>
      <c r="E2979" s="28" t="s">
        <v>42</v>
      </c>
      <c r="F2979" s="28" t="s">
        <v>241</v>
      </c>
      <c r="G2979" s="28">
        <v>1080</v>
      </c>
    </row>
    <row r="2980" spans="4:7" x14ac:dyDescent="0.3">
      <c r="D2980" s="30">
        <v>46289</v>
      </c>
      <c r="E2980" s="28" t="s">
        <v>106</v>
      </c>
      <c r="F2980" s="28" t="s">
        <v>226</v>
      </c>
      <c r="G2980" s="28">
        <v>1728</v>
      </c>
    </row>
    <row r="2981" spans="4:7" x14ac:dyDescent="0.3">
      <c r="D2981" s="30">
        <v>46289</v>
      </c>
      <c r="E2981" s="28" t="s">
        <v>39</v>
      </c>
      <c r="F2981" s="28" t="s">
        <v>226</v>
      </c>
      <c r="G2981" s="28">
        <v>288</v>
      </c>
    </row>
    <row r="2982" spans="4:7" x14ac:dyDescent="0.3">
      <c r="D2982" s="30">
        <v>46289</v>
      </c>
      <c r="E2982" s="28" t="s">
        <v>39</v>
      </c>
      <c r="F2982" s="28" t="s">
        <v>219</v>
      </c>
      <c r="G2982" s="28">
        <v>1001</v>
      </c>
    </row>
    <row r="2983" spans="4:7" x14ac:dyDescent="0.3">
      <c r="D2983" s="30">
        <v>46289</v>
      </c>
      <c r="E2983" s="28" t="s">
        <v>39</v>
      </c>
      <c r="F2983" s="28" t="s">
        <v>228</v>
      </c>
      <c r="G2983" s="28">
        <v>360</v>
      </c>
    </row>
    <row r="2984" spans="4:7" x14ac:dyDescent="0.3">
      <c r="D2984" s="30">
        <v>46289</v>
      </c>
      <c r="E2984" s="28" t="s">
        <v>42</v>
      </c>
      <c r="F2984" s="28" t="s">
        <v>242</v>
      </c>
      <c r="G2984" s="28">
        <v>57</v>
      </c>
    </row>
    <row r="2985" spans="4:7" x14ac:dyDescent="0.3">
      <c r="D2985" s="30">
        <v>46289</v>
      </c>
      <c r="E2985" s="28" t="s">
        <v>39</v>
      </c>
      <c r="F2985" s="28" t="s">
        <v>226</v>
      </c>
      <c r="G2985" s="28">
        <v>1824</v>
      </c>
    </row>
    <row r="2986" spans="4:7" x14ac:dyDescent="0.3">
      <c r="D2986" s="30">
        <v>46289</v>
      </c>
      <c r="E2986" s="28" t="s">
        <v>39</v>
      </c>
      <c r="F2986" s="28" t="s">
        <v>234</v>
      </c>
      <c r="G2986" s="28">
        <v>765</v>
      </c>
    </row>
    <row r="2987" spans="4:7" x14ac:dyDescent="0.3">
      <c r="D2987" s="30">
        <v>46290</v>
      </c>
      <c r="E2987" s="28" t="s">
        <v>39</v>
      </c>
      <c r="F2987" s="28" t="s">
        <v>221</v>
      </c>
      <c r="G2987" s="28">
        <v>91</v>
      </c>
    </row>
    <row r="2988" spans="4:7" x14ac:dyDescent="0.3">
      <c r="D2988" s="30">
        <v>46290</v>
      </c>
      <c r="E2988" s="28" t="s">
        <v>106</v>
      </c>
      <c r="F2988" s="28" t="s">
        <v>230</v>
      </c>
      <c r="G2988" s="28">
        <v>629</v>
      </c>
    </row>
    <row r="2989" spans="4:7" x14ac:dyDescent="0.3">
      <c r="D2989" s="30">
        <v>46290</v>
      </c>
      <c r="E2989" s="28" t="s">
        <v>39</v>
      </c>
      <c r="F2989" s="28" t="s">
        <v>231</v>
      </c>
      <c r="G2989" s="28">
        <v>88</v>
      </c>
    </row>
    <row r="2990" spans="4:7" x14ac:dyDescent="0.3">
      <c r="D2990" s="30">
        <v>46290</v>
      </c>
      <c r="E2990" s="28" t="s">
        <v>106</v>
      </c>
      <c r="F2990" s="28" t="s">
        <v>232</v>
      </c>
      <c r="G2990" s="28">
        <v>1081</v>
      </c>
    </row>
    <row r="2991" spans="4:7" x14ac:dyDescent="0.3">
      <c r="D2991" s="30">
        <v>46290</v>
      </c>
      <c r="E2991" s="28" t="s">
        <v>38</v>
      </c>
      <c r="F2991" s="28" t="s">
        <v>226</v>
      </c>
      <c r="G2991" s="28">
        <v>1536</v>
      </c>
    </row>
    <row r="2992" spans="4:7" x14ac:dyDescent="0.3">
      <c r="D2992" s="30">
        <v>46290</v>
      </c>
      <c r="E2992" s="28" t="s">
        <v>39</v>
      </c>
      <c r="F2992" s="28" t="s">
        <v>223</v>
      </c>
      <c r="G2992" s="28">
        <v>1219</v>
      </c>
    </row>
    <row r="2993" spans="4:7" x14ac:dyDescent="0.3">
      <c r="D2993" s="30">
        <v>46290</v>
      </c>
      <c r="E2993" s="28" t="s">
        <v>39</v>
      </c>
      <c r="F2993" s="28" t="s">
        <v>223</v>
      </c>
      <c r="G2993" s="28">
        <v>1325</v>
      </c>
    </row>
    <row r="2994" spans="4:7" x14ac:dyDescent="0.3">
      <c r="D2994" s="30">
        <v>46290</v>
      </c>
      <c r="E2994" s="28" t="s">
        <v>39</v>
      </c>
      <c r="F2994" s="28" t="s">
        <v>237</v>
      </c>
      <c r="G2994" s="28">
        <v>882</v>
      </c>
    </row>
    <row r="2995" spans="4:7" x14ac:dyDescent="0.3">
      <c r="D2995" s="30">
        <v>46290</v>
      </c>
      <c r="E2995" s="28" t="s">
        <v>106</v>
      </c>
      <c r="F2995" s="28" t="s">
        <v>235</v>
      </c>
      <c r="G2995" s="28">
        <v>172</v>
      </c>
    </row>
    <row r="2996" spans="4:7" x14ac:dyDescent="0.3">
      <c r="D2996" s="30">
        <v>46290</v>
      </c>
      <c r="E2996" s="28" t="s">
        <v>39</v>
      </c>
      <c r="F2996" s="28" t="s">
        <v>227</v>
      </c>
      <c r="G2996" s="28">
        <v>812</v>
      </c>
    </row>
    <row r="2997" spans="4:7" x14ac:dyDescent="0.3">
      <c r="D2997" s="30">
        <v>46291</v>
      </c>
      <c r="E2997" s="28" t="s">
        <v>38</v>
      </c>
      <c r="F2997" s="28" t="s">
        <v>227</v>
      </c>
      <c r="G2997" s="28">
        <v>174</v>
      </c>
    </row>
    <row r="2998" spans="4:7" x14ac:dyDescent="0.3">
      <c r="D2998" s="30">
        <v>46291</v>
      </c>
      <c r="E2998" s="28" t="s">
        <v>106</v>
      </c>
      <c r="F2998" s="28" t="s">
        <v>238</v>
      </c>
      <c r="G2998" s="28">
        <v>1044</v>
      </c>
    </row>
    <row r="2999" spans="4:7" x14ac:dyDescent="0.3">
      <c r="D2999" s="30">
        <v>46291</v>
      </c>
      <c r="E2999" s="28" t="s">
        <v>42</v>
      </c>
      <c r="F2999" s="28" t="s">
        <v>226</v>
      </c>
      <c r="G2999" s="28">
        <v>1728</v>
      </c>
    </row>
    <row r="3000" spans="4:7" x14ac:dyDescent="0.3">
      <c r="D3000" s="30">
        <v>46291</v>
      </c>
      <c r="E3000" s="28" t="s">
        <v>106</v>
      </c>
      <c r="F3000" s="28" t="s">
        <v>225</v>
      </c>
      <c r="G3000" s="28">
        <v>448</v>
      </c>
    </row>
    <row r="3001" spans="4:7" x14ac:dyDescent="0.3">
      <c r="D3001" s="30">
        <v>46291</v>
      </c>
      <c r="E3001" s="28" t="s">
        <v>106</v>
      </c>
      <c r="F3001" s="28" t="s">
        <v>229</v>
      </c>
      <c r="G3001" s="28">
        <v>1320</v>
      </c>
    </row>
    <row r="3002" spans="4:7" x14ac:dyDescent="0.3">
      <c r="D3002" s="30">
        <v>46291</v>
      </c>
      <c r="E3002" s="28" t="s">
        <v>39</v>
      </c>
      <c r="F3002" s="28" t="s">
        <v>242</v>
      </c>
      <c r="G3002" s="28">
        <v>684</v>
      </c>
    </row>
    <row r="3003" spans="4:7" x14ac:dyDescent="0.3">
      <c r="D3003" s="30">
        <v>46291</v>
      </c>
      <c r="E3003" s="28" t="s">
        <v>106</v>
      </c>
      <c r="F3003" s="28" t="s">
        <v>225</v>
      </c>
      <c r="G3003" s="28">
        <v>320</v>
      </c>
    </row>
    <row r="3004" spans="4:7" x14ac:dyDescent="0.3">
      <c r="D3004" s="30">
        <v>46291</v>
      </c>
      <c r="E3004" s="28" t="s">
        <v>106</v>
      </c>
      <c r="F3004" s="28" t="s">
        <v>237</v>
      </c>
      <c r="G3004" s="28">
        <v>819</v>
      </c>
    </row>
    <row r="3005" spans="4:7" x14ac:dyDescent="0.3">
      <c r="D3005" s="30">
        <v>46291</v>
      </c>
      <c r="E3005" s="28" t="s">
        <v>106</v>
      </c>
      <c r="F3005" s="28" t="s">
        <v>231</v>
      </c>
      <c r="G3005" s="28">
        <v>308</v>
      </c>
    </row>
    <row r="3006" spans="4:7" x14ac:dyDescent="0.3">
      <c r="D3006" s="30">
        <v>46291</v>
      </c>
      <c r="E3006" s="28" t="s">
        <v>38</v>
      </c>
      <c r="F3006" s="28" t="s">
        <v>223</v>
      </c>
      <c r="G3006" s="28">
        <v>1166</v>
      </c>
    </row>
    <row r="3007" spans="4:7" x14ac:dyDescent="0.3">
      <c r="D3007" s="30">
        <v>46291</v>
      </c>
      <c r="E3007" s="28" t="s">
        <v>106</v>
      </c>
      <c r="F3007" s="28" t="s">
        <v>230</v>
      </c>
      <c r="G3007" s="28">
        <v>370</v>
      </c>
    </row>
    <row r="3008" spans="4:7" x14ac:dyDescent="0.3">
      <c r="D3008" s="30">
        <v>46291</v>
      </c>
      <c r="E3008" s="28" t="s">
        <v>38</v>
      </c>
      <c r="F3008" s="28" t="s">
        <v>226</v>
      </c>
      <c r="G3008" s="28">
        <v>2112</v>
      </c>
    </row>
    <row r="3009" spans="4:7" x14ac:dyDescent="0.3">
      <c r="D3009" s="30">
        <v>46291</v>
      </c>
      <c r="E3009" s="28" t="s">
        <v>42</v>
      </c>
      <c r="F3009" s="28" t="s">
        <v>241</v>
      </c>
      <c r="G3009" s="28">
        <v>1380</v>
      </c>
    </row>
    <row r="3010" spans="4:7" x14ac:dyDescent="0.3">
      <c r="D3010" s="30">
        <v>46291</v>
      </c>
      <c r="E3010" s="28" t="s">
        <v>42</v>
      </c>
      <c r="F3010" s="28" t="s">
        <v>235</v>
      </c>
      <c r="G3010" s="28">
        <v>43</v>
      </c>
    </row>
    <row r="3011" spans="4:7" x14ac:dyDescent="0.3">
      <c r="D3011" s="30">
        <v>46291</v>
      </c>
      <c r="E3011" s="28" t="s">
        <v>38</v>
      </c>
      <c r="F3011" s="28" t="s">
        <v>230</v>
      </c>
      <c r="G3011" s="28">
        <v>185</v>
      </c>
    </row>
    <row r="3012" spans="4:7" x14ac:dyDescent="0.3">
      <c r="D3012" s="30">
        <v>46292</v>
      </c>
      <c r="E3012" s="28" t="s">
        <v>42</v>
      </c>
      <c r="F3012" s="28" t="s">
        <v>217</v>
      </c>
      <c r="G3012" s="28">
        <v>1196</v>
      </c>
    </row>
    <row r="3013" spans="4:7" x14ac:dyDescent="0.3">
      <c r="D3013" s="30">
        <v>46292</v>
      </c>
      <c r="E3013" s="28" t="s">
        <v>106</v>
      </c>
      <c r="F3013" s="28" t="s">
        <v>221</v>
      </c>
      <c r="G3013" s="28">
        <v>52</v>
      </c>
    </row>
    <row r="3014" spans="4:7" x14ac:dyDescent="0.3">
      <c r="D3014" s="30">
        <v>46292</v>
      </c>
      <c r="E3014" s="28" t="s">
        <v>39</v>
      </c>
      <c r="F3014" s="28" t="s">
        <v>239</v>
      </c>
      <c r="G3014" s="28">
        <v>304</v>
      </c>
    </row>
    <row r="3015" spans="4:7" x14ac:dyDescent="0.3">
      <c r="D3015" s="30">
        <v>46292</v>
      </c>
      <c r="E3015" s="28" t="s">
        <v>106</v>
      </c>
      <c r="F3015" s="28" t="s">
        <v>231</v>
      </c>
      <c r="G3015" s="28">
        <v>374</v>
      </c>
    </row>
    <row r="3016" spans="4:7" x14ac:dyDescent="0.3">
      <c r="D3016" s="30">
        <v>46292</v>
      </c>
      <c r="E3016" s="28" t="s">
        <v>38</v>
      </c>
      <c r="F3016" s="28" t="s">
        <v>225</v>
      </c>
      <c r="G3016" s="28">
        <v>1280</v>
      </c>
    </row>
    <row r="3017" spans="4:7" x14ac:dyDescent="0.3">
      <c r="D3017" s="30">
        <v>46292</v>
      </c>
      <c r="E3017" s="28" t="s">
        <v>39</v>
      </c>
      <c r="F3017" s="28" t="s">
        <v>215</v>
      </c>
      <c r="G3017" s="28">
        <v>1587</v>
      </c>
    </row>
    <row r="3018" spans="4:7" x14ac:dyDescent="0.3">
      <c r="D3018" s="30">
        <v>46292</v>
      </c>
      <c r="E3018" s="28" t="s">
        <v>42</v>
      </c>
      <c r="F3018" s="28" t="s">
        <v>240</v>
      </c>
      <c r="G3018" s="28">
        <v>720</v>
      </c>
    </row>
    <row r="3019" spans="4:7" x14ac:dyDescent="0.3">
      <c r="D3019" s="30">
        <v>46292</v>
      </c>
      <c r="E3019" s="28" t="s">
        <v>42</v>
      </c>
      <c r="F3019" s="28" t="s">
        <v>241</v>
      </c>
      <c r="G3019" s="28">
        <v>360</v>
      </c>
    </row>
    <row r="3020" spans="4:7" x14ac:dyDescent="0.3">
      <c r="D3020" s="30">
        <v>46292</v>
      </c>
      <c r="E3020" s="28" t="s">
        <v>39</v>
      </c>
      <c r="F3020" s="28" t="s">
        <v>240</v>
      </c>
      <c r="G3020" s="28">
        <v>675</v>
      </c>
    </row>
    <row r="3021" spans="4:7" x14ac:dyDescent="0.3">
      <c r="D3021" s="30">
        <v>46292</v>
      </c>
      <c r="E3021" s="28" t="s">
        <v>39</v>
      </c>
      <c r="F3021" s="28" t="s">
        <v>223</v>
      </c>
      <c r="G3021" s="28">
        <v>901</v>
      </c>
    </row>
    <row r="3022" spans="4:7" x14ac:dyDescent="0.3">
      <c r="D3022" s="30">
        <v>46292</v>
      </c>
      <c r="E3022" s="28" t="s">
        <v>39</v>
      </c>
      <c r="F3022" s="28" t="s">
        <v>229</v>
      </c>
      <c r="G3022" s="28">
        <v>1672</v>
      </c>
    </row>
    <row r="3023" spans="4:7" x14ac:dyDescent="0.3">
      <c r="D3023" s="30">
        <v>46293</v>
      </c>
      <c r="E3023" s="28" t="s">
        <v>39</v>
      </c>
      <c r="F3023" s="28" t="s">
        <v>241</v>
      </c>
      <c r="G3023" s="28">
        <v>240</v>
      </c>
    </row>
    <row r="3024" spans="4:7" x14ac:dyDescent="0.3">
      <c r="D3024" s="30">
        <v>46293</v>
      </c>
      <c r="E3024" s="28" t="s">
        <v>38</v>
      </c>
      <c r="F3024" s="28" t="s">
        <v>219</v>
      </c>
      <c r="G3024" s="28">
        <v>1729</v>
      </c>
    </row>
    <row r="3025" spans="4:7" x14ac:dyDescent="0.3">
      <c r="D3025" s="30">
        <v>46293</v>
      </c>
      <c r="E3025" s="28" t="s">
        <v>38</v>
      </c>
      <c r="F3025" s="28" t="s">
        <v>227</v>
      </c>
      <c r="G3025" s="28">
        <v>754</v>
      </c>
    </row>
    <row r="3026" spans="4:7" x14ac:dyDescent="0.3">
      <c r="D3026" s="30">
        <v>46293</v>
      </c>
      <c r="E3026" s="28" t="s">
        <v>106</v>
      </c>
      <c r="F3026" s="28" t="s">
        <v>236</v>
      </c>
      <c r="G3026" s="28">
        <v>11</v>
      </c>
    </row>
    <row r="3027" spans="4:7" x14ac:dyDescent="0.3">
      <c r="D3027" s="30">
        <v>46293</v>
      </c>
      <c r="E3027" s="28" t="s">
        <v>42</v>
      </c>
      <c r="F3027" s="28" t="s">
        <v>240</v>
      </c>
      <c r="G3027" s="28">
        <v>585</v>
      </c>
    </row>
    <row r="3028" spans="4:7" x14ac:dyDescent="0.3">
      <c r="D3028" s="30">
        <v>46293</v>
      </c>
      <c r="E3028" s="28" t="s">
        <v>38</v>
      </c>
      <c r="F3028" s="28" t="s">
        <v>238</v>
      </c>
      <c r="G3028" s="28">
        <v>87</v>
      </c>
    </row>
    <row r="3029" spans="4:7" x14ac:dyDescent="0.3">
      <c r="D3029" s="30">
        <v>46293</v>
      </c>
      <c r="E3029" s="28" t="s">
        <v>42</v>
      </c>
      <c r="F3029" s="28" t="s">
        <v>227</v>
      </c>
      <c r="G3029" s="28">
        <v>290</v>
      </c>
    </row>
    <row r="3030" spans="4:7" x14ac:dyDescent="0.3">
      <c r="D3030" s="30">
        <v>46293</v>
      </c>
      <c r="E3030" s="28" t="s">
        <v>42</v>
      </c>
      <c r="F3030" s="28" t="s">
        <v>237</v>
      </c>
      <c r="G3030" s="28">
        <v>504</v>
      </c>
    </row>
    <row r="3031" spans="4:7" x14ac:dyDescent="0.3">
      <c r="D3031" s="30">
        <v>46293</v>
      </c>
      <c r="E3031" s="28" t="s">
        <v>39</v>
      </c>
      <c r="F3031" s="28" t="s">
        <v>242</v>
      </c>
      <c r="G3031" s="28">
        <v>57</v>
      </c>
    </row>
    <row r="3032" spans="4:7" x14ac:dyDescent="0.3">
      <c r="D3032" s="30">
        <v>46293</v>
      </c>
      <c r="E3032" s="28" t="s">
        <v>38</v>
      </c>
      <c r="F3032" s="28" t="s">
        <v>230</v>
      </c>
      <c r="G3032" s="28">
        <v>37</v>
      </c>
    </row>
    <row r="3033" spans="4:7" x14ac:dyDescent="0.3">
      <c r="D3033" s="30">
        <v>46293</v>
      </c>
      <c r="E3033" s="28" t="s">
        <v>38</v>
      </c>
      <c r="F3033" s="28" t="s">
        <v>227</v>
      </c>
      <c r="G3033" s="28">
        <v>1334</v>
      </c>
    </row>
    <row r="3034" spans="4:7" x14ac:dyDescent="0.3">
      <c r="D3034" s="30">
        <v>46293</v>
      </c>
      <c r="E3034" s="28" t="s">
        <v>38</v>
      </c>
      <c r="F3034" s="28" t="s">
        <v>236</v>
      </c>
      <c r="G3034" s="28">
        <v>99</v>
      </c>
    </row>
    <row r="3035" spans="4:7" x14ac:dyDescent="0.3">
      <c r="D3035" s="30">
        <v>46293</v>
      </c>
      <c r="E3035" s="28" t="s">
        <v>42</v>
      </c>
      <c r="F3035" s="28" t="s">
        <v>227</v>
      </c>
      <c r="G3035" s="28">
        <v>522</v>
      </c>
    </row>
    <row r="3036" spans="4:7" x14ac:dyDescent="0.3">
      <c r="D3036" s="30">
        <v>46293</v>
      </c>
      <c r="E3036" s="28" t="s">
        <v>42</v>
      </c>
      <c r="F3036" s="28" t="s">
        <v>225</v>
      </c>
      <c r="G3036" s="28">
        <v>640</v>
      </c>
    </row>
    <row r="3037" spans="4:7" x14ac:dyDescent="0.3">
      <c r="D3037" s="30">
        <v>46294</v>
      </c>
      <c r="E3037" s="28" t="s">
        <v>38</v>
      </c>
      <c r="F3037" s="28" t="s">
        <v>234</v>
      </c>
      <c r="G3037" s="28">
        <v>153</v>
      </c>
    </row>
    <row r="3038" spans="4:7" x14ac:dyDescent="0.3">
      <c r="D3038" s="30">
        <v>46294</v>
      </c>
      <c r="E3038" s="28" t="s">
        <v>39</v>
      </c>
      <c r="F3038" s="28" t="s">
        <v>233</v>
      </c>
      <c r="G3038" s="28">
        <v>1173</v>
      </c>
    </row>
    <row r="3039" spans="4:7" x14ac:dyDescent="0.3">
      <c r="D3039" s="30">
        <v>46294</v>
      </c>
      <c r="E3039" s="28" t="s">
        <v>106</v>
      </c>
      <c r="F3039" s="28" t="s">
        <v>225</v>
      </c>
      <c r="G3039" s="28">
        <v>1600</v>
      </c>
    </row>
    <row r="3040" spans="4:7" x14ac:dyDescent="0.3">
      <c r="D3040" s="30">
        <v>46294</v>
      </c>
      <c r="E3040" s="28" t="s">
        <v>42</v>
      </c>
      <c r="F3040" s="28" t="s">
        <v>226</v>
      </c>
      <c r="G3040" s="28">
        <v>2112</v>
      </c>
    </row>
    <row r="3041" spans="4:7" x14ac:dyDescent="0.3">
      <c r="D3041" s="30">
        <v>46294</v>
      </c>
      <c r="E3041" s="28" t="s">
        <v>42</v>
      </c>
      <c r="F3041" s="28" t="s">
        <v>215</v>
      </c>
      <c r="G3041" s="28">
        <v>897</v>
      </c>
    </row>
    <row r="3042" spans="4:7" x14ac:dyDescent="0.3">
      <c r="D3042" s="30">
        <v>46294</v>
      </c>
      <c r="E3042" s="28" t="s">
        <v>38</v>
      </c>
      <c r="F3042" s="28" t="s">
        <v>239</v>
      </c>
      <c r="G3042" s="28">
        <v>342</v>
      </c>
    </row>
    <row r="3043" spans="4:7" x14ac:dyDescent="0.3">
      <c r="D3043" s="30">
        <v>46294</v>
      </c>
      <c r="E3043" s="28" t="s">
        <v>39</v>
      </c>
      <c r="F3043" s="28" t="s">
        <v>234</v>
      </c>
      <c r="G3043" s="28">
        <v>1224</v>
      </c>
    </row>
    <row r="3044" spans="4:7" x14ac:dyDescent="0.3">
      <c r="D3044" s="30">
        <v>46294</v>
      </c>
      <c r="E3044" s="28" t="s">
        <v>106</v>
      </c>
      <c r="F3044" s="28" t="s">
        <v>217</v>
      </c>
      <c r="G3044" s="28">
        <v>312</v>
      </c>
    </row>
    <row r="3045" spans="4:7" x14ac:dyDescent="0.3">
      <c r="D3045" s="30">
        <v>46294</v>
      </c>
      <c r="E3045" s="28" t="s">
        <v>42</v>
      </c>
      <c r="F3045" s="28" t="s">
        <v>240</v>
      </c>
      <c r="G3045" s="28">
        <v>720</v>
      </c>
    </row>
    <row r="3046" spans="4:7" x14ac:dyDescent="0.3">
      <c r="D3046" s="30">
        <v>46294</v>
      </c>
      <c r="E3046" s="28" t="s">
        <v>106</v>
      </c>
      <c r="F3046" s="28" t="s">
        <v>238</v>
      </c>
      <c r="G3046" s="28">
        <v>957</v>
      </c>
    </row>
    <row r="3047" spans="4:7" x14ac:dyDescent="0.3">
      <c r="D3047" s="30">
        <v>46294</v>
      </c>
      <c r="E3047" s="28" t="s">
        <v>39</v>
      </c>
      <c r="F3047" s="28" t="s">
        <v>217</v>
      </c>
      <c r="G3047" s="28">
        <v>572</v>
      </c>
    </row>
    <row r="3048" spans="4:7" x14ac:dyDescent="0.3">
      <c r="D3048" s="30">
        <v>46294</v>
      </c>
      <c r="E3048" s="28" t="s">
        <v>38</v>
      </c>
      <c r="F3048" s="28" t="s">
        <v>239</v>
      </c>
      <c r="G3048" s="28">
        <v>532</v>
      </c>
    </row>
    <row r="3049" spans="4:7" x14ac:dyDescent="0.3">
      <c r="D3049" s="30">
        <v>46294</v>
      </c>
      <c r="E3049" s="28" t="s">
        <v>39</v>
      </c>
      <c r="F3049" s="28" t="s">
        <v>240</v>
      </c>
      <c r="G3049" s="28">
        <v>270</v>
      </c>
    </row>
    <row r="3050" spans="4:7" x14ac:dyDescent="0.3">
      <c r="D3050" s="30">
        <v>46294</v>
      </c>
      <c r="E3050" s="28" t="s">
        <v>42</v>
      </c>
      <c r="F3050" s="28" t="s">
        <v>219</v>
      </c>
      <c r="G3050" s="28">
        <v>1729</v>
      </c>
    </row>
    <row r="3051" spans="4:7" x14ac:dyDescent="0.3">
      <c r="D3051" s="30">
        <v>46295</v>
      </c>
      <c r="E3051" s="28" t="s">
        <v>38</v>
      </c>
      <c r="F3051" s="28" t="s">
        <v>228</v>
      </c>
      <c r="G3051" s="28">
        <v>720</v>
      </c>
    </row>
    <row r="3052" spans="4:7" x14ac:dyDescent="0.3">
      <c r="D3052" s="30">
        <v>46295</v>
      </c>
      <c r="E3052" s="28" t="s">
        <v>39</v>
      </c>
      <c r="F3052" s="28" t="s">
        <v>225</v>
      </c>
      <c r="G3052" s="28">
        <v>896</v>
      </c>
    </row>
    <row r="3053" spans="4:7" x14ac:dyDescent="0.3">
      <c r="D3053" s="30">
        <v>46295</v>
      </c>
      <c r="E3053" s="28" t="s">
        <v>39</v>
      </c>
      <c r="F3053" s="28" t="s">
        <v>241</v>
      </c>
      <c r="G3053" s="28">
        <v>1320</v>
      </c>
    </row>
    <row r="3054" spans="4:7" x14ac:dyDescent="0.3">
      <c r="D3054" s="30">
        <v>46295</v>
      </c>
      <c r="E3054" s="28" t="s">
        <v>42</v>
      </c>
      <c r="F3054" s="28" t="s">
        <v>240</v>
      </c>
      <c r="G3054" s="28">
        <v>540</v>
      </c>
    </row>
    <row r="3055" spans="4:7" x14ac:dyDescent="0.3">
      <c r="D3055" s="30">
        <v>46295</v>
      </c>
      <c r="E3055" s="28" t="s">
        <v>42</v>
      </c>
      <c r="F3055" s="28" t="s">
        <v>227</v>
      </c>
      <c r="G3055" s="28">
        <v>1392</v>
      </c>
    </row>
    <row r="3056" spans="4:7" x14ac:dyDescent="0.3">
      <c r="D3056" s="30">
        <v>46295</v>
      </c>
      <c r="E3056" s="28" t="s">
        <v>39</v>
      </c>
      <c r="F3056" s="28" t="s">
        <v>233</v>
      </c>
      <c r="G3056" s="28">
        <v>510</v>
      </c>
    </row>
    <row r="3057" spans="4:7" x14ac:dyDescent="0.3">
      <c r="D3057" s="30">
        <v>46295</v>
      </c>
      <c r="E3057" s="28" t="s">
        <v>39</v>
      </c>
      <c r="F3057" s="28" t="s">
        <v>228</v>
      </c>
      <c r="G3057" s="28">
        <v>576</v>
      </c>
    </row>
    <row r="3058" spans="4:7" x14ac:dyDescent="0.3">
      <c r="D3058" s="30">
        <v>46295</v>
      </c>
      <c r="E3058" s="28" t="s">
        <v>39</v>
      </c>
      <c r="F3058" s="28" t="s">
        <v>234</v>
      </c>
      <c r="G3058" s="28">
        <v>1122</v>
      </c>
    </row>
    <row r="3059" spans="4:7" x14ac:dyDescent="0.3">
      <c r="D3059" s="30">
        <v>46295</v>
      </c>
      <c r="E3059" s="28" t="s">
        <v>106</v>
      </c>
      <c r="F3059" s="28" t="s">
        <v>223</v>
      </c>
      <c r="G3059" s="28">
        <v>159</v>
      </c>
    </row>
    <row r="3060" spans="4:7" x14ac:dyDescent="0.3">
      <c r="D3060" s="30">
        <v>46295</v>
      </c>
      <c r="E3060" s="28" t="s">
        <v>106</v>
      </c>
      <c r="F3060" s="28" t="s">
        <v>233</v>
      </c>
      <c r="G3060" s="28">
        <v>408</v>
      </c>
    </row>
    <row r="3061" spans="4:7" x14ac:dyDescent="0.3">
      <c r="D3061" s="30">
        <v>46295</v>
      </c>
      <c r="E3061" s="28" t="s">
        <v>106</v>
      </c>
      <c r="F3061" s="28" t="s">
        <v>226</v>
      </c>
      <c r="G3061" s="28">
        <v>2016</v>
      </c>
    </row>
    <row r="3062" spans="4:7" x14ac:dyDescent="0.3">
      <c r="D3062" s="30">
        <v>46295</v>
      </c>
      <c r="E3062" s="28" t="s">
        <v>42</v>
      </c>
      <c r="F3062" s="28" t="s">
        <v>242</v>
      </c>
      <c r="G3062" s="28">
        <v>1026</v>
      </c>
    </row>
    <row r="3063" spans="4:7" x14ac:dyDescent="0.3">
      <c r="D3063" s="30">
        <v>46295</v>
      </c>
      <c r="E3063" s="28" t="s">
        <v>38</v>
      </c>
      <c r="F3063" s="28" t="s">
        <v>235</v>
      </c>
      <c r="G3063" s="28">
        <v>602</v>
      </c>
    </row>
    <row r="3064" spans="4:7" x14ac:dyDescent="0.3">
      <c r="D3064" s="30">
        <v>46295</v>
      </c>
      <c r="E3064" s="28" t="s">
        <v>39</v>
      </c>
      <c r="F3064" s="28" t="s">
        <v>242</v>
      </c>
      <c r="G3064" s="28">
        <v>1140</v>
      </c>
    </row>
    <row r="3065" spans="4:7" x14ac:dyDescent="0.3">
      <c r="D3065" s="30">
        <v>46295</v>
      </c>
      <c r="E3065" s="28" t="s">
        <v>38</v>
      </c>
      <c r="F3065" s="28" t="s">
        <v>221</v>
      </c>
      <c r="G3065" s="28">
        <v>13</v>
      </c>
    </row>
    <row r="3066" spans="4:7" x14ac:dyDescent="0.3">
      <c r="D3066" s="30">
        <v>46296</v>
      </c>
      <c r="E3066" s="28" t="s">
        <v>42</v>
      </c>
      <c r="F3066" s="28" t="s">
        <v>227</v>
      </c>
      <c r="G3066" s="28">
        <v>696</v>
      </c>
    </row>
    <row r="3067" spans="4:7" x14ac:dyDescent="0.3">
      <c r="D3067" s="30">
        <v>46296</v>
      </c>
      <c r="E3067" s="28" t="s">
        <v>106</v>
      </c>
      <c r="F3067" s="28" t="s">
        <v>229</v>
      </c>
      <c r="G3067" s="28">
        <v>88</v>
      </c>
    </row>
    <row r="3068" spans="4:7" x14ac:dyDescent="0.3">
      <c r="D3068" s="30">
        <v>46296</v>
      </c>
      <c r="E3068" s="28" t="s">
        <v>42</v>
      </c>
      <c r="F3068" s="28" t="s">
        <v>231</v>
      </c>
      <c r="G3068" s="28">
        <v>352</v>
      </c>
    </row>
    <row r="3069" spans="4:7" x14ac:dyDescent="0.3">
      <c r="D3069" s="30">
        <v>46296</v>
      </c>
      <c r="E3069" s="28" t="s">
        <v>106</v>
      </c>
      <c r="F3069" s="28" t="s">
        <v>225</v>
      </c>
      <c r="G3069" s="28">
        <v>128</v>
      </c>
    </row>
    <row r="3070" spans="4:7" x14ac:dyDescent="0.3">
      <c r="D3070" s="30">
        <v>46296</v>
      </c>
      <c r="E3070" s="28" t="s">
        <v>106</v>
      </c>
      <c r="F3070" s="28" t="s">
        <v>219</v>
      </c>
      <c r="G3070" s="28">
        <v>91</v>
      </c>
    </row>
    <row r="3071" spans="4:7" x14ac:dyDescent="0.3">
      <c r="D3071" s="30">
        <v>46296</v>
      </c>
      <c r="E3071" s="28" t="s">
        <v>106</v>
      </c>
      <c r="F3071" s="28" t="s">
        <v>242</v>
      </c>
      <c r="G3071" s="28">
        <v>1026</v>
      </c>
    </row>
    <row r="3072" spans="4:7" x14ac:dyDescent="0.3">
      <c r="D3072" s="30">
        <v>46296</v>
      </c>
      <c r="E3072" s="28" t="s">
        <v>42</v>
      </c>
      <c r="F3072" s="28" t="s">
        <v>235</v>
      </c>
      <c r="G3072" s="28">
        <v>688</v>
      </c>
    </row>
    <row r="3073" spans="4:7" x14ac:dyDescent="0.3">
      <c r="D3073" s="30">
        <v>46296</v>
      </c>
      <c r="E3073" s="28" t="s">
        <v>38</v>
      </c>
      <c r="F3073" s="28" t="s">
        <v>241</v>
      </c>
      <c r="G3073" s="28">
        <v>1140</v>
      </c>
    </row>
    <row r="3074" spans="4:7" x14ac:dyDescent="0.3">
      <c r="D3074" s="30">
        <v>46296</v>
      </c>
      <c r="E3074" s="28" t="s">
        <v>39</v>
      </c>
      <c r="F3074" s="28" t="s">
        <v>226</v>
      </c>
      <c r="G3074" s="28">
        <v>2304</v>
      </c>
    </row>
    <row r="3075" spans="4:7" x14ac:dyDescent="0.3">
      <c r="D3075" s="30">
        <v>46296</v>
      </c>
      <c r="E3075" s="28" t="s">
        <v>42</v>
      </c>
      <c r="F3075" s="28" t="s">
        <v>239</v>
      </c>
      <c r="G3075" s="28">
        <v>760</v>
      </c>
    </row>
    <row r="3076" spans="4:7" x14ac:dyDescent="0.3">
      <c r="D3076" s="30">
        <v>46296</v>
      </c>
      <c r="E3076" s="28" t="s">
        <v>42</v>
      </c>
      <c r="F3076" s="28" t="s">
        <v>226</v>
      </c>
      <c r="G3076" s="28">
        <v>1824</v>
      </c>
    </row>
    <row r="3077" spans="4:7" x14ac:dyDescent="0.3">
      <c r="D3077" s="30">
        <v>46296</v>
      </c>
      <c r="E3077" s="28" t="s">
        <v>106</v>
      </c>
      <c r="F3077" s="28" t="s">
        <v>217</v>
      </c>
      <c r="G3077" s="28">
        <v>676</v>
      </c>
    </row>
    <row r="3078" spans="4:7" x14ac:dyDescent="0.3">
      <c r="D3078" s="30">
        <v>46296</v>
      </c>
      <c r="E3078" s="28" t="s">
        <v>106</v>
      </c>
      <c r="F3078" s="28" t="s">
        <v>215</v>
      </c>
      <c r="G3078" s="28">
        <v>1380</v>
      </c>
    </row>
    <row r="3079" spans="4:7" x14ac:dyDescent="0.3">
      <c r="D3079" s="30">
        <v>46296</v>
      </c>
      <c r="E3079" s="28" t="s">
        <v>106</v>
      </c>
      <c r="F3079" s="28" t="s">
        <v>229</v>
      </c>
      <c r="G3079" s="28">
        <v>88</v>
      </c>
    </row>
    <row r="3080" spans="4:7" x14ac:dyDescent="0.3">
      <c r="D3080" s="30">
        <v>46296</v>
      </c>
      <c r="E3080" s="28" t="s">
        <v>39</v>
      </c>
      <c r="F3080" s="28" t="s">
        <v>232</v>
      </c>
      <c r="G3080" s="28">
        <v>1034</v>
      </c>
    </row>
    <row r="3081" spans="4:7" x14ac:dyDescent="0.3">
      <c r="D3081" s="30">
        <v>46296</v>
      </c>
      <c r="E3081" s="28" t="s">
        <v>39</v>
      </c>
      <c r="F3081" s="28" t="s">
        <v>227</v>
      </c>
      <c r="G3081" s="28">
        <v>812</v>
      </c>
    </row>
    <row r="3082" spans="4:7" x14ac:dyDescent="0.3">
      <c r="D3082" s="30">
        <v>46297</v>
      </c>
      <c r="E3082" s="28" t="s">
        <v>38</v>
      </c>
      <c r="F3082" s="28" t="s">
        <v>233</v>
      </c>
      <c r="G3082" s="28">
        <v>1173</v>
      </c>
    </row>
    <row r="3083" spans="4:7" x14ac:dyDescent="0.3">
      <c r="D3083" s="30">
        <v>46297</v>
      </c>
      <c r="E3083" s="28" t="s">
        <v>38</v>
      </c>
      <c r="F3083" s="28" t="s">
        <v>226</v>
      </c>
      <c r="G3083" s="28">
        <v>1248</v>
      </c>
    </row>
    <row r="3084" spans="4:7" x14ac:dyDescent="0.3">
      <c r="D3084" s="30">
        <v>46297</v>
      </c>
      <c r="E3084" s="28" t="s">
        <v>38</v>
      </c>
      <c r="F3084" s="28" t="s">
        <v>226</v>
      </c>
      <c r="G3084" s="28">
        <v>1920</v>
      </c>
    </row>
    <row r="3085" spans="4:7" x14ac:dyDescent="0.3">
      <c r="D3085" s="30">
        <v>46297</v>
      </c>
      <c r="E3085" s="28" t="s">
        <v>38</v>
      </c>
      <c r="F3085" s="28" t="s">
        <v>217</v>
      </c>
      <c r="G3085" s="28">
        <v>884</v>
      </c>
    </row>
    <row r="3086" spans="4:7" x14ac:dyDescent="0.3">
      <c r="D3086" s="30">
        <v>46297</v>
      </c>
      <c r="E3086" s="28" t="s">
        <v>106</v>
      </c>
      <c r="F3086" s="28" t="s">
        <v>235</v>
      </c>
      <c r="G3086" s="28">
        <v>86</v>
      </c>
    </row>
    <row r="3087" spans="4:7" x14ac:dyDescent="0.3">
      <c r="D3087" s="30">
        <v>46297</v>
      </c>
      <c r="E3087" s="28" t="s">
        <v>42</v>
      </c>
      <c r="F3087" s="28" t="s">
        <v>228</v>
      </c>
      <c r="G3087" s="28">
        <v>864</v>
      </c>
    </row>
    <row r="3088" spans="4:7" x14ac:dyDescent="0.3">
      <c r="D3088" s="30">
        <v>46297</v>
      </c>
      <c r="E3088" s="28" t="s">
        <v>38</v>
      </c>
      <c r="F3088" s="28" t="s">
        <v>228</v>
      </c>
      <c r="G3088" s="28">
        <v>576</v>
      </c>
    </row>
    <row r="3089" spans="4:7" x14ac:dyDescent="0.3">
      <c r="D3089" s="30">
        <v>46297</v>
      </c>
      <c r="E3089" s="28" t="s">
        <v>106</v>
      </c>
      <c r="F3089" s="28" t="s">
        <v>230</v>
      </c>
      <c r="G3089" s="28">
        <v>111</v>
      </c>
    </row>
    <row r="3090" spans="4:7" x14ac:dyDescent="0.3">
      <c r="D3090" s="30">
        <v>46297</v>
      </c>
      <c r="E3090" s="28" t="s">
        <v>39</v>
      </c>
      <c r="F3090" s="28" t="s">
        <v>233</v>
      </c>
      <c r="G3090" s="28">
        <v>1224</v>
      </c>
    </row>
    <row r="3091" spans="4:7" x14ac:dyDescent="0.3">
      <c r="D3091" s="30">
        <v>46297</v>
      </c>
      <c r="E3091" s="28" t="s">
        <v>38</v>
      </c>
      <c r="F3091" s="28" t="s">
        <v>223</v>
      </c>
      <c r="G3091" s="28">
        <v>265</v>
      </c>
    </row>
    <row r="3092" spans="4:7" x14ac:dyDescent="0.3">
      <c r="D3092" s="30">
        <v>46297</v>
      </c>
      <c r="E3092" s="28" t="s">
        <v>106</v>
      </c>
      <c r="F3092" s="28" t="s">
        <v>235</v>
      </c>
      <c r="G3092" s="28">
        <v>903</v>
      </c>
    </row>
    <row r="3093" spans="4:7" x14ac:dyDescent="0.3">
      <c r="D3093" s="30">
        <v>46297</v>
      </c>
      <c r="E3093" s="28" t="s">
        <v>39</v>
      </c>
      <c r="F3093" s="28" t="s">
        <v>231</v>
      </c>
      <c r="G3093" s="28">
        <v>66</v>
      </c>
    </row>
    <row r="3094" spans="4:7" x14ac:dyDescent="0.3">
      <c r="D3094" s="30">
        <v>46298</v>
      </c>
      <c r="E3094" s="28" t="s">
        <v>39</v>
      </c>
      <c r="F3094" s="28" t="s">
        <v>238</v>
      </c>
      <c r="G3094" s="28">
        <v>2001</v>
      </c>
    </row>
    <row r="3095" spans="4:7" x14ac:dyDescent="0.3">
      <c r="D3095" s="30">
        <v>46298</v>
      </c>
      <c r="E3095" s="28" t="s">
        <v>39</v>
      </c>
      <c r="F3095" s="28" t="s">
        <v>223</v>
      </c>
      <c r="G3095" s="28">
        <v>1113</v>
      </c>
    </row>
    <row r="3096" spans="4:7" x14ac:dyDescent="0.3">
      <c r="D3096" s="30">
        <v>46298</v>
      </c>
      <c r="E3096" s="28" t="s">
        <v>38</v>
      </c>
      <c r="F3096" s="28" t="s">
        <v>226</v>
      </c>
      <c r="G3096" s="28">
        <v>2400</v>
      </c>
    </row>
    <row r="3097" spans="4:7" x14ac:dyDescent="0.3">
      <c r="D3097" s="30">
        <v>46298</v>
      </c>
      <c r="E3097" s="28" t="s">
        <v>39</v>
      </c>
      <c r="F3097" s="28" t="s">
        <v>223</v>
      </c>
      <c r="G3097" s="28">
        <v>1166</v>
      </c>
    </row>
    <row r="3098" spans="4:7" x14ac:dyDescent="0.3">
      <c r="D3098" s="30">
        <v>46298</v>
      </c>
      <c r="E3098" s="28" t="s">
        <v>106</v>
      </c>
      <c r="F3098" s="28" t="s">
        <v>228</v>
      </c>
      <c r="G3098" s="28">
        <v>1368</v>
      </c>
    </row>
    <row r="3099" spans="4:7" x14ac:dyDescent="0.3">
      <c r="D3099" s="30">
        <v>46298</v>
      </c>
      <c r="E3099" s="28" t="s">
        <v>106</v>
      </c>
      <c r="F3099" s="28" t="s">
        <v>238</v>
      </c>
      <c r="G3099" s="28">
        <v>2175</v>
      </c>
    </row>
    <row r="3100" spans="4:7" x14ac:dyDescent="0.3">
      <c r="D3100" s="30">
        <v>46298</v>
      </c>
      <c r="E3100" s="28" t="s">
        <v>39</v>
      </c>
      <c r="F3100" s="28" t="s">
        <v>217</v>
      </c>
      <c r="G3100" s="28">
        <v>520</v>
      </c>
    </row>
    <row r="3101" spans="4:7" x14ac:dyDescent="0.3">
      <c r="D3101" s="30">
        <v>46298</v>
      </c>
      <c r="E3101" s="28" t="s">
        <v>42</v>
      </c>
      <c r="F3101" s="28" t="s">
        <v>242</v>
      </c>
      <c r="G3101" s="28">
        <v>285</v>
      </c>
    </row>
    <row r="3102" spans="4:7" x14ac:dyDescent="0.3">
      <c r="D3102" s="30">
        <v>46298</v>
      </c>
      <c r="E3102" s="28" t="s">
        <v>39</v>
      </c>
      <c r="F3102" s="28" t="s">
        <v>219</v>
      </c>
      <c r="G3102" s="28">
        <v>182</v>
      </c>
    </row>
    <row r="3103" spans="4:7" x14ac:dyDescent="0.3">
      <c r="D3103" s="30">
        <v>46298</v>
      </c>
      <c r="E3103" s="28" t="s">
        <v>106</v>
      </c>
      <c r="F3103" s="28" t="s">
        <v>215</v>
      </c>
      <c r="G3103" s="28">
        <v>414</v>
      </c>
    </row>
    <row r="3104" spans="4:7" x14ac:dyDescent="0.3">
      <c r="D3104" s="30">
        <v>46299</v>
      </c>
      <c r="E3104" s="28" t="s">
        <v>106</v>
      </c>
      <c r="F3104" s="28" t="s">
        <v>240</v>
      </c>
      <c r="G3104" s="28">
        <v>945</v>
      </c>
    </row>
    <row r="3105" spans="4:7" x14ac:dyDescent="0.3">
      <c r="D3105" s="30">
        <v>46299</v>
      </c>
      <c r="E3105" s="28" t="s">
        <v>39</v>
      </c>
      <c r="F3105" s="28" t="s">
        <v>228</v>
      </c>
      <c r="G3105" s="28">
        <v>720</v>
      </c>
    </row>
    <row r="3106" spans="4:7" x14ac:dyDescent="0.3">
      <c r="D3106" s="30">
        <v>46299</v>
      </c>
      <c r="E3106" s="28" t="s">
        <v>106</v>
      </c>
      <c r="F3106" s="28" t="s">
        <v>232</v>
      </c>
      <c r="G3106" s="28">
        <v>705</v>
      </c>
    </row>
    <row r="3107" spans="4:7" x14ac:dyDescent="0.3">
      <c r="D3107" s="30">
        <v>46299</v>
      </c>
      <c r="E3107" s="28" t="s">
        <v>106</v>
      </c>
      <c r="F3107" s="28" t="s">
        <v>227</v>
      </c>
      <c r="G3107" s="28">
        <v>1276</v>
      </c>
    </row>
    <row r="3108" spans="4:7" x14ac:dyDescent="0.3">
      <c r="D3108" s="30">
        <v>46299</v>
      </c>
      <c r="E3108" s="28" t="s">
        <v>42</v>
      </c>
      <c r="F3108" s="28" t="s">
        <v>215</v>
      </c>
      <c r="G3108" s="28">
        <v>552</v>
      </c>
    </row>
    <row r="3109" spans="4:7" x14ac:dyDescent="0.3">
      <c r="D3109" s="30">
        <v>46299</v>
      </c>
      <c r="E3109" s="28" t="s">
        <v>39</v>
      </c>
      <c r="F3109" s="28" t="s">
        <v>242</v>
      </c>
      <c r="G3109" s="28">
        <v>1254</v>
      </c>
    </row>
    <row r="3110" spans="4:7" x14ac:dyDescent="0.3">
      <c r="D3110" s="30">
        <v>46299</v>
      </c>
      <c r="E3110" s="28" t="s">
        <v>39</v>
      </c>
      <c r="F3110" s="28" t="s">
        <v>223</v>
      </c>
      <c r="G3110" s="28">
        <v>159</v>
      </c>
    </row>
    <row r="3111" spans="4:7" x14ac:dyDescent="0.3">
      <c r="D3111" s="30">
        <v>46300</v>
      </c>
      <c r="E3111" s="28" t="s">
        <v>38</v>
      </c>
      <c r="F3111" s="28" t="s">
        <v>223</v>
      </c>
      <c r="G3111" s="28">
        <v>848</v>
      </c>
    </row>
    <row r="3112" spans="4:7" x14ac:dyDescent="0.3">
      <c r="D3112" s="30">
        <v>46300</v>
      </c>
      <c r="E3112" s="28" t="s">
        <v>39</v>
      </c>
      <c r="F3112" s="28" t="s">
        <v>238</v>
      </c>
      <c r="G3112" s="28">
        <v>957</v>
      </c>
    </row>
    <row r="3113" spans="4:7" x14ac:dyDescent="0.3">
      <c r="D3113" s="30">
        <v>46300</v>
      </c>
      <c r="E3113" s="28" t="s">
        <v>42</v>
      </c>
      <c r="F3113" s="28" t="s">
        <v>234</v>
      </c>
      <c r="G3113" s="28">
        <v>51</v>
      </c>
    </row>
    <row r="3114" spans="4:7" x14ac:dyDescent="0.3">
      <c r="D3114" s="30">
        <v>46300</v>
      </c>
      <c r="E3114" s="28" t="s">
        <v>38</v>
      </c>
      <c r="F3114" s="28" t="s">
        <v>217</v>
      </c>
      <c r="G3114" s="28">
        <v>780</v>
      </c>
    </row>
    <row r="3115" spans="4:7" x14ac:dyDescent="0.3">
      <c r="D3115" s="30">
        <v>46300</v>
      </c>
      <c r="E3115" s="28" t="s">
        <v>39</v>
      </c>
      <c r="F3115" s="28" t="s">
        <v>225</v>
      </c>
      <c r="G3115" s="28">
        <v>320</v>
      </c>
    </row>
    <row r="3116" spans="4:7" x14ac:dyDescent="0.3">
      <c r="D3116" s="30">
        <v>46300</v>
      </c>
      <c r="E3116" s="28" t="s">
        <v>38</v>
      </c>
      <c r="F3116" s="28" t="s">
        <v>228</v>
      </c>
      <c r="G3116" s="28">
        <v>1800</v>
      </c>
    </row>
    <row r="3117" spans="4:7" x14ac:dyDescent="0.3">
      <c r="D3117" s="30">
        <v>46300</v>
      </c>
      <c r="E3117" s="28" t="s">
        <v>39</v>
      </c>
      <c r="F3117" s="28" t="s">
        <v>223</v>
      </c>
      <c r="G3117" s="28">
        <v>265</v>
      </c>
    </row>
    <row r="3118" spans="4:7" x14ac:dyDescent="0.3">
      <c r="D3118" s="30">
        <v>46300</v>
      </c>
      <c r="E3118" s="28" t="s">
        <v>39</v>
      </c>
      <c r="F3118" s="28" t="s">
        <v>226</v>
      </c>
      <c r="G3118" s="28">
        <v>576</v>
      </c>
    </row>
    <row r="3119" spans="4:7" x14ac:dyDescent="0.3">
      <c r="D3119" s="30">
        <v>46300</v>
      </c>
      <c r="E3119" s="28" t="s">
        <v>106</v>
      </c>
      <c r="F3119" s="28" t="s">
        <v>230</v>
      </c>
      <c r="G3119" s="28">
        <v>111</v>
      </c>
    </row>
    <row r="3120" spans="4:7" x14ac:dyDescent="0.3">
      <c r="D3120" s="30">
        <v>46301</v>
      </c>
      <c r="E3120" s="28" t="s">
        <v>106</v>
      </c>
      <c r="F3120" s="28" t="s">
        <v>235</v>
      </c>
      <c r="G3120" s="28">
        <v>688</v>
      </c>
    </row>
    <row r="3121" spans="4:7" x14ac:dyDescent="0.3">
      <c r="D3121" s="30">
        <v>46301</v>
      </c>
      <c r="E3121" s="28" t="s">
        <v>39</v>
      </c>
      <c r="F3121" s="28" t="s">
        <v>221</v>
      </c>
      <c r="G3121" s="28">
        <v>13</v>
      </c>
    </row>
    <row r="3122" spans="4:7" x14ac:dyDescent="0.3">
      <c r="D3122" s="30">
        <v>46301</v>
      </c>
      <c r="E3122" s="28" t="s">
        <v>42</v>
      </c>
      <c r="F3122" s="28" t="s">
        <v>242</v>
      </c>
      <c r="G3122" s="28">
        <v>1083</v>
      </c>
    </row>
    <row r="3123" spans="4:7" x14ac:dyDescent="0.3">
      <c r="D3123" s="30">
        <v>46301</v>
      </c>
      <c r="E3123" s="28" t="s">
        <v>38</v>
      </c>
      <c r="F3123" s="28" t="s">
        <v>234</v>
      </c>
      <c r="G3123" s="28">
        <v>1020</v>
      </c>
    </row>
    <row r="3124" spans="4:7" x14ac:dyDescent="0.3">
      <c r="D3124" s="30">
        <v>46301</v>
      </c>
      <c r="E3124" s="28" t="s">
        <v>106</v>
      </c>
      <c r="F3124" s="28" t="s">
        <v>234</v>
      </c>
      <c r="G3124" s="28">
        <v>51</v>
      </c>
    </row>
    <row r="3125" spans="4:7" x14ac:dyDescent="0.3">
      <c r="D3125" s="30">
        <v>46301</v>
      </c>
      <c r="E3125" s="28" t="s">
        <v>39</v>
      </c>
      <c r="F3125" s="28" t="s">
        <v>219</v>
      </c>
      <c r="G3125" s="28">
        <v>1820</v>
      </c>
    </row>
    <row r="3126" spans="4:7" x14ac:dyDescent="0.3">
      <c r="D3126" s="30">
        <v>46301</v>
      </c>
      <c r="E3126" s="28" t="s">
        <v>39</v>
      </c>
      <c r="F3126" s="28" t="s">
        <v>238</v>
      </c>
      <c r="G3126" s="28">
        <v>174</v>
      </c>
    </row>
    <row r="3127" spans="4:7" x14ac:dyDescent="0.3">
      <c r="D3127" s="30">
        <v>46301</v>
      </c>
      <c r="E3127" s="28" t="s">
        <v>42</v>
      </c>
      <c r="F3127" s="28" t="s">
        <v>234</v>
      </c>
      <c r="G3127" s="28">
        <v>306</v>
      </c>
    </row>
    <row r="3128" spans="4:7" x14ac:dyDescent="0.3">
      <c r="D3128" s="30">
        <v>46301</v>
      </c>
      <c r="E3128" s="28" t="s">
        <v>39</v>
      </c>
      <c r="F3128" s="28" t="s">
        <v>229</v>
      </c>
      <c r="G3128" s="28">
        <v>1408</v>
      </c>
    </row>
    <row r="3129" spans="4:7" x14ac:dyDescent="0.3">
      <c r="D3129" s="30">
        <v>46301</v>
      </c>
      <c r="E3129" s="28" t="s">
        <v>38</v>
      </c>
      <c r="F3129" s="28" t="s">
        <v>215</v>
      </c>
      <c r="G3129" s="28">
        <v>207</v>
      </c>
    </row>
    <row r="3130" spans="4:7" x14ac:dyDescent="0.3">
      <c r="D3130" s="30">
        <v>46301</v>
      </c>
      <c r="E3130" s="28" t="s">
        <v>106</v>
      </c>
      <c r="F3130" s="28" t="s">
        <v>228</v>
      </c>
      <c r="G3130" s="28">
        <v>1224</v>
      </c>
    </row>
    <row r="3131" spans="4:7" x14ac:dyDescent="0.3">
      <c r="D3131" s="30">
        <v>46301</v>
      </c>
      <c r="E3131" s="28" t="s">
        <v>42</v>
      </c>
      <c r="F3131" s="28" t="s">
        <v>232</v>
      </c>
      <c r="G3131" s="28">
        <v>188</v>
      </c>
    </row>
    <row r="3132" spans="4:7" x14ac:dyDescent="0.3">
      <c r="D3132" s="30">
        <v>46301</v>
      </c>
      <c r="E3132" s="28" t="s">
        <v>39</v>
      </c>
      <c r="F3132" s="28" t="s">
        <v>221</v>
      </c>
      <c r="G3132" s="28">
        <v>286</v>
      </c>
    </row>
    <row r="3133" spans="4:7" x14ac:dyDescent="0.3">
      <c r="D3133" s="30">
        <v>46302</v>
      </c>
      <c r="E3133" s="28" t="s">
        <v>38</v>
      </c>
      <c r="F3133" s="28" t="s">
        <v>215</v>
      </c>
      <c r="G3133" s="28">
        <v>759</v>
      </c>
    </row>
    <row r="3134" spans="4:7" x14ac:dyDescent="0.3">
      <c r="D3134" s="30">
        <v>46302</v>
      </c>
      <c r="E3134" s="28" t="s">
        <v>42</v>
      </c>
      <c r="F3134" s="28" t="s">
        <v>228</v>
      </c>
      <c r="G3134" s="28">
        <v>1296</v>
      </c>
    </row>
    <row r="3135" spans="4:7" x14ac:dyDescent="0.3">
      <c r="D3135" s="30">
        <v>46302</v>
      </c>
      <c r="E3135" s="28" t="s">
        <v>39</v>
      </c>
      <c r="F3135" s="28" t="s">
        <v>226</v>
      </c>
      <c r="G3135" s="28">
        <v>1824</v>
      </c>
    </row>
    <row r="3136" spans="4:7" x14ac:dyDescent="0.3">
      <c r="D3136" s="30">
        <v>46302</v>
      </c>
      <c r="E3136" s="28" t="s">
        <v>42</v>
      </c>
      <c r="F3136" s="28" t="s">
        <v>241</v>
      </c>
      <c r="G3136" s="28">
        <v>540</v>
      </c>
    </row>
    <row r="3137" spans="4:7" x14ac:dyDescent="0.3">
      <c r="D3137" s="30">
        <v>46302</v>
      </c>
      <c r="E3137" s="28" t="s">
        <v>39</v>
      </c>
      <c r="F3137" s="28" t="s">
        <v>239</v>
      </c>
      <c r="G3137" s="28">
        <v>114</v>
      </c>
    </row>
    <row r="3138" spans="4:7" x14ac:dyDescent="0.3">
      <c r="D3138" s="30">
        <v>46302</v>
      </c>
      <c r="E3138" s="28" t="s">
        <v>42</v>
      </c>
      <c r="F3138" s="28" t="s">
        <v>223</v>
      </c>
      <c r="G3138" s="28">
        <v>1166</v>
      </c>
    </row>
    <row r="3139" spans="4:7" x14ac:dyDescent="0.3">
      <c r="D3139" s="30">
        <v>46303</v>
      </c>
      <c r="E3139" s="28" t="s">
        <v>106</v>
      </c>
      <c r="F3139" s="28" t="s">
        <v>233</v>
      </c>
      <c r="G3139" s="28">
        <v>663</v>
      </c>
    </row>
    <row r="3140" spans="4:7" x14ac:dyDescent="0.3">
      <c r="D3140" s="30">
        <v>46303</v>
      </c>
      <c r="E3140" s="28" t="s">
        <v>39</v>
      </c>
      <c r="F3140" s="28" t="s">
        <v>237</v>
      </c>
      <c r="G3140" s="28">
        <v>882</v>
      </c>
    </row>
    <row r="3141" spans="4:7" x14ac:dyDescent="0.3">
      <c r="D3141" s="30">
        <v>46303</v>
      </c>
      <c r="E3141" s="28" t="s">
        <v>39</v>
      </c>
      <c r="F3141" s="28" t="s">
        <v>230</v>
      </c>
      <c r="G3141" s="28">
        <v>37</v>
      </c>
    </row>
    <row r="3142" spans="4:7" x14ac:dyDescent="0.3">
      <c r="D3142" s="30">
        <v>46303</v>
      </c>
      <c r="E3142" s="28" t="s">
        <v>38</v>
      </c>
      <c r="F3142" s="28" t="s">
        <v>231</v>
      </c>
      <c r="G3142" s="28">
        <v>352</v>
      </c>
    </row>
    <row r="3143" spans="4:7" x14ac:dyDescent="0.3">
      <c r="D3143" s="30">
        <v>46303</v>
      </c>
      <c r="E3143" s="28" t="s">
        <v>42</v>
      </c>
      <c r="F3143" s="28" t="s">
        <v>226</v>
      </c>
      <c r="G3143" s="28">
        <v>1824</v>
      </c>
    </row>
    <row r="3144" spans="4:7" x14ac:dyDescent="0.3">
      <c r="D3144" s="30">
        <v>46303</v>
      </c>
      <c r="E3144" s="28" t="s">
        <v>39</v>
      </c>
      <c r="F3144" s="28" t="s">
        <v>226</v>
      </c>
      <c r="G3144" s="28">
        <v>384</v>
      </c>
    </row>
    <row r="3145" spans="4:7" x14ac:dyDescent="0.3">
      <c r="D3145" s="30">
        <v>46303</v>
      </c>
      <c r="E3145" s="28" t="s">
        <v>42</v>
      </c>
      <c r="F3145" s="28" t="s">
        <v>233</v>
      </c>
      <c r="G3145" s="28">
        <v>612</v>
      </c>
    </row>
    <row r="3146" spans="4:7" x14ac:dyDescent="0.3">
      <c r="D3146" s="30">
        <v>46303</v>
      </c>
      <c r="E3146" s="28" t="s">
        <v>38</v>
      </c>
      <c r="F3146" s="28" t="s">
        <v>236</v>
      </c>
      <c r="G3146" s="28">
        <v>176</v>
      </c>
    </row>
    <row r="3147" spans="4:7" x14ac:dyDescent="0.3">
      <c r="D3147" s="30">
        <v>46303</v>
      </c>
      <c r="E3147" s="28" t="s">
        <v>42</v>
      </c>
      <c r="F3147" s="28" t="s">
        <v>221</v>
      </c>
      <c r="G3147" s="28">
        <v>13</v>
      </c>
    </row>
    <row r="3148" spans="4:7" x14ac:dyDescent="0.3">
      <c r="D3148" s="30">
        <v>46303</v>
      </c>
      <c r="E3148" s="28" t="s">
        <v>39</v>
      </c>
      <c r="F3148" s="28" t="s">
        <v>223</v>
      </c>
      <c r="G3148" s="28">
        <v>318</v>
      </c>
    </row>
    <row r="3149" spans="4:7" x14ac:dyDescent="0.3">
      <c r="D3149" s="30">
        <v>46303</v>
      </c>
      <c r="E3149" s="28" t="s">
        <v>42</v>
      </c>
      <c r="F3149" s="28" t="s">
        <v>235</v>
      </c>
      <c r="G3149" s="28">
        <v>731</v>
      </c>
    </row>
    <row r="3150" spans="4:7" x14ac:dyDescent="0.3">
      <c r="D3150" s="30">
        <v>46303</v>
      </c>
      <c r="E3150" s="28" t="s">
        <v>38</v>
      </c>
      <c r="F3150" s="28" t="s">
        <v>225</v>
      </c>
      <c r="G3150" s="28">
        <v>64</v>
      </c>
    </row>
    <row r="3151" spans="4:7" x14ac:dyDescent="0.3">
      <c r="D3151" s="30">
        <v>46303</v>
      </c>
      <c r="E3151" s="28" t="s">
        <v>38</v>
      </c>
      <c r="F3151" s="28" t="s">
        <v>221</v>
      </c>
      <c r="G3151" s="28">
        <v>26</v>
      </c>
    </row>
    <row r="3152" spans="4:7" x14ac:dyDescent="0.3">
      <c r="D3152" s="30">
        <v>46303</v>
      </c>
      <c r="E3152" s="28" t="s">
        <v>39</v>
      </c>
      <c r="F3152" s="28" t="s">
        <v>230</v>
      </c>
      <c r="G3152" s="28">
        <v>148</v>
      </c>
    </row>
    <row r="3153" spans="4:7" x14ac:dyDescent="0.3">
      <c r="D3153" s="30">
        <v>46304</v>
      </c>
      <c r="E3153" s="28" t="s">
        <v>42</v>
      </c>
      <c r="F3153" s="28" t="s">
        <v>239</v>
      </c>
      <c r="G3153" s="28">
        <v>646</v>
      </c>
    </row>
    <row r="3154" spans="4:7" x14ac:dyDescent="0.3">
      <c r="D3154" s="30">
        <v>46304</v>
      </c>
      <c r="E3154" s="28" t="s">
        <v>42</v>
      </c>
      <c r="F3154" s="28" t="s">
        <v>240</v>
      </c>
      <c r="G3154" s="28">
        <v>855</v>
      </c>
    </row>
    <row r="3155" spans="4:7" x14ac:dyDescent="0.3">
      <c r="D3155" s="30">
        <v>46304</v>
      </c>
      <c r="E3155" s="28" t="s">
        <v>42</v>
      </c>
      <c r="F3155" s="28" t="s">
        <v>227</v>
      </c>
      <c r="G3155" s="28">
        <v>812</v>
      </c>
    </row>
    <row r="3156" spans="4:7" x14ac:dyDescent="0.3">
      <c r="D3156" s="30">
        <v>46304</v>
      </c>
      <c r="E3156" s="28" t="s">
        <v>106</v>
      </c>
      <c r="F3156" s="28" t="s">
        <v>221</v>
      </c>
      <c r="G3156" s="28">
        <v>234</v>
      </c>
    </row>
    <row r="3157" spans="4:7" x14ac:dyDescent="0.3">
      <c r="D3157" s="30">
        <v>46304</v>
      </c>
      <c r="E3157" s="28" t="s">
        <v>39</v>
      </c>
      <c r="F3157" s="28" t="s">
        <v>238</v>
      </c>
      <c r="G3157" s="28">
        <v>87</v>
      </c>
    </row>
    <row r="3158" spans="4:7" x14ac:dyDescent="0.3">
      <c r="D3158" s="30">
        <v>46304</v>
      </c>
      <c r="E3158" s="28" t="s">
        <v>42</v>
      </c>
      <c r="F3158" s="28" t="s">
        <v>237</v>
      </c>
      <c r="G3158" s="28">
        <v>693</v>
      </c>
    </row>
    <row r="3159" spans="4:7" x14ac:dyDescent="0.3">
      <c r="D3159" s="30">
        <v>46304</v>
      </c>
      <c r="E3159" s="28" t="s">
        <v>39</v>
      </c>
      <c r="F3159" s="28" t="s">
        <v>223</v>
      </c>
      <c r="G3159" s="28">
        <v>848</v>
      </c>
    </row>
    <row r="3160" spans="4:7" x14ac:dyDescent="0.3">
      <c r="D3160" s="30">
        <v>46304</v>
      </c>
      <c r="E3160" s="28" t="s">
        <v>39</v>
      </c>
      <c r="F3160" s="28" t="s">
        <v>239</v>
      </c>
      <c r="G3160" s="28">
        <v>76</v>
      </c>
    </row>
    <row r="3161" spans="4:7" x14ac:dyDescent="0.3">
      <c r="D3161" s="30">
        <v>46304</v>
      </c>
      <c r="E3161" s="28" t="s">
        <v>39</v>
      </c>
      <c r="F3161" s="28" t="s">
        <v>231</v>
      </c>
      <c r="G3161" s="28">
        <v>286</v>
      </c>
    </row>
    <row r="3162" spans="4:7" x14ac:dyDescent="0.3">
      <c r="D3162" s="30">
        <v>46304</v>
      </c>
      <c r="E3162" s="28" t="s">
        <v>106</v>
      </c>
      <c r="F3162" s="28" t="s">
        <v>233</v>
      </c>
      <c r="G3162" s="28">
        <v>153</v>
      </c>
    </row>
    <row r="3163" spans="4:7" x14ac:dyDescent="0.3">
      <c r="D3163" s="30">
        <v>46304</v>
      </c>
      <c r="E3163" s="28" t="s">
        <v>106</v>
      </c>
      <c r="F3163" s="28" t="s">
        <v>223</v>
      </c>
      <c r="G3163" s="28">
        <v>1166</v>
      </c>
    </row>
    <row r="3164" spans="4:7" x14ac:dyDescent="0.3">
      <c r="D3164" s="30">
        <v>46304</v>
      </c>
      <c r="E3164" s="28" t="s">
        <v>106</v>
      </c>
      <c r="F3164" s="28" t="s">
        <v>236</v>
      </c>
      <c r="G3164" s="28">
        <v>66</v>
      </c>
    </row>
    <row r="3165" spans="4:7" x14ac:dyDescent="0.3">
      <c r="D3165" s="30">
        <v>46304</v>
      </c>
      <c r="E3165" s="28" t="s">
        <v>42</v>
      </c>
      <c r="F3165" s="28" t="s">
        <v>233</v>
      </c>
      <c r="G3165" s="28">
        <v>1173</v>
      </c>
    </row>
    <row r="3166" spans="4:7" x14ac:dyDescent="0.3">
      <c r="D3166" s="30">
        <v>46304</v>
      </c>
      <c r="E3166" s="28" t="s">
        <v>39</v>
      </c>
      <c r="F3166" s="28" t="s">
        <v>234</v>
      </c>
      <c r="G3166" s="28">
        <v>714</v>
      </c>
    </row>
    <row r="3167" spans="4:7" x14ac:dyDescent="0.3">
      <c r="D3167" s="30">
        <v>46305</v>
      </c>
      <c r="E3167" s="28" t="s">
        <v>39</v>
      </c>
      <c r="F3167" s="28" t="s">
        <v>237</v>
      </c>
      <c r="G3167" s="28">
        <v>1071</v>
      </c>
    </row>
    <row r="3168" spans="4:7" x14ac:dyDescent="0.3">
      <c r="D3168" s="30">
        <v>46305</v>
      </c>
      <c r="E3168" s="28" t="s">
        <v>42</v>
      </c>
      <c r="F3168" s="28" t="s">
        <v>226</v>
      </c>
      <c r="G3168" s="28">
        <v>1632</v>
      </c>
    </row>
    <row r="3169" spans="4:7" x14ac:dyDescent="0.3">
      <c r="D3169" s="30">
        <v>46305</v>
      </c>
      <c r="E3169" s="28" t="s">
        <v>42</v>
      </c>
      <c r="F3169" s="28" t="s">
        <v>236</v>
      </c>
      <c r="G3169" s="28">
        <v>220</v>
      </c>
    </row>
    <row r="3170" spans="4:7" x14ac:dyDescent="0.3">
      <c r="D3170" s="30">
        <v>46305</v>
      </c>
      <c r="E3170" s="28" t="s">
        <v>42</v>
      </c>
      <c r="F3170" s="28" t="s">
        <v>230</v>
      </c>
      <c r="G3170" s="28">
        <v>481</v>
      </c>
    </row>
    <row r="3171" spans="4:7" x14ac:dyDescent="0.3">
      <c r="D3171" s="30">
        <v>46305</v>
      </c>
      <c r="E3171" s="28" t="s">
        <v>106</v>
      </c>
      <c r="F3171" s="28" t="s">
        <v>226</v>
      </c>
      <c r="G3171" s="28">
        <v>960</v>
      </c>
    </row>
    <row r="3172" spans="4:7" x14ac:dyDescent="0.3">
      <c r="D3172" s="30">
        <v>46305</v>
      </c>
      <c r="E3172" s="28" t="s">
        <v>38</v>
      </c>
      <c r="F3172" s="28" t="s">
        <v>234</v>
      </c>
      <c r="G3172" s="28">
        <v>1173</v>
      </c>
    </row>
    <row r="3173" spans="4:7" x14ac:dyDescent="0.3">
      <c r="D3173" s="30">
        <v>46305</v>
      </c>
      <c r="E3173" s="28" t="s">
        <v>39</v>
      </c>
      <c r="F3173" s="28" t="s">
        <v>223</v>
      </c>
      <c r="G3173" s="28">
        <v>1219</v>
      </c>
    </row>
    <row r="3174" spans="4:7" x14ac:dyDescent="0.3">
      <c r="D3174" s="30">
        <v>46305</v>
      </c>
      <c r="E3174" s="28" t="s">
        <v>38</v>
      </c>
      <c r="F3174" s="28" t="s">
        <v>239</v>
      </c>
      <c r="G3174" s="28">
        <v>456</v>
      </c>
    </row>
    <row r="3175" spans="4:7" x14ac:dyDescent="0.3">
      <c r="D3175" s="30">
        <v>46305</v>
      </c>
      <c r="E3175" s="28" t="s">
        <v>39</v>
      </c>
      <c r="F3175" s="28" t="s">
        <v>229</v>
      </c>
      <c r="G3175" s="28">
        <v>1936</v>
      </c>
    </row>
    <row r="3176" spans="4:7" x14ac:dyDescent="0.3">
      <c r="D3176" s="30">
        <v>46305</v>
      </c>
      <c r="E3176" s="28" t="s">
        <v>38</v>
      </c>
      <c r="F3176" s="28" t="s">
        <v>225</v>
      </c>
      <c r="G3176" s="28">
        <v>832</v>
      </c>
    </row>
    <row r="3177" spans="4:7" x14ac:dyDescent="0.3">
      <c r="D3177" s="30">
        <v>46305</v>
      </c>
      <c r="E3177" s="28" t="s">
        <v>106</v>
      </c>
      <c r="F3177" s="28" t="s">
        <v>215</v>
      </c>
      <c r="G3177" s="28">
        <v>1242</v>
      </c>
    </row>
    <row r="3178" spans="4:7" x14ac:dyDescent="0.3">
      <c r="D3178" s="30">
        <v>46305</v>
      </c>
      <c r="E3178" s="28" t="s">
        <v>39</v>
      </c>
      <c r="F3178" s="28" t="s">
        <v>217</v>
      </c>
      <c r="G3178" s="28">
        <v>364</v>
      </c>
    </row>
    <row r="3179" spans="4:7" x14ac:dyDescent="0.3">
      <c r="D3179" s="30">
        <v>46306</v>
      </c>
      <c r="E3179" s="28" t="s">
        <v>39</v>
      </c>
      <c r="F3179" s="28" t="s">
        <v>219</v>
      </c>
      <c r="G3179" s="28">
        <v>2184</v>
      </c>
    </row>
    <row r="3180" spans="4:7" x14ac:dyDescent="0.3">
      <c r="D3180" s="30">
        <v>46306</v>
      </c>
      <c r="E3180" s="28" t="s">
        <v>106</v>
      </c>
      <c r="F3180" s="28" t="s">
        <v>235</v>
      </c>
      <c r="G3180" s="28">
        <v>559</v>
      </c>
    </row>
    <row r="3181" spans="4:7" x14ac:dyDescent="0.3">
      <c r="D3181" s="30">
        <v>46306</v>
      </c>
      <c r="E3181" s="28" t="s">
        <v>39</v>
      </c>
      <c r="F3181" s="28" t="s">
        <v>221</v>
      </c>
      <c r="G3181" s="28">
        <v>104</v>
      </c>
    </row>
    <row r="3182" spans="4:7" x14ac:dyDescent="0.3">
      <c r="D3182" s="30">
        <v>46306</v>
      </c>
      <c r="E3182" s="28" t="s">
        <v>42</v>
      </c>
      <c r="F3182" s="28" t="s">
        <v>227</v>
      </c>
      <c r="G3182" s="28">
        <v>1334</v>
      </c>
    </row>
    <row r="3183" spans="4:7" x14ac:dyDescent="0.3">
      <c r="D3183" s="30">
        <v>46306</v>
      </c>
      <c r="E3183" s="28" t="s">
        <v>39</v>
      </c>
      <c r="F3183" s="28" t="s">
        <v>229</v>
      </c>
      <c r="G3183" s="28">
        <v>1144</v>
      </c>
    </row>
    <row r="3184" spans="4:7" x14ac:dyDescent="0.3">
      <c r="D3184" s="30">
        <v>46306</v>
      </c>
      <c r="E3184" s="28" t="s">
        <v>38</v>
      </c>
      <c r="F3184" s="28" t="s">
        <v>231</v>
      </c>
      <c r="G3184" s="28">
        <v>462</v>
      </c>
    </row>
    <row r="3185" spans="4:7" x14ac:dyDescent="0.3">
      <c r="D3185" s="30">
        <v>46307</v>
      </c>
      <c r="E3185" s="28" t="s">
        <v>39</v>
      </c>
      <c r="F3185" s="28" t="s">
        <v>232</v>
      </c>
      <c r="G3185" s="28">
        <v>235</v>
      </c>
    </row>
    <row r="3186" spans="4:7" x14ac:dyDescent="0.3">
      <c r="D3186" s="30">
        <v>46307</v>
      </c>
      <c r="E3186" s="28" t="s">
        <v>38</v>
      </c>
      <c r="F3186" s="28" t="s">
        <v>239</v>
      </c>
      <c r="G3186" s="28">
        <v>228</v>
      </c>
    </row>
    <row r="3187" spans="4:7" x14ac:dyDescent="0.3">
      <c r="D3187" s="30">
        <v>46307</v>
      </c>
      <c r="E3187" s="28" t="s">
        <v>38</v>
      </c>
      <c r="F3187" s="28" t="s">
        <v>235</v>
      </c>
      <c r="G3187" s="28">
        <v>172</v>
      </c>
    </row>
    <row r="3188" spans="4:7" x14ac:dyDescent="0.3">
      <c r="D3188" s="30">
        <v>46307</v>
      </c>
      <c r="E3188" s="28" t="s">
        <v>39</v>
      </c>
      <c r="F3188" s="28" t="s">
        <v>226</v>
      </c>
      <c r="G3188" s="28">
        <v>192</v>
      </c>
    </row>
    <row r="3189" spans="4:7" x14ac:dyDescent="0.3">
      <c r="D3189" s="30">
        <v>46307</v>
      </c>
      <c r="E3189" s="28" t="s">
        <v>106</v>
      </c>
      <c r="F3189" s="28" t="s">
        <v>217</v>
      </c>
      <c r="G3189" s="28">
        <v>780</v>
      </c>
    </row>
    <row r="3190" spans="4:7" x14ac:dyDescent="0.3">
      <c r="D3190" s="30">
        <v>46307</v>
      </c>
      <c r="E3190" s="28" t="s">
        <v>42</v>
      </c>
      <c r="F3190" s="28" t="s">
        <v>232</v>
      </c>
      <c r="G3190" s="28">
        <v>1128</v>
      </c>
    </row>
    <row r="3191" spans="4:7" x14ac:dyDescent="0.3">
      <c r="D3191" s="30">
        <v>46307</v>
      </c>
      <c r="E3191" s="28" t="s">
        <v>106</v>
      </c>
      <c r="F3191" s="28" t="s">
        <v>225</v>
      </c>
      <c r="G3191" s="28">
        <v>448</v>
      </c>
    </row>
    <row r="3192" spans="4:7" x14ac:dyDescent="0.3">
      <c r="D3192" s="30">
        <v>46307</v>
      </c>
      <c r="E3192" s="28" t="s">
        <v>42</v>
      </c>
      <c r="F3192" s="28" t="s">
        <v>233</v>
      </c>
      <c r="G3192" s="28">
        <v>408</v>
      </c>
    </row>
    <row r="3193" spans="4:7" x14ac:dyDescent="0.3">
      <c r="D3193" s="30">
        <v>46307</v>
      </c>
      <c r="E3193" s="28" t="s">
        <v>106</v>
      </c>
      <c r="F3193" s="28" t="s">
        <v>239</v>
      </c>
      <c r="G3193" s="28">
        <v>152</v>
      </c>
    </row>
    <row r="3194" spans="4:7" x14ac:dyDescent="0.3">
      <c r="D3194" s="30">
        <v>46307</v>
      </c>
      <c r="E3194" s="28" t="s">
        <v>38</v>
      </c>
      <c r="F3194" s="28" t="s">
        <v>238</v>
      </c>
      <c r="G3194" s="28">
        <v>1566</v>
      </c>
    </row>
    <row r="3195" spans="4:7" x14ac:dyDescent="0.3">
      <c r="D3195" s="30">
        <v>46307</v>
      </c>
      <c r="E3195" s="28" t="s">
        <v>39</v>
      </c>
      <c r="F3195" s="28" t="s">
        <v>223</v>
      </c>
      <c r="G3195" s="28">
        <v>318</v>
      </c>
    </row>
    <row r="3196" spans="4:7" x14ac:dyDescent="0.3">
      <c r="D3196" s="30">
        <v>46308</v>
      </c>
      <c r="E3196" s="28" t="s">
        <v>42</v>
      </c>
      <c r="F3196" s="28" t="s">
        <v>230</v>
      </c>
      <c r="G3196" s="28">
        <v>407</v>
      </c>
    </row>
    <row r="3197" spans="4:7" x14ac:dyDescent="0.3">
      <c r="D3197" s="30">
        <v>46308</v>
      </c>
      <c r="E3197" s="28" t="s">
        <v>39</v>
      </c>
      <c r="F3197" s="28" t="s">
        <v>219</v>
      </c>
      <c r="G3197" s="28">
        <v>1274</v>
      </c>
    </row>
    <row r="3198" spans="4:7" x14ac:dyDescent="0.3">
      <c r="D3198" s="30">
        <v>46308</v>
      </c>
      <c r="E3198" s="28" t="s">
        <v>39</v>
      </c>
      <c r="F3198" s="28" t="s">
        <v>240</v>
      </c>
      <c r="G3198" s="28">
        <v>225</v>
      </c>
    </row>
    <row r="3199" spans="4:7" x14ac:dyDescent="0.3">
      <c r="D3199" s="30">
        <v>46308</v>
      </c>
      <c r="E3199" s="28" t="s">
        <v>42</v>
      </c>
      <c r="F3199" s="28" t="s">
        <v>237</v>
      </c>
      <c r="G3199" s="28">
        <v>189</v>
      </c>
    </row>
    <row r="3200" spans="4:7" x14ac:dyDescent="0.3">
      <c r="D3200" s="30">
        <v>46308</v>
      </c>
      <c r="E3200" s="28" t="s">
        <v>42</v>
      </c>
      <c r="F3200" s="28" t="s">
        <v>234</v>
      </c>
      <c r="G3200" s="28">
        <v>51</v>
      </c>
    </row>
    <row r="3201" spans="4:7" x14ac:dyDescent="0.3">
      <c r="D3201" s="30">
        <v>46308</v>
      </c>
      <c r="E3201" s="28" t="s">
        <v>42</v>
      </c>
      <c r="F3201" s="28" t="s">
        <v>219</v>
      </c>
      <c r="G3201" s="28">
        <v>546</v>
      </c>
    </row>
    <row r="3202" spans="4:7" x14ac:dyDescent="0.3">
      <c r="D3202" s="30">
        <v>46308</v>
      </c>
      <c r="E3202" s="28" t="s">
        <v>42</v>
      </c>
      <c r="F3202" s="28" t="s">
        <v>223</v>
      </c>
      <c r="G3202" s="28">
        <v>212</v>
      </c>
    </row>
    <row r="3203" spans="4:7" x14ac:dyDescent="0.3">
      <c r="D3203" s="30">
        <v>46308</v>
      </c>
      <c r="E3203" s="28" t="s">
        <v>42</v>
      </c>
      <c r="F3203" s="28" t="s">
        <v>228</v>
      </c>
      <c r="G3203" s="28">
        <v>1584</v>
      </c>
    </row>
    <row r="3204" spans="4:7" x14ac:dyDescent="0.3">
      <c r="D3204" s="30">
        <v>46308</v>
      </c>
      <c r="E3204" s="28" t="s">
        <v>38</v>
      </c>
      <c r="F3204" s="28" t="s">
        <v>231</v>
      </c>
      <c r="G3204" s="28">
        <v>506</v>
      </c>
    </row>
    <row r="3205" spans="4:7" x14ac:dyDescent="0.3">
      <c r="D3205" s="30">
        <v>46308</v>
      </c>
      <c r="E3205" s="28" t="s">
        <v>42</v>
      </c>
      <c r="F3205" s="28" t="s">
        <v>231</v>
      </c>
      <c r="G3205" s="28">
        <v>176</v>
      </c>
    </row>
    <row r="3206" spans="4:7" x14ac:dyDescent="0.3">
      <c r="D3206" s="30">
        <v>46308</v>
      </c>
      <c r="E3206" s="28" t="s">
        <v>38</v>
      </c>
      <c r="F3206" s="28" t="s">
        <v>234</v>
      </c>
      <c r="G3206" s="28">
        <v>153</v>
      </c>
    </row>
    <row r="3207" spans="4:7" x14ac:dyDescent="0.3">
      <c r="D3207" s="30">
        <v>46308</v>
      </c>
      <c r="E3207" s="28" t="s">
        <v>106</v>
      </c>
      <c r="F3207" s="28" t="s">
        <v>232</v>
      </c>
      <c r="G3207" s="28">
        <v>517</v>
      </c>
    </row>
    <row r="3208" spans="4:7" x14ac:dyDescent="0.3">
      <c r="D3208" s="30">
        <v>46309</v>
      </c>
      <c r="E3208" s="28" t="s">
        <v>38</v>
      </c>
      <c r="F3208" s="28" t="s">
        <v>238</v>
      </c>
      <c r="G3208" s="28">
        <v>783</v>
      </c>
    </row>
    <row r="3209" spans="4:7" x14ac:dyDescent="0.3">
      <c r="D3209" s="30">
        <v>46309</v>
      </c>
      <c r="E3209" s="28" t="s">
        <v>39</v>
      </c>
      <c r="F3209" s="28" t="s">
        <v>238</v>
      </c>
      <c r="G3209" s="28">
        <v>522</v>
      </c>
    </row>
    <row r="3210" spans="4:7" x14ac:dyDescent="0.3">
      <c r="D3210" s="30">
        <v>46309</v>
      </c>
      <c r="E3210" s="28" t="s">
        <v>42</v>
      </c>
      <c r="F3210" s="28" t="s">
        <v>237</v>
      </c>
      <c r="G3210" s="28">
        <v>1197</v>
      </c>
    </row>
    <row r="3211" spans="4:7" x14ac:dyDescent="0.3">
      <c r="D3211" s="30">
        <v>46309</v>
      </c>
      <c r="E3211" s="28" t="s">
        <v>39</v>
      </c>
      <c r="F3211" s="28" t="s">
        <v>226</v>
      </c>
      <c r="G3211" s="28">
        <v>288</v>
      </c>
    </row>
    <row r="3212" spans="4:7" x14ac:dyDescent="0.3">
      <c r="D3212" s="30">
        <v>46309</v>
      </c>
      <c r="E3212" s="28" t="s">
        <v>39</v>
      </c>
      <c r="F3212" s="28" t="s">
        <v>223</v>
      </c>
      <c r="G3212" s="28">
        <v>1060</v>
      </c>
    </row>
    <row r="3213" spans="4:7" x14ac:dyDescent="0.3">
      <c r="D3213" s="30">
        <v>46309</v>
      </c>
      <c r="E3213" s="28" t="s">
        <v>39</v>
      </c>
      <c r="F3213" s="28" t="s">
        <v>229</v>
      </c>
      <c r="G3213" s="28">
        <v>1760</v>
      </c>
    </row>
    <row r="3214" spans="4:7" x14ac:dyDescent="0.3">
      <c r="D3214" s="30">
        <v>46309</v>
      </c>
      <c r="E3214" s="28" t="s">
        <v>39</v>
      </c>
      <c r="F3214" s="28" t="s">
        <v>219</v>
      </c>
      <c r="G3214" s="28">
        <v>2184</v>
      </c>
    </row>
    <row r="3215" spans="4:7" x14ac:dyDescent="0.3">
      <c r="D3215" s="30">
        <v>46309</v>
      </c>
      <c r="E3215" s="28" t="s">
        <v>42</v>
      </c>
      <c r="F3215" s="28" t="s">
        <v>226</v>
      </c>
      <c r="G3215" s="28">
        <v>960</v>
      </c>
    </row>
    <row r="3216" spans="4:7" x14ac:dyDescent="0.3">
      <c r="D3216" s="30">
        <v>46309</v>
      </c>
      <c r="E3216" s="28" t="s">
        <v>106</v>
      </c>
      <c r="F3216" s="28" t="s">
        <v>238</v>
      </c>
      <c r="G3216" s="28">
        <v>609</v>
      </c>
    </row>
    <row r="3217" spans="4:7" x14ac:dyDescent="0.3">
      <c r="D3217" s="30">
        <v>46309</v>
      </c>
      <c r="E3217" s="28" t="s">
        <v>38</v>
      </c>
      <c r="F3217" s="28" t="s">
        <v>241</v>
      </c>
      <c r="G3217" s="28">
        <v>480</v>
      </c>
    </row>
    <row r="3218" spans="4:7" x14ac:dyDescent="0.3">
      <c r="D3218" s="30">
        <v>46309</v>
      </c>
      <c r="E3218" s="28" t="s">
        <v>106</v>
      </c>
      <c r="F3218" s="28" t="s">
        <v>237</v>
      </c>
      <c r="G3218" s="28">
        <v>882</v>
      </c>
    </row>
    <row r="3219" spans="4:7" x14ac:dyDescent="0.3">
      <c r="D3219" s="30">
        <v>46309</v>
      </c>
      <c r="E3219" s="28" t="s">
        <v>42</v>
      </c>
      <c r="F3219" s="28" t="s">
        <v>219</v>
      </c>
      <c r="G3219" s="28">
        <v>2275</v>
      </c>
    </row>
    <row r="3220" spans="4:7" x14ac:dyDescent="0.3">
      <c r="D3220" s="30">
        <v>46310</v>
      </c>
      <c r="E3220" s="28" t="s">
        <v>42</v>
      </c>
      <c r="F3220" s="28" t="s">
        <v>227</v>
      </c>
      <c r="G3220" s="28">
        <v>58</v>
      </c>
    </row>
    <row r="3221" spans="4:7" x14ac:dyDescent="0.3">
      <c r="D3221" s="30">
        <v>46310</v>
      </c>
      <c r="E3221" s="28" t="s">
        <v>38</v>
      </c>
      <c r="F3221" s="28" t="s">
        <v>237</v>
      </c>
      <c r="G3221" s="28">
        <v>1386</v>
      </c>
    </row>
    <row r="3222" spans="4:7" x14ac:dyDescent="0.3">
      <c r="D3222" s="30">
        <v>46310</v>
      </c>
      <c r="E3222" s="28" t="s">
        <v>38</v>
      </c>
      <c r="F3222" s="28" t="s">
        <v>223</v>
      </c>
      <c r="G3222" s="28">
        <v>159</v>
      </c>
    </row>
    <row r="3223" spans="4:7" x14ac:dyDescent="0.3">
      <c r="D3223" s="30">
        <v>46310</v>
      </c>
      <c r="E3223" s="28" t="s">
        <v>39</v>
      </c>
      <c r="F3223" s="28" t="s">
        <v>225</v>
      </c>
      <c r="G3223" s="28">
        <v>1088</v>
      </c>
    </row>
    <row r="3224" spans="4:7" x14ac:dyDescent="0.3">
      <c r="D3224" s="30">
        <v>46310</v>
      </c>
      <c r="E3224" s="28" t="s">
        <v>39</v>
      </c>
      <c r="F3224" s="28" t="s">
        <v>217</v>
      </c>
      <c r="G3224" s="28">
        <v>1092</v>
      </c>
    </row>
    <row r="3225" spans="4:7" x14ac:dyDescent="0.3">
      <c r="D3225" s="30">
        <v>46310</v>
      </c>
      <c r="E3225" s="28" t="s">
        <v>38</v>
      </c>
      <c r="F3225" s="28" t="s">
        <v>223</v>
      </c>
      <c r="G3225" s="28">
        <v>1166</v>
      </c>
    </row>
    <row r="3226" spans="4:7" x14ac:dyDescent="0.3">
      <c r="D3226" s="30">
        <v>46310</v>
      </c>
      <c r="E3226" s="28" t="s">
        <v>42</v>
      </c>
      <c r="F3226" s="28" t="s">
        <v>230</v>
      </c>
      <c r="G3226" s="28">
        <v>148</v>
      </c>
    </row>
    <row r="3227" spans="4:7" x14ac:dyDescent="0.3">
      <c r="D3227" s="30">
        <v>46310</v>
      </c>
      <c r="E3227" s="28" t="s">
        <v>38</v>
      </c>
      <c r="F3227" s="28" t="s">
        <v>230</v>
      </c>
      <c r="G3227" s="28">
        <v>703</v>
      </c>
    </row>
    <row r="3228" spans="4:7" x14ac:dyDescent="0.3">
      <c r="D3228" s="30">
        <v>46311</v>
      </c>
      <c r="E3228" s="28" t="s">
        <v>39</v>
      </c>
      <c r="F3228" s="28" t="s">
        <v>215</v>
      </c>
      <c r="G3228" s="28">
        <v>1449</v>
      </c>
    </row>
    <row r="3229" spans="4:7" x14ac:dyDescent="0.3">
      <c r="D3229" s="30">
        <v>46311</v>
      </c>
      <c r="E3229" s="28" t="s">
        <v>106</v>
      </c>
      <c r="F3229" s="28" t="s">
        <v>241</v>
      </c>
      <c r="G3229" s="28">
        <v>1260</v>
      </c>
    </row>
    <row r="3230" spans="4:7" x14ac:dyDescent="0.3">
      <c r="D3230" s="30">
        <v>46311</v>
      </c>
      <c r="E3230" s="28" t="s">
        <v>42</v>
      </c>
      <c r="F3230" s="28" t="s">
        <v>233</v>
      </c>
      <c r="G3230" s="28">
        <v>51</v>
      </c>
    </row>
    <row r="3231" spans="4:7" x14ac:dyDescent="0.3">
      <c r="D3231" s="30">
        <v>46311</v>
      </c>
      <c r="E3231" s="28" t="s">
        <v>38</v>
      </c>
      <c r="F3231" s="28" t="s">
        <v>225</v>
      </c>
      <c r="G3231" s="28">
        <v>256</v>
      </c>
    </row>
    <row r="3232" spans="4:7" x14ac:dyDescent="0.3">
      <c r="D3232" s="30">
        <v>46311</v>
      </c>
      <c r="E3232" s="28" t="s">
        <v>42</v>
      </c>
      <c r="F3232" s="28" t="s">
        <v>235</v>
      </c>
      <c r="G3232" s="28">
        <v>430</v>
      </c>
    </row>
    <row r="3233" spans="4:7" x14ac:dyDescent="0.3">
      <c r="D3233" s="30">
        <v>46311</v>
      </c>
      <c r="E3233" s="28" t="s">
        <v>42</v>
      </c>
      <c r="F3233" s="28" t="s">
        <v>223</v>
      </c>
      <c r="G3233" s="28">
        <v>530</v>
      </c>
    </row>
    <row r="3234" spans="4:7" x14ac:dyDescent="0.3">
      <c r="D3234" s="30">
        <v>46311</v>
      </c>
      <c r="E3234" s="28" t="s">
        <v>42</v>
      </c>
      <c r="F3234" s="28" t="s">
        <v>235</v>
      </c>
      <c r="G3234" s="28">
        <v>344</v>
      </c>
    </row>
    <row r="3235" spans="4:7" x14ac:dyDescent="0.3">
      <c r="D3235" s="30">
        <v>46311</v>
      </c>
      <c r="E3235" s="28" t="s">
        <v>106</v>
      </c>
      <c r="F3235" s="28" t="s">
        <v>240</v>
      </c>
      <c r="G3235" s="28">
        <v>675</v>
      </c>
    </row>
    <row r="3236" spans="4:7" x14ac:dyDescent="0.3">
      <c r="D3236" s="30">
        <v>46311</v>
      </c>
      <c r="E3236" s="28" t="s">
        <v>106</v>
      </c>
      <c r="F3236" s="28" t="s">
        <v>236</v>
      </c>
      <c r="G3236" s="28">
        <v>209</v>
      </c>
    </row>
    <row r="3237" spans="4:7" x14ac:dyDescent="0.3">
      <c r="D3237" s="30">
        <v>46312</v>
      </c>
      <c r="E3237" s="28" t="s">
        <v>106</v>
      </c>
      <c r="F3237" s="28" t="s">
        <v>215</v>
      </c>
      <c r="G3237" s="28">
        <v>69</v>
      </c>
    </row>
    <row r="3238" spans="4:7" x14ac:dyDescent="0.3">
      <c r="D3238" s="30">
        <v>46312</v>
      </c>
      <c r="E3238" s="28" t="s">
        <v>42</v>
      </c>
      <c r="F3238" s="28" t="s">
        <v>231</v>
      </c>
      <c r="G3238" s="28">
        <v>286</v>
      </c>
    </row>
    <row r="3239" spans="4:7" x14ac:dyDescent="0.3">
      <c r="D3239" s="30">
        <v>46312</v>
      </c>
      <c r="E3239" s="28" t="s">
        <v>39</v>
      </c>
      <c r="F3239" s="28" t="s">
        <v>240</v>
      </c>
      <c r="G3239" s="28">
        <v>405</v>
      </c>
    </row>
    <row r="3240" spans="4:7" x14ac:dyDescent="0.3">
      <c r="D3240" s="30">
        <v>46312</v>
      </c>
      <c r="E3240" s="28" t="s">
        <v>42</v>
      </c>
      <c r="F3240" s="28" t="s">
        <v>236</v>
      </c>
      <c r="G3240" s="28">
        <v>132</v>
      </c>
    </row>
    <row r="3241" spans="4:7" x14ac:dyDescent="0.3">
      <c r="D3241" s="30">
        <v>46312</v>
      </c>
      <c r="E3241" s="28" t="s">
        <v>39</v>
      </c>
      <c r="F3241" s="28" t="s">
        <v>234</v>
      </c>
      <c r="G3241" s="28">
        <v>1275</v>
      </c>
    </row>
    <row r="3242" spans="4:7" x14ac:dyDescent="0.3">
      <c r="D3242" s="30">
        <v>46312</v>
      </c>
      <c r="E3242" s="28" t="s">
        <v>39</v>
      </c>
      <c r="F3242" s="28" t="s">
        <v>238</v>
      </c>
      <c r="G3242" s="28">
        <v>1566</v>
      </c>
    </row>
    <row r="3243" spans="4:7" x14ac:dyDescent="0.3">
      <c r="D3243" s="30">
        <v>46312</v>
      </c>
      <c r="E3243" s="28" t="s">
        <v>39</v>
      </c>
      <c r="F3243" s="28" t="s">
        <v>241</v>
      </c>
      <c r="G3243" s="28">
        <v>780</v>
      </c>
    </row>
    <row r="3244" spans="4:7" x14ac:dyDescent="0.3">
      <c r="D3244" s="30">
        <v>46313</v>
      </c>
      <c r="E3244" s="28" t="s">
        <v>42</v>
      </c>
      <c r="F3244" s="28" t="s">
        <v>237</v>
      </c>
      <c r="G3244" s="28">
        <v>819</v>
      </c>
    </row>
    <row r="3245" spans="4:7" x14ac:dyDescent="0.3">
      <c r="D3245" s="30">
        <v>46313</v>
      </c>
      <c r="E3245" s="28" t="s">
        <v>38</v>
      </c>
      <c r="F3245" s="28" t="s">
        <v>219</v>
      </c>
      <c r="G3245" s="28">
        <v>637</v>
      </c>
    </row>
    <row r="3246" spans="4:7" x14ac:dyDescent="0.3">
      <c r="D3246" s="30">
        <v>46313</v>
      </c>
      <c r="E3246" s="28" t="s">
        <v>42</v>
      </c>
      <c r="F3246" s="28" t="s">
        <v>237</v>
      </c>
      <c r="G3246" s="28">
        <v>378</v>
      </c>
    </row>
    <row r="3247" spans="4:7" x14ac:dyDescent="0.3">
      <c r="D3247" s="30">
        <v>46313</v>
      </c>
      <c r="E3247" s="28" t="s">
        <v>39</v>
      </c>
      <c r="F3247" s="28" t="s">
        <v>230</v>
      </c>
      <c r="G3247" s="28">
        <v>814</v>
      </c>
    </row>
    <row r="3248" spans="4:7" x14ac:dyDescent="0.3">
      <c r="D3248" s="30">
        <v>46313</v>
      </c>
      <c r="E3248" s="28" t="s">
        <v>106</v>
      </c>
      <c r="F3248" s="28" t="s">
        <v>227</v>
      </c>
      <c r="G3248" s="28">
        <v>116</v>
      </c>
    </row>
    <row r="3249" spans="4:7" x14ac:dyDescent="0.3">
      <c r="D3249" s="30">
        <v>46313</v>
      </c>
      <c r="E3249" s="28" t="s">
        <v>106</v>
      </c>
      <c r="F3249" s="28" t="s">
        <v>236</v>
      </c>
      <c r="G3249" s="28">
        <v>253</v>
      </c>
    </row>
    <row r="3250" spans="4:7" x14ac:dyDescent="0.3">
      <c r="D3250" s="30">
        <v>46313</v>
      </c>
      <c r="E3250" s="28" t="s">
        <v>38</v>
      </c>
      <c r="F3250" s="28" t="s">
        <v>229</v>
      </c>
      <c r="G3250" s="28">
        <v>1848</v>
      </c>
    </row>
    <row r="3251" spans="4:7" x14ac:dyDescent="0.3">
      <c r="D3251" s="30">
        <v>46313</v>
      </c>
      <c r="E3251" s="28" t="s">
        <v>38</v>
      </c>
      <c r="F3251" s="28" t="s">
        <v>215</v>
      </c>
      <c r="G3251" s="28">
        <v>621</v>
      </c>
    </row>
    <row r="3252" spans="4:7" x14ac:dyDescent="0.3">
      <c r="D3252" s="30">
        <v>46314</v>
      </c>
      <c r="E3252" s="28" t="s">
        <v>38</v>
      </c>
      <c r="F3252" s="28" t="s">
        <v>232</v>
      </c>
      <c r="G3252" s="28">
        <v>517</v>
      </c>
    </row>
    <row r="3253" spans="4:7" x14ac:dyDescent="0.3">
      <c r="D3253" s="30">
        <v>46314</v>
      </c>
      <c r="E3253" s="28" t="s">
        <v>38</v>
      </c>
      <c r="F3253" s="28" t="s">
        <v>239</v>
      </c>
      <c r="G3253" s="28">
        <v>380</v>
      </c>
    </row>
    <row r="3254" spans="4:7" x14ac:dyDescent="0.3">
      <c r="D3254" s="30">
        <v>46314</v>
      </c>
      <c r="E3254" s="28" t="s">
        <v>38</v>
      </c>
      <c r="F3254" s="28" t="s">
        <v>242</v>
      </c>
      <c r="G3254" s="28">
        <v>1026</v>
      </c>
    </row>
    <row r="3255" spans="4:7" x14ac:dyDescent="0.3">
      <c r="D3255" s="30">
        <v>46314</v>
      </c>
      <c r="E3255" s="28" t="s">
        <v>42</v>
      </c>
      <c r="F3255" s="28" t="s">
        <v>237</v>
      </c>
      <c r="G3255" s="28">
        <v>1512</v>
      </c>
    </row>
    <row r="3256" spans="4:7" x14ac:dyDescent="0.3">
      <c r="D3256" s="30">
        <v>46314</v>
      </c>
      <c r="E3256" s="28" t="s">
        <v>106</v>
      </c>
      <c r="F3256" s="28" t="s">
        <v>226</v>
      </c>
      <c r="G3256" s="28">
        <v>2112</v>
      </c>
    </row>
    <row r="3257" spans="4:7" x14ac:dyDescent="0.3">
      <c r="D3257" s="30">
        <v>46314</v>
      </c>
      <c r="E3257" s="28" t="s">
        <v>38</v>
      </c>
      <c r="F3257" s="28" t="s">
        <v>239</v>
      </c>
      <c r="G3257" s="28">
        <v>228</v>
      </c>
    </row>
    <row r="3258" spans="4:7" x14ac:dyDescent="0.3">
      <c r="D3258" s="30">
        <v>46314</v>
      </c>
      <c r="E3258" s="28" t="s">
        <v>42</v>
      </c>
      <c r="F3258" s="28" t="s">
        <v>241</v>
      </c>
      <c r="G3258" s="28">
        <v>1500</v>
      </c>
    </row>
    <row r="3259" spans="4:7" x14ac:dyDescent="0.3">
      <c r="D3259" s="30">
        <v>46314</v>
      </c>
      <c r="E3259" s="28" t="s">
        <v>106</v>
      </c>
      <c r="F3259" s="28" t="s">
        <v>231</v>
      </c>
      <c r="G3259" s="28">
        <v>396</v>
      </c>
    </row>
    <row r="3260" spans="4:7" x14ac:dyDescent="0.3">
      <c r="D3260" s="30">
        <v>46314</v>
      </c>
      <c r="E3260" s="28" t="s">
        <v>39</v>
      </c>
      <c r="F3260" s="28" t="s">
        <v>223</v>
      </c>
      <c r="G3260" s="28">
        <v>848</v>
      </c>
    </row>
    <row r="3261" spans="4:7" x14ac:dyDescent="0.3">
      <c r="D3261" s="30">
        <v>46314</v>
      </c>
      <c r="E3261" s="28" t="s">
        <v>39</v>
      </c>
      <c r="F3261" s="28" t="s">
        <v>231</v>
      </c>
      <c r="G3261" s="28">
        <v>330</v>
      </c>
    </row>
    <row r="3262" spans="4:7" x14ac:dyDescent="0.3">
      <c r="D3262" s="30">
        <v>46315</v>
      </c>
      <c r="E3262" s="28" t="s">
        <v>39</v>
      </c>
      <c r="F3262" s="28" t="s">
        <v>234</v>
      </c>
      <c r="G3262" s="28">
        <v>204</v>
      </c>
    </row>
    <row r="3263" spans="4:7" x14ac:dyDescent="0.3">
      <c r="D3263" s="30">
        <v>46315</v>
      </c>
      <c r="E3263" s="28" t="s">
        <v>39</v>
      </c>
      <c r="F3263" s="28" t="s">
        <v>239</v>
      </c>
      <c r="G3263" s="28">
        <v>456</v>
      </c>
    </row>
    <row r="3264" spans="4:7" x14ac:dyDescent="0.3">
      <c r="D3264" s="30">
        <v>46315</v>
      </c>
      <c r="E3264" s="28" t="s">
        <v>39</v>
      </c>
      <c r="F3264" s="28" t="s">
        <v>232</v>
      </c>
      <c r="G3264" s="28">
        <v>235</v>
      </c>
    </row>
    <row r="3265" spans="4:7" x14ac:dyDescent="0.3">
      <c r="D3265" s="30">
        <v>46315</v>
      </c>
      <c r="E3265" s="28" t="s">
        <v>106</v>
      </c>
      <c r="F3265" s="28" t="s">
        <v>238</v>
      </c>
      <c r="G3265" s="28">
        <v>1479</v>
      </c>
    </row>
    <row r="3266" spans="4:7" x14ac:dyDescent="0.3">
      <c r="D3266" s="30">
        <v>46315</v>
      </c>
      <c r="E3266" s="28" t="s">
        <v>42</v>
      </c>
      <c r="F3266" s="28" t="s">
        <v>230</v>
      </c>
      <c r="G3266" s="28">
        <v>481</v>
      </c>
    </row>
    <row r="3267" spans="4:7" x14ac:dyDescent="0.3">
      <c r="D3267" s="30">
        <v>46315</v>
      </c>
      <c r="E3267" s="28" t="s">
        <v>106</v>
      </c>
      <c r="F3267" s="28" t="s">
        <v>226</v>
      </c>
      <c r="G3267" s="28">
        <v>960</v>
      </c>
    </row>
    <row r="3268" spans="4:7" x14ac:dyDescent="0.3">
      <c r="D3268" s="30">
        <v>46315</v>
      </c>
      <c r="E3268" s="28" t="s">
        <v>106</v>
      </c>
      <c r="F3268" s="28" t="s">
        <v>242</v>
      </c>
      <c r="G3268" s="28">
        <v>342</v>
      </c>
    </row>
    <row r="3269" spans="4:7" x14ac:dyDescent="0.3">
      <c r="D3269" s="30">
        <v>46315</v>
      </c>
      <c r="E3269" s="28" t="s">
        <v>42</v>
      </c>
      <c r="F3269" s="28" t="s">
        <v>233</v>
      </c>
      <c r="G3269" s="28">
        <v>1020</v>
      </c>
    </row>
    <row r="3270" spans="4:7" x14ac:dyDescent="0.3">
      <c r="D3270" s="30">
        <v>46315</v>
      </c>
      <c r="E3270" s="28" t="s">
        <v>39</v>
      </c>
      <c r="F3270" s="28" t="s">
        <v>234</v>
      </c>
      <c r="G3270" s="28">
        <v>204</v>
      </c>
    </row>
    <row r="3271" spans="4:7" x14ac:dyDescent="0.3">
      <c r="D3271" s="30">
        <v>46315</v>
      </c>
      <c r="E3271" s="28" t="s">
        <v>42</v>
      </c>
      <c r="F3271" s="28" t="s">
        <v>228</v>
      </c>
      <c r="G3271" s="28">
        <v>1368</v>
      </c>
    </row>
    <row r="3272" spans="4:7" x14ac:dyDescent="0.3">
      <c r="D3272" s="30">
        <v>46316</v>
      </c>
      <c r="E3272" s="28" t="s">
        <v>38</v>
      </c>
      <c r="F3272" s="28" t="s">
        <v>221</v>
      </c>
      <c r="G3272" s="28">
        <v>260</v>
      </c>
    </row>
    <row r="3273" spans="4:7" x14ac:dyDescent="0.3">
      <c r="D3273" s="30">
        <v>46316</v>
      </c>
      <c r="E3273" s="28" t="s">
        <v>42</v>
      </c>
      <c r="F3273" s="28" t="s">
        <v>235</v>
      </c>
      <c r="G3273" s="28">
        <v>258</v>
      </c>
    </row>
    <row r="3274" spans="4:7" x14ac:dyDescent="0.3">
      <c r="D3274" s="30">
        <v>46316</v>
      </c>
      <c r="E3274" s="28" t="s">
        <v>42</v>
      </c>
      <c r="F3274" s="28" t="s">
        <v>239</v>
      </c>
      <c r="G3274" s="28">
        <v>190</v>
      </c>
    </row>
    <row r="3275" spans="4:7" x14ac:dyDescent="0.3">
      <c r="D3275" s="30">
        <v>46316</v>
      </c>
      <c r="E3275" s="28" t="s">
        <v>42</v>
      </c>
      <c r="F3275" s="28" t="s">
        <v>226</v>
      </c>
      <c r="G3275" s="28">
        <v>1536</v>
      </c>
    </row>
    <row r="3276" spans="4:7" x14ac:dyDescent="0.3">
      <c r="D3276" s="30">
        <v>46316</v>
      </c>
      <c r="E3276" s="28" t="s">
        <v>38</v>
      </c>
      <c r="F3276" s="28" t="s">
        <v>238</v>
      </c>
      <c r="G3276" s="28">
        <v>1392</v>
      </c>
    </row>
    <row r="3277" spans="4:7" x14ac:dyDescent="0.3">
      <c r="D3277" s="30">
        <v>46316</v>
      </c>
      <c r="E3277" s="28" t="s">
        <v>106</v>
      </c>
      <c r="F3277" s="28" t="s">
        <v>229</v>
      </c>
      <c r="G3277" s="28">
        <v>1496</v>
      </c>
    </row>
    <row r="3278" spans="4:7" x14ac:dyDescent="0.3">
      <c r="D3278" s="30">
        <v>46316</v>
      </c>
      <c r="E3278" s="28" t="s">
        <v>38</v>
      </c>
      <c r="F3278" s="28" t="s">
        <v>215</v>
      </c>
      <c r="G3278" s="28">
        <v>69</v>
      </c>
    </row>
    <row r="3279" spans="4:7" x14ac:dyDescent="0.3">
      <c r="D3279" s="30">
        <v>46316</v>
      </c>
      <c r="E3279" s="28" t="s">
        <v>38</v>
      </c>
      <c r="F3279" s="28" t="s">
        <v>235</v>
      </c>
      <c r="G3279" s="28">
        <v>989</v>
      </c>
    </row>
    <row r="3280" spans="4:7" x14ac:dyDescent="0.3">
      <c r="D3280" s="30">
        <v>46316</v>
      </c>
      <c r="E3280" s="28" t="s">
        <v>42</v>
      </c>
      <c r="F3280" s="28" t="s">
        <v>221</v>
      </c>
      <c r="G3280" s="28">
        <v>13</v>
      </c>
    </row>
    <row r="3281" spans="4:7" x14ac:dyDescent="0.3">
      <c r="D3281" s="30">
        <v>46316</v>
      </c>
      <c r="E3281" s="28" t="s">
        <v>106</v>
      </c>
      <c r="F3281" s="28" t="s">
        <v>226</v>
      </c>
      <c r="G3281" s="28">
        <v>1344</v>
      </c>
    </row>
    <row r="3282" spans="4:7" x14ac:dyDescent="0.3">
      <c r="D3282" s="30">
        <v>46316</v>
      </c>
      <c r="E3282" s="28" t="s">
        <v>38</v>
      </c>
      <c r="F3282" s="28" t="s">
        <v>219</v>
      </c>
      <c r="G3282" s="28">
        <v>2184</v>
      </c>
    </row>
    <row r="3283" spans="4:7" x14ac:dyDescent="0.3">
      <c r="D3283" s="30">
        <v>46317</v>
      </c>
      <c r="E3283" s="28" t="s">
        <v>39</v>
      </c>
      <c r="F3283" s="28" t="s">
        <v>217</v>
      </c>
      <c r="G3283" s="28">
        <v>832</v>
      </c>
    </row>
    <row r="3284" spans="4:7" x14ac:dyDescent="0.3">
      <c r="D3284" s="30">
        <v>46317</v>
      </c>
      <c r="E3284" s="28" t="s">
        <v>38</v>
      </c>
      <c r="F3284" s="28" t="s">
        <v>242</v>
      </c>
      <c r="G3284" s="28">
        <v>1425</v>
      </c>
    </row>
    <row r="3285" spans="4:7" x14ac:dyDescent="0.3">
      <c r="D3285" s="30">
        <v>46317</v>
      </c>
      <c r="E3285" s="28" t="s">
        <v>42</v>
      </c>
      <c r="F3285" s="28" t="s">
        <v>226</v>
      </c>
      <c r="G3285" s="28">
        <v>960</v>
      </c>
    </row>
    <row r="3286" spans="4:7" x14ac:dyDescent="0.3">
      <c r="D3286" s="30">
        <v>46317</v>
      </c>
      <c r="E3286" s="28" t="s">
        <v>39</v>
      </c>
      <c r="F3286" s="28" t="s">
        <v>217</v>
      </c>
      <c r="G3286" s="28">
        <v>260</v>
      </c>
    </row>
    <row r="3287" spans="4:7" x14ac:dyDescent="0.3">
      <c r="D3287" s="30">
        <v>46317</v>
      </c>
      <c r="E3287" s="28" t="s">
        <v>39</v>
      </c>
      <c r="F3287" s="28" t="s">
        <v>241</v>
      </c>
      <c r="G3287" s="28">
        <v>1200</v>
      </c>
    </row>
    <row r="3288" spans="4:7" x14ac:dyDescent="0.3">
      <c r="D3288" s="30">
        <v>46317</v>
      </c>
      <c r="E3288" s="28" t="s">
        <v>106</v>
      </c>
      <c r="F3288" s="28" t="s">
        <v>221</v>
      </c>
      <c r="G3288" s="28">
        <v>13</v>
      </c>
    </row>
    <row r="3289" spans="4:7" x14ac:dyDescent="0.3">
      <c r="D3289" s="30">
        <v>46317</v>
      </c>
      <c r="E3289" s="28" t="s">
        <v>106</v>
      </c>
      <c r="F3289" s="28" t="s">
        <v>231</v>
      </c>
      <c r="G3289" s="28">
        <v>66</v>
      </c>
    </row>
    <row r="3290" spans="4:7" x14ac:dyDescent="0.3">
      <c r="D3290" s="30">
        <v>46317</v>
      </c>
      <c r="E3290" s="28" t="s">
        <v>39</v>
      </c>
      <c r="F3290" s="28" t="s">
        <v>233</v>
      </c>
      <c r="G3290" s="28">
        <v>51</v>
      </c>
    </row>
    <row r="3291" spans="4:7" x14ac:dyDescent="0.3">
      <c r="D3291" s="30">
        <v>46317</v>
      </c>
      <c r="E3291" s="28" t="s">
        <v>39</v>
      </c>
      <c r="F3291" s="28" t="s">
        <v>227</v>
      </c>
      <c r="G3291" s="28">
        <v>638</v>
      </c>
    </row>
    <row r="3292" spans="4:7" x14ac:dyDescent="0.3">
      <c r="D3292" s="30">
        <v>46318</v>
      </c>
      <c r="E3292" s="28" t="s">
        <v>106</v>
      </c>
      <c r="F3292" s="28" t="s">
        <v>225</v>
      </c>
      <c r="G3292" s="28">
        <v>512</v>
      </c>
    </row>
    <row r="3293" spans="4:7" x14ac:dyDescent="0.3">
      <c r="D3293" s="30">
        <v>46318</v>
      </c>
      <c r="E3293" s="28" t="s">
        <v>38</v>
      </c>
      <c r="F3293" s="28" t="s">
        <v>241</v>
      </c>
      <c r="G3293" s="28">
        <v>180</v>
      </c>
    </row>
    <row r="3294" spans="4:7" x14ac:dyDescent="0.3">
      <c r="D3294" s="30">
        <v>46318</v>
      </c>
      <c r="E3294" s="28" t="s">
        <v>38</v>
      </c>
      <c r="F3294" s="28" t="s">
        <v>235</v>
      </c>
      <c r="G3294" s="28">
        <v>129</v>
      </c>
    </row>
    <row r="3295" spans="4:7" x14ac:dyDescent="0.3">
      <c r="D3295" s="30">
        <v>46318</v>
      </c>
      <c r="E3295" s="28" t="s">
        <v>42</v>
      </c>
      <c r="F3295" s="28" t="s">
        <v>241</v>
      </c>
      <c r="G3295" s="28">
        <v>960</v>
      </c>
    </row>
    <row r="3296" spans="4:7" x14ac:dyDescent="0.3">
      <c r="D3296" s="30">
        <v>46318</v>
      </c>
      <c r="E3296" s="28" t="s">
        <v>39</v>
      </c>
      <c r="F3296" s="28" t="s">
        <v>227</v>
      </c>
      <c r="G3296" s="28">
        <v>464</v>
      </c>
    </row>
    <row r="3297" spans="4:7" x14ac:dyDescent="0.3">
      <c r="D3297" s="30">
        <v>46318</v>
      </c>
      <c r="E3297" s="28" t="s">
        <v>106</v>
      </c>
      <c r="F3297" s="28" t="s">
        <v>217</v>
      </c>
      <c r="G3297" s="28">
        <v>468</v>
      </c>
    </row>
    <row r="3298" spans="4:7" x14ac:dyDescent="0.3">
      <c r="D3298" s="30">
        <v>46318</v>
      </c>
      <c r="E3298" s="28" t="s">
        <v>106</v>
      </c>
      <c r="F3298" s="28" t="s">
        <v>221</v>
      </c>
      <c r="G3298" s="28">
        <v>143</v>
      </c>
    </row>
    <row r="3299" spans="4:7" x14ac:dyDescent="0.3">
      <c r="D3299" s="30">
        <v>46318</v>
      </c>
      <c r="E3299" s="28" t="s">
        <v>106</v>
      </c>
      <c r="F3299" s="28" t="s">
        <v>228</v>
      </c>
      <c r="G3299" s="28">
        <v>288</v>
      </c>
    </row>
    <row r="3300" spans="4:7" x14ac:dyDescent="0.3">
      <c r="D3300" s="30">
        <v>46319</v>
      </c>
      <c r="E3300" s="28" t="s">
        <v>39</v>
      </c>
      <c r="F3300" s="28" t="s">
        <v>232</v>
      </c>
      <c r="G3300" s="28">
        <v>564</v>
      </c>
    </row>
    <row r="3301" spans="4:7" x14ac:dyDescent="0.3">
      <c r="D3301" s="30">
        <v>46319</v>
      </c>
      <c r="E3301" s="28" t="s">
        <v>39</v>
      </c>
      <c r="F3301" s="28" t="s">
        <v>225</v>
      </c>
      <c r="G3301" s="28">
        <v>128</v>
      </c>
    </row>
    <row r="3302" spans="4:7" x14ac:dyDescent="0.3">
      <c r="D3302" s="30">
        <v>46319</v>
      </c>
      <c r="E3302" s="28" t="s">
        <v>42</v>
      </c>
      <c r="F3302" s="28" t="s">
        <v>219</v>
      </c>
      <c r="G3302" s="28">
        <v>2002</v>
      </c>
    </row>
    <row r="3303" spans="4:7" x14ac:dyDescent="0.3">
      <c r="D3303" s="30">
        <v>46319</v>
      </c>
      <c r="E3303" s="28" t="s">
        <v>106</v>
      </c>
      <c r="F3303" s="28" t="s">
        <v>235</v>
      </c>
      <c r="G3303" s="28">
        <v>817</v>
      </c>
    </row>
    <row r="3304" spans="4:7" x14ac:dyDescent="0.3">
      <c r="D3304" s="30">
        <v>46319</v>
      </c>
      <c r="E3304" s="28" t="s">
        <v>39</v>
      </c>
      <c r="F3304" s="28" t="s">
        <v>230</v>
      </c>
      <c r="G3304" s="28">
        <v>407</v>
      </c>
    </row>
    <row r="3305" spans="4:7" x14ac:dyDescent="0.3">
      <c r="D3305" s="30">
        <v>46319</v>
      </c>
      <c r="E3305" s="28" t="s">
        <v>106</v>
      </c>
      <c r="F3305" s="28" t="s">
        <v>230</v>
      </c>
      <c r="G3305" s="28">
        <v>185</v>
      </c>
    </row>
    <row r="3306" spans="4:7" x14ac:dyDescent="0.3">
      <c r="D3306" s="30">
        <v>46319</v>
      </c>
      <c r="E3306" s="28" t="s">
        <v>38</v>
      </c>
      <c r="F3306" s="28" t="s">
        <v>217</v>
      </c>
      <c r="G3306" s="28">
        <v>988</v>
      </c>
    </row>
    <row r="3307" spans="4:7" x14ac:dyDescent="0.3">
      <c r="D3307" s="30">
        <v>46319</v>
      </c>
      <c r="E3307" s="28" t="s">
        <v>39</v>
      </c>
      <c r="F3307" s="28" t="s">
        <v>219</v>
      </c>
      <c r="G3307" s="28">
        <v>819</v>
      </c>
    </row>
    <row r="3308" spans="4:7" x14ac:dyDescent="0.3">
      <c r="D3308" s="30">
        <v>46319</v>
      </c>
      <c r="E3308" s="28" t="s">
        <v>38</v>
      </c>
      <c r="F3308" s="28" t="s">
        <v>233</v>
      </c>
      <c r="G3308" s="28">
        <v>561</v>
      </c>
    </row>
    <row r="3309" spans="4:7" x14ac:dyDescent="0.3">
      <c r="D3309" s="30">
        <v>46319</v>
      </c>
      <c r="E3309" s="28" t="s">
        <v>38</v>
      </c>
      <c r="F3309" s="28" t="s">
        <v>228</v>
      </c>
      <c r="G3309" s="28">
        <v>1224</v>
      </c>
    </row>
    <row r="3310" spans="4:7" x14ac:dyDescent="0.3">
      <c r="D3310" s="30">
        <v>46319</v>
      </c>
      <c r="E3310" s="28" t="s">
        <v>38</v>
      </c>
      <c r="F3310" s="28" t="s">
        <v>228</v>
      </c>
      <c r="G3310" s="28">
        <v>864</v>
      </c>
    </row>
    <row r="3311" spans="4:7" x14ac:dyDescent="0.3">
      <c r="D3311" s="30">
        <v>46319</v>
      </c>
      <c r="E3311" s="28" t="s">
        <v>38</v>
      </c>
      <c r="F3311" s="28" t="s">
        <v>223</v>
      </c>
      <c r="G3311" s="28">
        <v>53</v>
      </c>
    </row>
    <row r="3312" spans="4:7" x14ac:dyDescent="0.3">
      <c r="D3312" s="30">
        <v>46319</v>
      </c>
      <c r="E3312" s="28" t="s">
        <v>39</v>
      </c>
      <c r="F3312" s="28" t="s">
        <v>217</v>
      </c>
      <c r="G3312" s="28">
        <v>988</v>
      </c>
    </row>
    <row r="3313" spans="4:7" x14ac:dyDescent="0.3">
      <c r="D3313" s="30">
        <v>46319</v>
      </c>
      <c r="E3313" s="28" t="s">
        <v>39</v>
      </c>
      <c r="F3313" s="28" t="s">
        <v>217</v>
      </c>
      <c r="G3313" s="28">
        <v>1196</v>
      </c>
    </row>
    <row r="3314" spans="4:7" x14ac:dyDescent="0.3">
      <c r="D3314" s="30">
        <v>46319</v>
      </c>
      <c r="E3314" s="28" t="s">
        <v>106</v>
      </c>
      <c r="F3314" s="28" t="s">
        <v>219</v>
      </c>
      <c r="G3314" s="28">
        <v>1092</v>
      </c>
    </row>
    <row r="3315" spans="4:7" x14ac:dyDescent="0.3">
      <c r="D3315" s="30">
        <v>46319</v>
      </c>
      <c r="E3315" s="28" t="s">
        <v>42</v>
      </c>
      <c r="F3315" s="28" t="s">
        <v>217</v>
      </c>
      <c r="G3315" s="28">
        <v>416</v>
      </c>
    </row>
    <row r="3316" spans="4:7" x14ac:dyDescent="0.3">
      <c r="D3316" s="30">
        <v>46319</v>
      </c>
      <c r="E3316" s="28" t="s">
        <v>39</v>
      </c>
      <c r="F3316" s="28" t="s">
        <v>215</v>
      </c>
      <c r="G3316" s="28">
        <v>690</v>
      </c>
    </row>
    <row r="3317" spans="4:7" x14ac:dyDescent="0.3">
      <c r="D3317" s="30">
        <v>46319</v>
      </c>
      <c r="E3317" s="28" t="s">
        <v>106</v>
      </c>
      <c r="F3317" s="28" t="s">
        <v>221</v>
      </c>
      <c r="G3317" s="28">
        <v>117</v>
      </c>
    </row>
    <row r="3318" spans="4:7" x14ac:dyDescent="0.3">
      <c r="D3318" s="30">
        <v>46320</v>
      </c>
      <c r="E3318" s="28" t="s">
        <v>38</v>
      </c>
      <c r="F3318" s="28" t="s">
        <v>226</v>
      </c>
      <c r="G3318" s="28">
        <v>2208</v>
      </c>
    </row>
    <row r="3319" spans="4:7" x14ac:dyDescent="0.3">
      <c r="D3319" s="30">
        <v>46320</v>
      </c>
      <c r="E3319" s="28" t="s">
        <v>106</v>
      </c>
      <c r="F3319" s="28" t="s">
        <v>236</v>
      </c>
      <c r="G3319" s="28">
        <v>143</v>
      </c>
    </row>
    <row r="3320" spans="4:7" x14ac:dyDescent="0.3">
      <c r="D3320" s="30">
        <v>46320</v>
      </c>
      <c r="E3320" s="28" t="s">
        <v>39</v>
      </c>
      <c r="F3320" s="28" t="s">
        <v>230</v>
      </c>
      <c r="G3320" s="28">
        <v>37</v>
      </c>
    </row>
    <row r="3321" spans="4:7" x14ac:dyDescent="0.3">
      <c r="D3321" s="30">
        <v>46320</v>
      </c>
      <c r="E3321" s="28" t="s">
        <v>38</v>
      </c>
      <c r="F3321" s="28" t="s">
        <v>228</v>
      </c>
      <c r="G3321" s="28">
        <v>576</v>
      </c>
    </row>
    <row r="3322" spans="4:7" x14ac:dyDescent="0.3">
      <c r="D3322" s="30">
        <v>46320</v>
      </c>
      <c r="E3322" s="28" t="s">
        <v>38</v>
      </c>
      <c r="F3322" s="28" t="s">
        <v>235</v>
      </c>
      <c r="G3322" s="28">
        <v>215</v>
      </c>
    </row>
    <row r="3323" spans="4:7" x14ac:dyDescent="0.3">
      <c r="D3323" s="30">
        <v>46320</v>
      </c>
      <c r="E3323" s="28" t="s">
        <v>42</v>
      </c>
      <c r="F3323" s="28" t="s">
        <v>237</v>
      </c>
      <c r="G3323" s="28">
        <v>1260</v>
      </c>
    </row>
    <row r="3324" spans="4:7" x14ac:dyDescent="0.3">
      <c r="D3324" s="30">
        <v>46321</v>
      </c>
      <c r="E3324" s="28" t="s">
        <v>39</v>
      </c>
      <c r="F3324" s="28" t="s">
        <v>239</v>
      </c>
      <c r="G3324" s="28">
        <v>304</v>
      </c>
    </row>
    <row r="3325" spans="4:7" x14ac:dyDescent="0.3">
      <c r="D3325" s="30">
        <v>46321</v>
      </c>
      <c r="E3325" s="28" t="s">
        <v>39</v>
      </c>
      <c r="F3325" s="28" t="s">
        <v>237</v>
      </c>
      <c r="G3325" s="28">
        <v>1008</v>
      </c>
    </row>
    <row r="3326" spans="4:7" x14ac:dyDescent="0.3">
      <c r="D3326" s="30">
        <v>46321</v>
      </c>
      <c r="E3326" s="28" t="s">
        <v>39</v>
      </c>
      <c r="F3326" s="28" t="s">
        <v>232</v>
      </c>
      <c r="G3326" s="28">
        <v>846</v>
      </c>
    </row>
    <row r="3327" spans="4:7" x14ac:dyDescent="0.3">
      <c r="D3327" s="30">
        <v>46321</v>
      </c>
      <c r="E3327" s="28" t="s">
        <v>39</v>
      </c>
      <c r="F3327" s="28" t="s">
        <v>226</v>
      </c>
      <c r="G3327" s="28">
        <v>96</v>
      </c>
    </row>
    <row r="3328" spans="4:7" x14ac:dyDescent="0.3">
      <c r="D3328" s="30">
        <v>46321</v>
      </c>
      <c r="E3328" s="28" t="s">
        <v>39</v>
      </c>
      <c r="F3328" s="28" t="s">
        <v>223</v>
      </c>
      <c r="G3328" s="28">
        <v>795</v>
      </c>
    </row>
    <row r="3329" spans="4:7" x14ac:dyDescent="0.3">
      <c r="D3329" s="30">
        <v>46321</v>
      </c>
      <c r="E3329" s="28" t="s">
        <v>39</v>
      </c>
      <c r="F3329" s="28" t="s">
        <v>226</v>
      </c>
      <c r="G3329" s="28">
        <v>288</v>
      </c>
    </row>
    <row r="3330" spans="4:7" x14ac:dyDescent="0.3">
      <c r="D3330" s="30">
        <v>46321</v>
      </c>
      <c r="E3330" s="28" t="s">
        <v>42</v>
      </c>
      <c r="F3330" s="28" t="s">
        <v>234</v>
      </c>
      <c r="G3330" s="28">
        <v>408</v>
      </c>
    </row>
    <row r="3331" spans="4:7" x14ac:dyDescent="0.3">
      <c r="D3331" s="30">
        <v>46321</v>
      </c>
      <c r="E3331" s="28" t="s">
        <v>106</v>
      </c>
      <c r="F3331" s="28" t="s">
        <v>238</v>
      </c>
      <c r="G3331" s="28">
        <v>696</v>
      </c>
    </row>
    <row r="3332" spans="4:7" x14ac:dyDescent="0.3">
      <c r="D3332" s="30">
        <v>46321</v>
      </c>
      <c r="E3332" s="28" t="s">
        <v>106</v>
      </c>
      <c r="F3332" s="28" t="s">
        <v>233</v>
      </c>
      <c r="G3332" s="28">
        <v>714</v>
      </c>
    </row>
    <row r="3333" spans="4:7" x14ac:dyDescent="0.3">
      <c r="D3333" s="30">
        <v>46321</v>
      </c>
      <c r="E3333" s="28" t="s">
        <v>38</v>
      </c>
      <c r="F3333" s="28" t="s">
        <v>233</v>
      </c>
      <c r="G3333" s="28">
        <v>918</v>
      </c>
    </row>
    <row r="3334" spans="4:7" x14ac:dyDescent="0.3">
      <c r="D3334" s="30">
        <v>46321</v>
      </c>
      <c r="E3334" s="28" t="s">
        <v>38</v>
      </c>
      <c r="F3334" s="28" t="s">
        <v>215</v>
      </c>
      <c r="G3334" s="28">
        <v>1725</v>
      </c>
    </row>
    <row r="3335" spans="4:7" x14ac:dyDescent="0.3">
      <c r="D3335" s="30">
        <v>46321</v>
      </c>
      <c r="E3335" s="28" t="s">
        <v>38</v>
      </c>
      <c r="F3335" s="28" t="s">
        <v>238</v>
      </c>
      <c r="G3335" s="28">
        <v>1740</v>
      </c>
    </row>
    <row r="3336" spans="4:7" x14ac:dyDescent="0.3">
      <c r="D3336" s="30">
        <v>46321</v>
      </c>
      <c r="E3336" s="28" t="s">
        <v>106</v>
      </c>
      <c r="F3336" s="28" t="s">
        <v>225</v>
      </c>
      <c r="G3336" s="28">
        <v>1600</v>
      </c>
    </row>
    <row r="3337" spans="4:7" x14ac:dyDescent="0.3">
      <c r="D3337" s="30">
        <v>46321</v>
      </c>
      <c r="E3337" s="28" t="s">
        <v>39</v>
      </c>
      <c r="F3337" s="28" t="s">
        <v>225</v>
      </c>
      <c r="G3337" s="28">
        <v>64</v>
      </c>
    </row>
    <row r="3338" spans="4:7" x14ac:dyDescent="0.3">
      <c r="D3338" s="30">
        <v>46321</v>
      </c>
      <c r="E3338" s="28" t="s">
        <v>38</v>
      </c>
      <c r="F3338" s="28" t="s">
        <v>236</v>
      </c>
      <c r="G3338" s="28">
        <v>165</v>
      </c>
    </row>
    <row r="3339" spans="4:7" x14ac:dyDescent="0.3">
      <c r="D3339" s="30">
        <v>46321</v>
      </c>
      <c r="E3339" s="28" t="s">
        <v>106</v>
      </c>
      <c r="F3339" s="28" t="s">
        <v>226</v>
      </c>
      <c r="G3339" s="28">
        <v>1824</v>
      </c>
    </row>
    <row r="3340" spans="4:7" x14ac:dyDescent="0.3">
      <c r="D3340" s="30">
        <v>46322</v>
      </c>
      <c r="E3340" s="28" t="s">
        <v>39</v>
      </c>
      <c r="F3340" s="28" t="s">
        <v>230</v>
      </c>
      <c r="G3340" s="28">
        <v>111</v>
      </c>
    </row>
    <row r="3341" spans="4:7" x14ac:dyDescent="0.3">
      <c r="D3341" s="30">
        <v>46322</v>
      </c>
      <c r="E3341" s="28" t="s">
        <v>39</v>
      </c>
      <c r="F3341" s="28" t="s">
        <v>233</v>
      </c>
      <c r="G3341" s="28">
        <v>867</v>
      </c>
    </row>
    <row r="3342" spans="4:7" x14ac:dyDescent="0.3">
      <c r="D3342" s="30">
        <v>46322</v>
      </c>
      <c r="E3342" s="28" t="s">
        <v>38</v>
      </c>
      <c r="F3342" s="28" t="s">
        <v>235</v>
      </c>
      <c r="G3342" s="28">
        <v>473</v>
      </c>
    </row>
    <row r="3343" spans="4:7" x14ac:dyDescent="0.3">
      <c r="D3343" s="30">
        <v>46322</v>
      </c>
      <c r="E3343" s="28" t="s">
        <v>38</v>
      </c>
      <c r="F3343" s="28" t="s">
        <v>223</v>
      </c>
      <c r="G3343" s="28">
        <v>689</v>
      </c>
    </row>
    <row r="3344" spans="4:7" x14ac:dyDescent="0.3">
      <c r="D3344" s="30">
        <v>46322</v>
      </c>
      <c r="E3344" s="28" t="s">
        <v>106</v>
      </c>
      <c r="F3344" s="28" t="s">
        <v>219</v>
      </c>
      <c r="G3344" s="28">
        <v>1911</v>
      </c>
    </row>
    <row r="3345" spans="4:7" x14ac:dyDescent="0.3">
      <c r="D3345" s="30">
        <v>46322</v>
      </c>
      <c r="E3345" s="28" t="s">
        <v>42</v>
      </c>
      <c r="F3345" s="28" t="s">
        <v>236</v>
      </c>
      <c r="G3345" s="28">
        <v>44</v>
      </c>
    </row>
    <row r="3346" spans="4:7" x14ac:dyDescent="0.3">
      <c r="D3346" s="30">
        <v>46322</v>
      </c>
      <c r="E3346" s="28" t="s">
        <v>38</v>
      </c>
      <c r="F3346" s="28" t="s">
        <v>236</v>
      </c>
      <c r="G3346" s="28">
        <v>198</v>
      </c>
    </row>
    <row r="3347" spans="4:7" x14ac:dyDescent="0.3">
      <c r="D3347" s="30">
        <v>46322</v>
      </c>
      <c r="E3347" s="28" t="s">
        <v>38</v>
      </c>
      <c r="F3347" s="28" t="s">
        <v>237</v>
      </c>
      <c r="G3347" s="28">
        <v>567</v>
      </c>
    </row>
    <row r="3348" spans="4:7" x14ac:dyDescent="0.3">
      <c r="D3348" s="30">
        <v>46322</v>
      </c>
      <c r="E3348" s="28" t="s">
        <v>42</v>
      </c>
      <c r="F3348" s="28" t="s">
        <v>239</v>
      </c>
      <c r="G3348" s="28">
        <v>494</v>
      </c>
    </row>
    <row r="3349" spans="4:7" x14ac:dyDescent="0.3">
      <c r="D3349" s="30">
        <v>46322</v>
      </c>
      <c r="E3349" s="28" t="s">
        <v>106</v>
      </c>
      <c r="F3349" s="28" t="s">
        <v>230</v>
      </c>
      <c r="G3349" s="28">
        <v>925</v>
      </c>
    </row>
    <row r="3350" spans="4:7" x14ac:dyDescent="0.3">
      <c r="D3350" s="30">
        <v>46322</v>
      </c>
      <c r="E3350" s="28" t="s">
        <v>39</v>
      </c>
      <c r="F3350" s="28" t="s">
        <v>237</v>
      </c>
      <c r="G3350" s="28">
        <v>189</v>
      </c>
    </row>
    <row r="3351" spans="4:7" x14ac:dyDescent="0.3">
      <c r="D3351" s="30">
        <v>46322</v>
      </c>
      <c r="E3351" s="28" t="s">
        <v>106</v>
      </c>
      <c r="F3351" s="28" t="s">
        <v>236</v>
      </c>
      <c r="G3351" s="28">
        <v>33</v>
      </c>
    </row>
    <row r="3352" spans="4:7" x14ac:dyDescent="0.3">
      <c r="D3352" s="30">
        <v>46322</v>
      </c>
      <c r="E3352" s="28" t="s">
        <v>106</v>
      </c>
      <c r="F3352" s="28" t="s">
        <v>223</v>
      </c>
      <c r="G3352" s="28">
        <v>1113</v>
      </c>
    </row>
    <row r="3353" spans="4:7" x14ac:dyDescent="0.3">
      <c r="D3353" s="30">
        <v>46322</v>
      </c>
      <c r="E3353" s="28" t="s">
        <v>38</v>
      </c>
      <c r="F3353" s="28" t="s">
        <v>236</v>
      </c>
      <c r="G3353" s="28">
        <v>88</v>
      </c>
    </row>
    <row r="3354" spans="4:7" x14ac:dyDescent="0.3">
      <c r="D3354" s="30">
        <v>46322</v>
      </c>
      <c r="E3354" s="28" t="s">
        <v>39</v>
      </c>
      <c r="F3354" s="28" t="s">
        <v>237</v>
      </c>
      <c r="G3354" s="28">
        <v>882</v>
      </c>
    </row>
    <row r="3355" spans="4:7" x14ac:dyDescent="0.3">
      <c r="D3355" s="30">
        <v>46322</v>
      </c>
      <c r="E3355" s="28" t="s">
        <v>39</v>
      </c>
      <c r="F3355" s="28" t="s">
        <v>234</v>
      </c>
      <c r="G3355" s="28">
        <v>1173</v>
      </c>
    </row>
    <row r="3356" spans="4:7" x14ac:dyDescent="0.3">
      <c r="D3356" s="30">
        <v>46323</v>
      </c>
      <c r="E3356" s="28" t="s">
        <v>38</v>
      </c>
      <c r="F3356" s="28" t="s">
        <v>229</v>
      </c>
      <c r="G3356" s="28">
        <v>1408</v>
      </c>
    </row>
    <row r="3357" spans="4:7" x14ac:dyDescent="0.3">
      <c r="D3357" s="30">
        <v>46323</v>
      </c>
      <c r="E3357" s="28" t="s">
        <v>42</v>
      </c>
      <c r="F3357" s="28" t="s">
        <v>229</v>
      </c>
      <c r="G3357" s="28">
        <v>1760</v>
      </c>
    </row>
    <row r="3358" spans="4:7" x14ac:dyDescent="0.3">
      <c r="D3358" s="30">
        <v>46323</v>
      </c>
      <c r="E3358" s="28" t="s">
        <v>42</v>
      </c>
      <c r="F3358" s="28" t="s">
        <v>231</v>
      </c>
      <c r="G3358" s="28">
        <v>176</v>
      </c>
    </row>
    <row r="3359" spans="4:7" x14ac:dyDescent="0.3">
      <c r="D3359" s="30">
        <v>46323</v>
      </c>
      <c r="E3359" s="28" t="s">
        <v>42</v>
      </c>
      <c r="F3359" s="28" t="s">
        <v>215</v>
      </c>
      <c r="G3359" s="28">
        <v>1656</v>
      </c>
    </row>
    <row r="3360" spans="4:7" x14ac:dyDescent="0.3">
      <c r="D3360" s="30">
        <v>46323</v>
      </c>
      <c r="E3360" s="28" t="s">
        <v>42</v>
      </c>
      <c r="F3360" s="28" t="s">
        <v>227</v>
      </c>
      <c r="G3360" s="28">
        <v>986</v>
      </c>
    </row>
    <row r="3361" spans="4:7" x14ac:dyDescent="0.3">
      <c r="D3361" s="30">
        <v>46323</v>
      </c>
      <c r="E3361" s="28" t="s">
        <v>42</v>
      </c>
      <c r="F3361" s="28" t="s">
        <v>235</v>
      </c>
      <c r="G3361" s="28">
        <v>387</v>
      </c>
    </row>
    <row r="3362" spans="4:7" x14ac:dyDescent="0.3">
      <c r="D3362" s="30">
        <v>46323</v>
      </c>
      <c r="E3362" s="28" t="s">
        <v>106</v>
      </c>
      <c r="F3362" s="28" t="s">
        <v>223</v>
      </c>
      <c r="G3362" s="28">
        <v>583</v>
      </c>
    </row>
    <row r="3363" spans="4:7" x14ac:dyDescent="0.3">
      <c r="D3363" s="30">
        <v>46323</v>
      </c>
      <c r="E3363" s="28" t="s">
        <v>106</v>
      </c>
      <c r="F3363" s="28" t="s">
        <v>225</v>
      </c>
      <c r="G3363" s="28">
        <v>640</v>
      </c>
    </row>
    <row r="3364" spans="4:7" x14ac:dyDescent="0.3">
      <c r="D3364" s="30">
        <v>46323</v>
      </c>
      <c r="E3364" s="28" t="s">
        <v>38</v>
      </c>
      <c r="F3364" s="28" t="s">
        <v>230</v>
      </c>
      <c r="G3364" s="28">
        <v>703</v>
      </c>
    </row>
    <row r="3365" spans="4:7" x14ac:dyDescent="0.3">
      <c r="D3365" s="30">
        <v>46323</v>
      </c>
      <c r="E3365" s="28" t="s">
        <v>42</v>
      </c>
      <c r="F3365" s="28" t="s">
        <v>232</v>
      </c>
      <c r="G3365" s="28">
        <v>705</v>
      </c>
    </row>
    <row r="3366" spans="4:7" x14ac:dyDescent="0.3">
      <c r="D3366" s="30">
        <v>46324</v>
      </c>
      <c r="E3366" s="28" t="s">
        <v>38</v>
      </c>
      <c r="F3366" s="28" t="s">
        <v>219</v>
      </c>
      <c r="G3366" s="28">
        <v>2093</v>
      </c>
    </row>
    <row r="3367" spans="4:7" x14ac:dyDescent="0.3">
      <c r="D3367" s="30">
        <v>46324</v>
      </c>
      <c r="E3367" s="28" t="s">
        <v>42</v>
      </c>
      <c r="F3367" s="28" t="s">
        <v>235</v>
      </c>
      <c r="G3367" s="28">
        <v>1075</v>
      </c>
    </row>
    <row r="3368" spans="4:7" x14ac:dyDescent="0.3">
      <c r="D3368" s="30">
        <v>46324</v>
      </c>
      <c r="E3368" s="28" t="s">
        <v>106</v>
      </c>
      <c r="F3368" s="28" t="s">
        <v>235</v>
      </c>
      <c r="G3368" s="28">
        <v>903</v>
      </c>
    </row>
    <row r="3369" spans="4:7" x14ac:dyDescent="0.3">
      <c r="D3369" s="30">
        <v>46324</v>
      </c>
      <c r="E3369" s="28" t="s">
        <v>42</v>
      </c>
      <c r="F3369" s="28" t="s">
        <v>228</v>
      </c>
      <c r="G3369" s="28">
        <v>504</v>
      </c>
    </row>
    <row r="3370" spans="4:7" x14ac:dyDescent="0.3">
      <c r="D3370" s="30">
        <v>46324</v>
      </c>
      <c r="E3370" s="28" t="s">
        <v>38</v>
      </c>
      <c r="F3370" s="28" t="s">
        <v>225</v>
      </c>
      <c r="G3370" s="28">
        <v>128</v>
      </c>
    </row>
    <row r="3371" spans="4:7" x14ac:dyDescent="0.3">
      <c r="D3371" s="30">
        <v>46324</v>
      </c>
      <c r="E3371" s="28" t="s">
        <v>106</v>
      </c>
      <c r="F3371" s="28" t="s">
        <v>215</v>
      </c>
      <c r="G3371" s="28">
        <v>345</v>
      </c>
    </row>
    <row r="3372" spans="4:7" x14ac:dyDescent="0.3">
      <c r="D3372" s="30">
        <v>46324</v>
      </c>
      <c r="E3372" s="28" t="s">
        <v>38</v>
      </c>
      <c r="F3372" s="28" t="s">
        <v>232</v>
      </c>
      <c r="G3372" s="28">
        <v>987</v>
      </c>
    </row>
    <row r="3373" spans="4:7" x14ac:dyDescent="0.3">
      <c r="D3373" s="30">
        <v>46324</v>
      </c>
      <c r="E3373" s="28" t="s">
        <v>38</v>
      </c>
      <c r="F3373" s="28" t="s">
        <v>225</v>
      </c>
      <c r="G3373" s="28">
        <v>448</v>
      </c>
    </row>
    <row r="3374" spans="4:7" x14ac:dyDescent="0.3">
      <c r="D3374" s="30">
        <v>46324</v>
      </c>
      <c r="E3374" s="28" t="s">
        <v>39</v>
      </c>
      <c r="F3374" s="28" t="s">
        <v>226</v>
      </c>
      <c r="G3374" s="28">
        <v>1152</v>
      </c>
    </row>
    <row r="3375" spans="4:7" x14ac:dyDescent="0.3">
      <c r="D3375" s="30">
        <v>46324</v>
      </c>
      <c r="E3375" s="28" t="s">
        <v>38</v>
      </c>
      <c r="F3375" s="28" t="s">
        <v>226</v>
      </c>
      <c r="G3375" s="28">
        <v>672</v>
      </c>
    </row>
    <row r="3376" spans="4:7" x14ac:dyDescent="0.3">
      <c r="D3376" s="30">
        <v>46324</v>
      </c>
      <c r="E3376" s="28" t="s">
        <v>106</v>
      </c>
      <c r="F3376" s="28" t="s">
        <v>229</v>
      </c>
      <c r="G3376" s="28">
        <v>1056</v>
      </c>
    </row>
    <row r="3377" spans="4:7" x14ac:dyDescent="0.3">
      <c r="D3377" s="30">
        <v>46325</v>
      </c>
      <c r="E3377" s="28" t="s">
        <v>39</v>
      </c>
      <c r="F3377" s="28" t="s">
        <v>227</v>
      </c>
      <c r="G3377" s="28">
        <v>1334</v>
      </c>
    </row>
    <row r="3378" spans="4:7" x14ac:dyDescent="0.3">
      <c r="D3378" s="30">
        <v>46325</v>
      </c>
      <c r="E3378" s="28" t="s">
        <v>42</v>
      </c>
      <c r="F3378" s="28" t="s">
        <v>231</v>
      </c>
      <c r="G3378" s="28">
        <v>44</v>
      </c>
    </row>
    <row r="3379" spans="4:7" x14ac:dyDescent="0.3">
      <c r="D3379" s="30">
        <v>46325</v>
      </c>
      <c r="E3379" s="28" t="s">
        <v>106</v>
      </c>
      <c r="F3379" s="28" t="s">
        <v>219</v>
      </c>
      <c r="G3379" s="28">
        <v>1274</v>
      </c>
    </row>
    <row r="3380" spans="4:7" x14ac:dyDescent="0.3">
      <c r="D3380" s="30">
        <v>46325</v>
      </c>
      <c r="E3380" s="28" t="s">
        <v>38</v>
      </c>
      <c r="F3380" s="28" t="s">
        <v>238</v>
      </c>
      <c r="G3380" s="28">
        <v>1218</v>
      </c>
    </row>
    <row r="3381" spans="4:7" x14ac:dyDescent="0.3">
      <c r="D3381" s="30">
        <v>46325</v>
      </c>
      <c r="E3381" s="28" t="s">
        <v>39</v>
      </c>
      <c r="F3381" s="28" t="s">
        <v>235</v>
      </c>
      <c r="G3381" s="28">
        <v>946</v>
      </c>
    </row>
    <row r="3382" spans="4:7" x14ac:dyDescent="0.3">
      <c r="D3382" s="30">
        <v>46325</v>
      </c>
      <c r="E3382" s="28" t="s">
        <v>42</v>
      </c>
      <c r="F3382" s="28" t="s">
        <v>238</v>
      </c>
      <c r="G3382" s="28">
        <v>1392</v>
      </c>
    </row>
    <row r="3383" spans="4:7" x14ac:dyDescent="0.3">
      <c r="D3383" s="30">
        <v>46325</v>
      </c>
      <c r="E3383" s="28" t="s">
        <v>38</v>
      </c>
      <c r="F3383" s="28" t="s">
        <v>223</v>
      </c>
      <c r="G3383" s="28">
        <v>1166</v>
      </c>
    </row>
    <row r="3384" spans="4:7" x14ac:dyDescent="0.3">
      <c r="D3384" s="30">
        <v>46325</v>
      </c>
      <c r="E3384" s="28" t="s">
        <v>106</v>
      </c>
      <c r="F3384" s="28" t="s">
        <v>221</v>
      </c>
      <c r="G3384" s="28">
        <v>117</v>
      </c>
    </row>
    <row r="3385" spans="4:7" x14ac:dyDescent="0.3">
      <c r="D3385" s="30">
        <v>46326</v>
      </c>
      <c r="E3385" s="28" t="s">
        <v>39</v>
      </c>
      <c r="F3385" s="28" t="s">
        <v>219</v>
      </c>
      <c r="G3385" s="28">
        <v>637</v>
      </c>
    </row>
    <row r="3386" spans="4:7" x14ac:dyDescent="0.3">
      <c r="D3386" s="30">
        <v>46326</v>
      </c>
      <c r="E3386" s="28" t="s">
        <v>38</v>
      </c>
      <c r="F3386" s="28" t="s">
        <v>233</v>
      </c>
      <c r="G3386" s="28">
        <v>1122</v>
      </c>
    </row>
    <row r="3387" spans="4:7" x14ac:dyDescent="0.3">
      <c r="D3387" s="30">
        <v>46326</v>
      </c>
      <c r="E3387" s="28" t="s">
        <v>38</v>
      </c>
      <c r="F3387" s="28" t="s">
        <v>241</v>
      </c>
      <c r="G3387" s="28">
        <v>180</v>
      </c>
    </row>
    <row r="3388" spans="4:7" x14ac:dyDescent="0.3">
      <c r="D3388" s="30">
        <v>46326</v>
      </c>
      <c r="E3388" s="28" t="s">
        <v>106</v>
      </c>
      <c r="F3388" s="28" t="s">
        <v>232</v>
      </c>
      <c r="G3388" s="28">
        <v>94</v>
      </c>
    </row>
    <row r="3389" spans="4:7" x14ac:dyDescent="0.3">
      <c r="D3389" s="30">
        <v>46326</v>
      </c>
      <c r="E3389" s="28" t="s">
        <v>38</v>
      </c>
      <c r="F3389" s="28" t="s">
        <v>228</v>
      </c>
      <c r="G3389" s="28">
        <v>936</v>
      </c>
    </row>
    <row r="3390" spans="4:7" x14ac:dyDescent="0.3">
      <c r="D3390" s="30">
        <v>46326</v>
      </c>
      <c r="E3390" s="28" t="s">
        <v>38</v>
      </c>
      <c r="F3390" s="28" t="s">
        <v>238</v>
      </c>
      <c r="G3390" s="28">
        <v>435</v>
      </c>
    </row>
    <row r="3391" spans="4:7" x14ac:dyDescent="0.3">
      <c r="D3391" s="30">
        <v>46326</v>
      </c>
      <c r="E3391" s="28" t="s">
        <v>38</v>
      </c>
      <c r="F3391" s="28" t="s">
        <v>223</v>
      </c>
      <c r="G3391" s="28">
        <v>1325</v>
      </c>
    </row>
    <row r="3392" spans="4:7" x14ac:dyDescent="0.3">
      <c r="D3392" s="30">
        <v>46326</v>
      </c>
      <c r="E3392" s="28" t="s">
        <v>38</v>
      </c>
      <c r="F3392" s="28" t="s">
        <v>228</v>
      </c>
      <c r="G3392" s="28">
        <v>792</v>
      </c>
    </row>
    <row r="3393" spans="4:7" x14ac:dyDescent="0.3">
      <c r="D3393" s="30">
        <v>46326</v>
      </c>
      <c r="E3393" s="28" t="s">
        <v>42</v>
      </c>
      <c r="F3393" s="28" t="s">
        <v>225</v>
      </c>
      <c r="G3393" s="28">
        <v>832</v>
      </c>
    </row>
    <row r="3394" spans="4:7" x14ac:dyDescent="0.3">
      <c r="D3394" s="30">
        <v>46326</v>
      </c>
      <c r="E3394" s="28" t="s">
        <v>38</v>
      </c>
      <c r="F3394" s="28" t="s">
        <v>237</v>
      </c>
      <c r="G3394" s="28">
        <v>1071</v>
      </c>
    </row>
    <row r="3395" spans="4:7" x14ac:dyDescent="0.3">
      <c r="D3395" s="30">
        <v>46327</v>
      </c>
      <c r="E3395" s="28" t="s">
        <v>38</v>
      </c>
      <c r="F3395" s="28" t="s">
        <v>217</v>
      </c>
      <c r="G3395" s="28">
        <v>988</v>
      </c>
    </row>
    <row r="3396" spans="4:7" x14ac:dyDescent="0.3">
      <c r="D3396" s="30">
        <v>46327</v>
      </c>
      <c r="E3396" s="28" t="s">
        <v>38</v>
      </c>
      <c r="F3396" s="28" t="s">
        <v>234</v>
      </c>
      <c r="G3396" s="28">
        <v>1071</v>
      </c>
    </row>
    <row r="3397" spans="4:7" x14ac:dyDescent="0.3">
      <c r="D3397" s="30">
        <v>46327</v>
      </c>
      <c r="E3397" s="28" t="s">
        <v>38</v>
      </c>
      <c r="F3397" s="28" t="s">
        <v>240</v>
      </c>
      <c r="G3397" s="28">
        <v>495</v>
      </c>
    </row>
    <row r="3398" spans="4:7" x14ac:dyDescent="0.3">
      <c r="D3398" s="30">
        <v>46327</v>
      </c>
      <c r="E3398" s="28" t="s">
        <v>38</v>
      </c>
      <c r="F3398" s="28" t="s">
        <v>231</v>
      </c>
      <c r="G3398" s="28">
        <v>374</v>
      </c>
    </row>
    <row r="3399" spans="4:7" x14ac:dyDescent="0.3">
      <c r="D3399" s="30">
        <v>46327</v>
      </c>
      <c r="E3399" s="28" t="s">
        <v>106</v>
      </c>
      <c r="F3399" s="28" t="s">
        <v>221</v>
      </c>
      <c r="G3399" s="28">
        <v>130</v>
      </c>
    </row>
    <row r="3400" spans="4:7" x14ac:dyDescent="0.3">
      <c r="D3400" s="30">
        <v>46327</v>
      </c>
      <c r="E3400" s="28" t="s">
        <v>42</v>
      </c>
      <c r="F3400" s="28" t="s">
        <v>225</v>
      </c>
      <c r="G3400" s="28">
        <v>1344</v>
      </c>
    </row>
    <row r="3401" spans="4:7" x14ac:dyDescent="0.3">
      <c r="D3401" s="30">
        <v>46327</v>
      </c>
      <c r="E3401" s="28" t="s">
        <v>106</v>
      </c>
      <c r="F3401" s="28" t="s">
        <v>235</v>
      </c>
      <c r="G3401" s="28">
        <v>817</v>
      </c>
    </row>
    <row r="3402" spans="4:7" x14ac:dyDescent="0.3">
      <c r="D3402" s="30">
        <v>46327</v>
      </c>
      <c r="E3402" s="28" t="s">
        <v>42</v>
      </c>
      <c r="F3402" s="28" t="s">
        <v>215</v>
      </c>
      <c r="G3402" s="28">
        <v>207</v>
      </c>
    </row>
    <row r="3403" spans="4:7" x14ac:dyDescent="0.3">
      <c r="D3403" s="30">
        <v>46327</v>
      </c>
      <c r="E3403" s="28" t="s">
        <v>106</v>
      </c>
      <c r="F3403" s="28" t="s">
        <v>226</v>
      </c>
      <c r="G3403" s="28">
        <v>1344</v>
      </c>
    </row>
    <row r="3404" spans="4:7" x14ac:dyDescent="0.3">
      <c r="D3404" s="30">
        <v>46328</v>
      </c>
      <c r="E3404" s="28" t="s">
        <v>38</v>
      </c>
      <c r="F3404" s="28" t="s">
        <v>230</v>
      </c>
      <c r="G3404" s="28">
        <v>703</v>
      </c>
    </row>
    <row r="3405" spans="4:7" x14ac:dyDescent="0.3">
      <c r="D3405" s="30">
        <v>46328</v>
      </c>
      <c r="E3405" s="28" t="s">
        <v>106</v>
      </c>
      <c r="F3405" s="28" t="s">
        <v>226</v>
      </c>
      <c r="G3405" s="28">
        <v>768</v>
      </c>
    </row>
    <row r="3406" spans="4:7" x14ac:dyDescent="0.3">
      <c r="D3406" s="30">
        <v>46328</v>
      </c>
      <c r="E3406" s="28" t="s">
        <v>42</v>
      </c>
      <c r="F3406" s="28" t="s">
        <v>226</v>
      </c>
      <c r="G3406" s="28">
        <v>96</v>
      </c>
    </row>
    <row r="3407" spans="4:7" x14ac:dyDescent="0.3">
      <c r="D3407" s="30">
        <v>46328</v>
      </c>
      <c r="E3407" s="28" t="s">
        <v>42</v>
      </c>
      <c r="F3407" s="28" t="s">
        <v>236</v>
      </c>
      <c r="G3407" s="28">
        <v>88</v>
      </c>
    </row>
    <row r="3408" spans="4:7" x14ac:dyDescent="0.3">
      <c r="D3408" s="30">
        <v>46328</v>
      </c>
      <c r="E3408" s="28" t="s">
        <v>38</v>
      </c>
      <c r="F3408" s="28" t="s">
        <v>234</v>
      </c>
      <c r="G3408" s="28">
        <v>765</v>
      </c>
    </row>
    <row r="3409" spans="4:7" x14ac:dyDescent="0.3">
      <c r="D3409" s="30">
        <v>46328</v>
      </c>
      <c r="E3409" s="28" t="s">
        <v>39</v>
      </c>
      <c r="F3409" s="28" t="s">
        <v>215</v>
      </c>
      <c r="G3409" s="28">
        <v>138</v>
      </c>
    </row>
    <row r="3410" spans="4:7" x14ac:dyDescent="0.3">
      <c r="D3410" s="30">
        <v>46328</v>
      </c>
      <c r="E3410" s="28" t="s">
        <v>106</v>
      </c>
      <c r="F3410" s="28" t="s">
        <v>239</v>
      </c>
      <c r="G3410" s="28">
        <v>114</v>
      </c>
    </row>
    <row r="3411" spans="4:7" x14ac:dyDescent="0.3">
      <c r="D3411" s="30">
        <v>46328</v>
      </c>
      <c r="E3411" s="28" t="s">
        <v>42</v>
      </c>
      <c r="F3411" s="28" t="s">
        <v>237</v>
      </c>
      <c r="G3411" s="28">
        <v>1512</v>
      </c>
    </row>
    <row r="3412" spans="4:7" x14ac:dyDescent="0.3">
      <c r="D3412" s="30">
        <v>46328</v>
      </c>
      <c r="E3412" s="28" t="s">
        <v>42</v>
      </c>
      <c r="F3412" s="28" t="s">
        <v>238</v>
      </c>
      <c r="G3412" s="28">
        <v>1653</v>
      </c>
    </row>
    <row r="3413" spans="4:7" x14ac:dyDescent="0.3">
      <c r="D3413" s="30">
        <v>46328</v>
      </c>
      <c r="E3413" s="28" t="s">
        <v>39</v>
      </c>
      <c r="F3413" s="28" t="s">
        <v>233</v>
      </c>
      <c r="G3413" s="28">
        <v>816</v>
      </c>
    </row>
    <row r="3414" spans="4:7" x14ac:dyDescent="0.3">
      <c r="D3414" s="30">
        <v>46328</v>
      </c>
      <c r="E3414" s="28" t="s">
        <v>106</v>
      </c>
      <c r="F3414" s="28" t="s">
        <v>232</v>
      </c>
      <c r="G3414" s="28">
        <v>235</v>
      </c>
    </row>
    <row r="3415" spans="4:7" x14ac:dyDescent="0.3">
      <c r="D3415" s="30">
        <v>46329</v>
      </c>
      <c r="E3415" s="28" t="s">
        <v>106</v>
      </c>
      <c r="F3415" s="28" t="s">
        <v>229</v>
      </c>
      <c r="G3415" s="28">
        <v>1408</v>
      </c>
    </row>
    <row r="3416" spans="4:7" x14ac:dyDescent="0.3">
      <c r="D3416" s="30">
        <v>46329</v>
      </c>
      <c r="E3416" s="28" t="s">
        <v>106</v>
      </c>
      <c r="F3416" s="28" t="s">
        <v>235</v>
      </c>
      <c r="G3416" s="28">
        <v>1032</v>
      </c>
    </row>
    <row r="3417" spans="4:7" x14ac:dyDescent="0.3">
      <c r="D3417" s="30">
        <v>46329</v>
      </c>
      <c r="E3417" s="28" t="s">
        <v>39</v>
      </c>
      <c r="F3417" s="28" t="s">
        <v>240</v>
      </c>
      <c r="G3417" s="28">
        <v>1035</v>
      </c>
    </row>
    <row r="3418" spans="4:7" x14ac:dyDescent="0.3">
      <c r="D3418" s="30">
        <v>46329</v>
      </c>
      <c r="E3418" s="28" t="s">
        <v>42</v>
      </c>
      <c r="F3418" s="28" t="s">
        <v>237</v>
      </c>
      <c r="G3418" s="28">
        <v>1260</v>
      </c>
    </row>
    <row r="3419" spans="4:7" x14ac:dyDescent="0.3">
      <c r="D3419" s="30">
        <v>46329</v>
      </c>
      <c r="E3419" s="28" t="s">
        <v>39</v>
      </c>
      <c r="F3419" s="28" t="s">
        <v>217</v>
      </c>
      <c r="G3419" s="28">
        <v>1040</v>
      </c>
    </row>
    <row r="3420" spans="4:7" x14ac:dyDescent="0.3">
      <c r="D3420" s="30">
        <v>46329</v>
      </c>
      <c r="E3420" s="28" t="s">
        <v>42</v>
      </c>
      <c r="F3420" s="28" t="s">
        <v>242</v>
      </c>
      <c r="G3420" s="28">
        <v>969</v>
      </c>
    </row>
    <row r="3421" spans="4:7" x14ac:dyDescent="0.3">
      <c r="D3421" s="30">
        <v>46329</v>
      </c>
      <c r="E3421" s="28" t="s">
        <v>38</v>
      </c>
      <c r="F3421" s="28" t="s">
        <v>234</v>
      </c>
      <c r="G3421" s="28">
        <v>765</v>
      </c>
    </row>
    <row r="3422" spans="4:7" x14ac:dyDescent="0.3">
      <c r="D3422" s="30">
        <v>46330</v>
      </c>
      <c r="E3422" s="28" t="s">
        <v>38</v>
      </c>
      <c r="F3422" s="28" t="s">
        <v>229</v>
      </c>
      <c r="G3422" s="28">
        <v>176</v>
      </c>
    </row>
    <row r="3423" spans="4:7" x14ac:dyDescent="0.3">
      <c r="D3423" s="30">
        <v>46330</v>
      </c>
      <c r="E3423" s="28" t="s">
        <v>38</v>
      </c>
      <c r="F3423" s="28" t="s">
        <v>236</v>
      </c>
      <c r="G3423" s="28">
        <v>209</v>
      </c>
    </row>
    <row r="3424" spans="4:7" x14ac:dyDescent="0.3">
      <c r="D3424" s="30">
        <v>46330</v>
      </c>
      <c r="E3424" s="28" t="s">
        <v>42</v>
      </c>
      <c r="F3424" s="28" t="s">
        <v>237</v>
      </c>
      <c r="G3424" s="28">
        <v>693</v>
      </c>
    </row>
    <row r="3425" spans="4:7" x14ac:dyDescent="0.3">
      <c r="D3425" s="30">
        <v>46330</v>
      </c>
      <c r="E3425" s="28" t="s">
        <v>39</v>
      </c>
      <c r="F3425" s="28" t="s">
        <v>223</v>
      </c>
      <c r="G3425" s="28">
        <v>954</v>
      </c>
    </row>
    <row r="3426" spans="4:7" x14ac:dyDescent="0.3">
      <c r="D3426" s="30">
        <v>46330</v>
      </c>
      <c r="E3426" s="28" t="s">
        <v>38</v>
      </c>
      <c r="F3426" s="28" t="s">
        <v>233</v>
      </c>
      <c r="G3426" s="28">
        <v>204</v>
      </c>
    </row>
    <row r="3427" spans="4:7" x14ac:dyDescent="0.3">
      <c r="D3427" s="30">
        <v>46330</v>
      </c>
      <c r="E3427" s="28" t="s">
        <v>106</v>
      </c>
      <c r="F3427" s="28" t="s">
        <v>242</v>
      </c>
      <c r="G3427" s="28">
        <v>114</v>
      </c>
    </row>
    <row r="3428" spans="4:7" x14ac:dyDescent="0.3">
      <c r="D3428" s="30">
        <v>46330</v>
      </c>
      <c r="E3428" s="28" t="s">
        <v>106</v>
      </c>
      <c r="F3428" s="28" t="s">
        <v>235</v>
      </c>
      <c r="G3428" s="28">
        <v>43</v>
      </c>
    </row>
    <row r="3429" spans="4:7" x14ac:dyDescent="0.3">
      <c r="D3429" s="30">
        <v>46330</v>
      </c>
      <c r="E3429" s="28" t="s">
        <v>38</v>
      </c>
      <c r="F3429" s="28" t="s">
        <v>226</v>
      </c>
      <c r="G3429" s="28">
        <v>2208</v>
      </c>
    </row>
    <row r="3430" spans="4:7" x14ac:dyDescent="0.3">
      <c r="D3430" s="30">
        <v>46330</v>
      </c>
      <c r="E3430" s="28" t="s">
        <v>42</v>
      </c>
      <c r="F3430" s="28" t="s">
        <v>225</v>
      </c>
      <c r="G3430" s="28">
        <v>1536</v>
      </c>
    </row>
    <row r="3431" spans="4:7" x14ac:dyDescent="0.3">
      <c r="D3431" s="30">
        <v>46330</v>
      </c>
      <c r="E3431" s="28" t="s">
        <v>39</v>
      </c>
      <c r="F3431" s="28" t="s">
        <v>241</v>
      </c>
      <c r="G3431" s="28">
        <v>1200</v>
      </c>
    </row>
    <row r="3432" spans="4:7" x14ac:dyDescent="0.3">
      <c r="D3432" s="30">
        <v>46330</v>
      </c>
      <c r="E3432" s="28" t="s">
        <v>42</v>
      </c>
      <c r="F3432" s="28" t="s">
        <v>240</v>
      </c>
      <c r="G3432" s="28">
        <v>855</v>
      </c>
    </row>
    <row r="3433" spans="4:7" x14ac:dyDescent="0.3">
      <c r="D3433" s="30">
        <v>46330</v>
      </c>
      <c r="E3433" s="28" t="s">
        <v>42</v>
      </c>
      <c r="F3433" s="28" t="s">
        <v>233</v>
      </c>
      <c r="G3433" s="28">
        <v>1020</v>
      </c>
    </row>
    <row r="3434" spans="4:7" x14ac:dyDescent="0.3">
      <c r="D3434" s="30">
        <v>46330</v>
      </c>
      <c r="E3434" s="28" t="s">
        <v>42</v>
      </c>
      <c r="F3434" s="28" t="s">
        <v>231</v>
      </c>
      <c r="G3434" s="28">
        <v>22</v>
      </c>
    </row>
    <row r="3435" spans="4:7" x14ac:dyDescent="0.3">
      <c r="D3435" s="30">
        <v>46330</v>
      </c>
      <c r="E3435" s="28" t="s">
        <v>39</v>
      </c>
      <c r="F3435" s="28" t="s">
        <v>217</v>
      </c>
      <c r="G3435" s="28">
        <v>416</v>
      </c>
    </row>
    <row r="3436" spans="4:7" x14ac:dyDescent="0.3">
      <c r="D3436" s="30">
        <v>46330</v>
      </c>
      <c r="E3436" s="28" t="s">
        <v>106</v>
      </c>
      <c r="F3436" s="28" t="s">
        <v>233</v>
      </c>
      <c r="G3436" s="28">
        <v>459</v>
      </c>
    </row>
    <row r="3437" spans="4:7" x14ac:dyDescent="0.3">
      <c r="D3437" s="30">
        <v>46330</v>
      </c>
      <c r="E3437" s="28" t="s">
        <v>42</v>
      </c>
      <c r="F3437" s="28" t="s">
        <v>228</v>
      </c>
      <c r="G3437" s="28">
        <v>1152</v>
      </c>
    </row>
    <row r="3438" spans="4:7" x14ac:dyDescent="0.3">
      <c r="D3438" s="30">
        <v>46330</v>
      </c>
      <c r="E3438" s="28" t="s">
        <v>42</v>
      </c>
      <c r="F3438" s="28" t="s">
        <v>227</v>
      </c>
      <c r="G3438" s="28">
        <v>754</v>
      </c>
    </row>
    <row r="3439" spans="4:7" x14ac:dyDescent="0.3">
      <c r="D3439" s="30">
        <v>46330</v>
      </c>
      <c r="E3439" s="28" t="s">
        <v>106</v>
      </c>
      <c r="F3439" s="28" t="s">
        <v>219</v>
      </c>
      <c r="G3439" s="28">
        <v>1911</v>
      </c>
    </row>
    <row r="3440" spans="4:7" x14ac:dyDescent="0.3">
      <c r="D3440" s="30">
        <v>46331</v>
      </c>
      <c r="E3440" s="28" t="s">
        <v>42</v>
      </c>
      <c r="F3440" s="28" t="s">
        <v>231</v>
      </c>
      <c r="G3440" s="28">
        <v>132</v>
      </c>
    </row>
    <row r="3441" spans="4:7" x14ac:dyDescent="0.3">
      <c r="D3441" s="30">
        <v>46331</v>
      </c>
      <c r="E3441" s="28" t="s">
        <v>39</v>
      </c>
      <c r="F3441" s="28" t="s">
        <v>215</v>
      </c>
      <c r="G3441" s="28">
        <v>1656</v>
      </c>
    </row>
    <row r="3442" spans="4:7" x14ac:dyDescent="0.3">
      <c r="D3442" s="30">
        <v>46331</v>
      </c>
      <c r="E3442" s="28" t="s">
        <v>38</v>
      </c>
      <c r="F3442" s="28" t="s">
        <v>242</v>
      </c>
      <c r="G3442" s="28">
        <v>1311</v>
      </c>
    </row>
    <row r="3443" spans="4:7" x14ac:dyDescent="0.3">
      <c r="D3443" s="30">
        <v>46331</v>
      </c>
      <c r="E3443" s="28" t="s">
        <v>39</v>
      </c>
      <c r="F3443" s="28" t="s">
        <v>223</v>
      </c>
      <c r="G3443" s="28">
        <v>954</v>
      </c>
    </row>
    <row r="3444" spans="4:7" x14ac:dyDescent="0.3">
      <c r="D3444" s="30">
        <v>46331</v>
      </c>
      <c r="E3444" s="28" t="s">
        <v>38</v>
      </c>
      <c r="F3444" s="28" t="s">
        <v>236</v>
      </c>
      <c r="G3444" s="28">
        <v>110</v>
      </c>
    </row>
    <row r="3445" spans="4:7" x14ac:dyDescent="0.3">
      <c r="D3445" s="30">
        <v>46331</v>
      </c>
      <c r="E3445" s="28" t="s">
        <v>39</v>
      </c>
      <c r="F3445" s="28" t="s">
        <v>215</v>
      </c>
      <c r="G3445" s="28">
        <v>138</v>
      </c>
    </row>
    <row r="3446" spans="4:7" x14ac:dyDescent="0.3">
      <c r="D3446" s="30">
        <v>46331</v>
      </c>
      <c r="E3446" s="28" t="s">
        <v>42</v>
      </c>
      <c r="F3446" s="28" t="s">
        <v>217</v>
      </c>
      <c r="G3446" s="28">
        <v>936</v>
      </c>
    </row>
    <row r="3447" spans="4:7" x14ac:dyDescent="0.3">
      <c r="D3447" s="30">
        <v>46331</v>
      </c>
      <c r="E3447" s="28" t="s">
        <v>42</v>
      </c>
      <c r="F3447" s="28" t="s">
        <v>240</v>
      </c>
      <c r="G3447" s="28">
        <v>855</v>
      </c>
    </row>
    <row r="3448" spans="4:7" x14ac:dyDescent="0.3">
      <c r="D3448" s="30">
        <v>46331</v>
      </c>
      <c r="E3448" s="28" t="s">
        <v>38</v>
      </c>
      <c r="F3448" s="28" t="s">
        <v>217</v>
      </c>
      <c r="G3448" s="28">
        <v>364</v>
      </c>
    </row>
    <row r="3449" spans="4:7" x14ac:dyDescent="0.3">
      <c r="D3449" s="30">
        <v>46332</v>
      </c>
      <c r="E3449" s="28" t="s">
        <v>39</v>
      </c>
      <c r="F3449" s="28" t="s">
        <v>235</v>
      </c>
      <c r="G3449" s="28">
        <v>903</v>
      </c>
    </row>
    <row r="3450" spans="4:7" x14ac:dyDescent="0.3">
      <c r="D3450" s="30">
        <v>46332</v>
      </c>
      <c r="E3450" s="28" t="s">
        <v>42</v>
      </c>
      <c r="F3450" s="28" t="s">
        <v>235</v>
      </c>
      <c r="G3450" s="28">
        <v>1032</v>
      </c>
    </row>
    <row r="3451" spans="4:7" x14ac:dyDescent="0.3">
      <c r="D3451" s="30">
        <v>46332</v>
      </c>
      <c r="E3451" s="28" t="s">
        <v>38</v>
      </c>
      <c r="F3451" s="28" t="s">
        <v>223</v>
      </c>
      <c r="G3451" s="28">
        <v>1272</v>
      </c>
    </row>
    <row r="3452" spans="4:7" x14ac:dyDescent="0.3">
      <c r="D3452" s="30">
        <v>46332</v>
      </c>
      <c r="E3452" s="28" t="s">
        <v>106</v>
      </c>
      <c r="F3452" s="28" t="s">
        <v>230</v>
      </c>
      <c r="G3452" s="28">
        <v>851</v>
      </c>
    </row>
    <row r="3453" spans="4:7" x14ac:dyDescent="0.3">
      <c r="D3453" s="30">
        <v>46332</v>
      </c>
      <c r="E3453" s="28" t="s">
        <v>106</v>
      </c>
      <c r="F3453" s="28" t="s">
        <v>240</v>
      </c>
      <c r="G3453" s="28">
        <v>765</v>
      </c>
    </row>
    <row r="3454" spans="4:7" x14ac:dyDescent="0.3">
      <c r="D3454" s="30">
        <v>46332</v>
      </c>
      <c r="E3454" s="28" t="s">
        <v>38</v>
      </c>
      <c r="F3454" s="28" t="s">
        <v>242</v>
      </c>
      <c r="G3454" s="28">
        <v>1311</v>
      </c>
    </row>
    <row r="3455" spans="4:7" x14ac:dyDescent="0.3">
      <c r="D3455" s="30">
        <v>46332</v>
      </c>
      <c r="E3455" s="28" t="s">
        <v>106</v>
      </c>
      <c r="F3455" s="28" t="s">
        <v>237</v>
      </c>
      <c r="G3455" s="28">
        <v>945</v>
      </c>
    </row>
    <row r="3456" spans="4:7" x14ac:dyDescent="0.3">
      <c r="D3456" s="30">
        <v>46332</v>
      </c>
      <c r="E3456" s="28" t="s">
        <v>42</v>
      </c>
      <c r="F3456" s="28" t="s">
        <v>233</v>
      </c>
      <c r="G3456" s="28">
        <v>714</v>
      </c>
    </row>
    <row r="3457" spans="4:7" x14ac:dyDescent="0.3">
      <c r="D3457" s="30">
        <v>46333</v>
      </c>
      <c r="E3457" s="28" t="s">
        <v>106</v>
      </c>
      <c r="F3457" s="28" t="s">
        <v>223</v>
      </c>
      <c r="G3457" s="28">
        <v>689</v>
      </c>
    </row>
    <row r="3458" spans="4:7" x14ac:dyDescent="0.3">
      <c r="D3458" s="30">
        <v>46333</v>
      </c>
      <c r="E3458" s="28" t="s">
        <v>38</v>
      </c>
      <c r="F3458" s="28" t="s">
        <v>226</v>
      </c>
      <c r="G3458" s="28">
        <v>1056</v>
      </c>
    </row>
    <row r="3459" spans="4:7" x14ac:dyDescent="0.3">
      <c r="D3459" s="30">
        <v>46333</v>
      </c>
      <c r="E3459" s="28" t="s">
        <v>106</v>
      </c>
      <c r="F3459" s="28" t="s">
        <v>239</v>
      </c>
      <c r="G3459" s="28">
        <v>190</v>
      </c>
    </row>
    <row r="3460" spans="4:7" x14ac:dyDescent="0.3">
      <c r="D3460" s="30">
        <v>46333</v>
      </c>
      <c r="E3460" s="28" t="s">
        <v>38</v>
      </c>
      <c r="F3460" s="28" t="s">
        <v>229</v>
      </c>
      <c r="G3460" s="28">
        <v>880</v>
      </c>
    </row>
    <row r="3461" spans="4:7" x14ac:dyDescent="0.3">
      <c r="D3461" s="30">
        <v>46333</v>
      </c>
      <c r="E3461" s="28" t="s">
        <v>42</v>
      </c>
      <c r="F3461" s="28" t="s">
        <v>238</v>
      </c>
      <c r="G3461" s="28">
        <v>2001</v>
      </c>
    </row>
    <row r="3462" spans="4:7" x14ac:dyDescent="0.3">
      <c r="D3462" s="30">
        <v>46333</v>
      </c>
      <c r="E3462" s="28" t="s">
        <v>39</v>
      </c>
      <c r="F3462" s="28" t="s">
        <v>221</v>
      </c>
      <c r="G3462" s="28">
        <v>117</v>
      </c>
    </row>
    <row r="3463" spans="4:7" x14ac:dyDescent="0.3">
      <c r="D3463" s="30">
        <v>46333</v>
      </c>
      <c r="E3463" s="28" t="s">
        <v>39</v>
      </c>
      <c r="F3463" s="28" t="s">
        <v>237</v>
      </c>
      <c r="G3463" s="28">
        <v>882</v>
      </c>
    </row>
    <row r="3464" spans="4:7" x14ac:dyDescent="0.3">
      <c r="D3464" s="30">
        <v>46333</v>
      </c>
      <c r="E3464" s="28" t="s">
        <v>38</v>
      </c>
      <c r="F3464" s="28" t="s">
        <v>219</v>
      </c>
      <c r="G3464" s="28">
        <v>1820</v>
      </c>
    </row>
    <row r="3465" spans="4:7" x14ac:dyDescent="0.3">
      <c r="D3465" s="30">
        <v>46333</v>
      </c>
      <c r="E3465" s="28" t="s">
        <v>39</v>
      </c>
      <c r="F3465" s="28" t="s">
        <v>234</v>
      </c>
      <c r="G3465" s="28">
        <v>153</v>
      </c>
    </row>
    <row r="3466" spans="4:7" x14ac:dyDescent="0.3">
      <c r="D3466" s="30">
        <v>46333</v>
      </c>
      <c r="E3466" s="28" t="s">
        <v>42</v>
      </c>
      <c r="F3466" s="28" t="s">
        <v>223</v>
      </c>
      <c r="G3466" s="28">
        <v>901</v>
      </c>
    </row>
    <row r="3467" spans="4:7" x14ac:dyDescent="0.3">
      <c r="D3467" s="30">
        <v>46333</v>
      </c>
      <c r="E3467" s="28" t="s">
        <v>106</v>
      </c>
      <c r="F3467" s="28" t="s">
        <v>223</v>
      </c>
      <c r="G3467" s="28">
        <v>477</v>
      </c>
    </row>
    <row r="3468" spans="4:7" x14ac:dyDescent="0.3">
      <c r="D3468" s="30">
        <v>46334</v>
      </c>
      <c r="E3468" s="28" t="s">
        <v>39</v>
      </c>
      <c r="F3468" s="28" t="s">
        <v>217</v>
      </c>
      <c r="G3468" s="28">
        <v>676</v>
      </c>
    </row>
    <row r="3469" spans="4:7" x14ac:dyDescent="0.3">
      <c r="D3469" s="30">
        <v>46334</v>
      </c>
      <c r="E3469" s="28" t="s">
        <v>39</v>
      </c>
      <c r="F3469" s="28" t="s">
        <v>235</v>
      </c>
      <c r="G3469" s="28">
        <v>430</v>
      </c>
    </row>
    <row r="3470" spans="4:7" x14ac:dyDescent="0.3">
      <c r="D3470" s="30">
        <v>46334</v>
      </c>
      <c r="E3470" s="28" t="s">
        <v>38</v>
      </c>
      <c r="F3470" s="28" t="s">
        <v>233</v>
      </c>
      <c r="G3470" s="28">
        <v>102</v>
      </c>
    </row>
    <row r="3471" spans="4:7" x14ac:dyDescent="0.3">
      <c r="D3471" s="30">
        <v>46334</v>
      </c>
      <c r="E3471" s="28" t="s">
        <v>42</v>
      </c>
      <c r="F3471" s="28" t="s">
        <v>217</v>
      </c>
      <c r="G3471" s="28">
        <v>312</v>
      </c>
    </row>
    <row r="3472" spans="4:7" x14ac:dyDescent="0.3">
      <c r="D3472" s="30">
        <v>46334</v>
      </c>
      <c r="E3472" s="28" t="s">
        <v>39</v>
      </c>
      <c r="F3472" s="28" t="s">
        <v>237</v>
      </c>
      <c r="G3472" s="28">
        <v>1575</v>
      </c>
    </row>
    <row r="3473" spans="4:7" x14ac:dyDescent="0.3">
      <c r="D3473" s="30">
        <v>46334</v>
      </c>
      <c r="E3473" s="28" t="s">
        <v>106</v>
      </c>
      <c r="F3473" s="28" t="s">
        <v>226</v>
      </c>
      <c r="G3473" s="28">
        <v>480</v>
      </c>
    </row>
    <row r="3474" spans="4:7" x14ac:dyDescent="0.3">
      <c r="D3474" s="30">
        <v>46334</v>
      </c>
      <c r="E3474" s="28" t="s">
        <v>106</v>
      </c>
      <c r="F3474" s="28" t="s">
        <v>239</v>
      </c>
      <c r="G3474" s="28">
        <v>418</v>
      </c>
    </row>
    <row r="3475" spans="4:7" x14ac:dyDescent="0.3">
      <c r="D3475" s="30">
        <v>46334</v>
      </c>
      <c r="E3475" s="28" t="s">
        <v>38</v>
      </c>
      <c r="F3475" s="28" t="s">
        <v>225</v>
      </c>
      <c r="G3475" s="28">
        <v>1152</v>
      </c>
    </row>
    <row r="3476" spans="4:7" x14ac:dyDescent="0.3">
      <c r="D3476" s="30">
        <v>46334</v>
      </c>
      <c r="E3476" s="28" t="s">
        <v>42</v>
      </c>
      <c r="F3476" s="28" t="s">
        <v>234</v>
      </c>
      <c r="G3476" s="28">
        <v>204</v>
      </c>
    </row>
    <row r="3477" spans="4:7" x14ac:dyDescent="0.3">
      <c r="D3477" s="30">
        <v>46334</v>
      </c>
      <c r="E3477" s="28" t="s">
        <v>39</v>
      </c>
      <c r="F3477" s="28" t="s">
        <v>235</v>
      </c>
      <c r="G3477" s="28">
        <v>387</v>
      </c>
    </row>
    <row r="3478" spans="4:7" x14ac:dyDescent="0.3">
      <c r="D3478" s="30">
        <v>46334</v>
      </c>
      <c r="E3478" s="28" t="s">
        <v>38</v>
      </c>
      <c r="F3478" s="28" t="s">
        <v>236</v>
      </c>
      <c r="G3478" s="28">
        <v>132</v>
      </c>
    </row>
    <row r="3479" spans="4:7" x14ac:dyDescent="0.3">
      <c r="D3479" s="30">
        <v>46334</v>
      </c>
      <c r="E3479" s="28" t="s">
        <v>39</v>
      </c>
      <c r="F3479" s="28" t="s">
        <v>226</v>
      </c>
      <c r="G3479" s="28">
        <v>1728</v>
      </c>
    </row>
    <row r="3480" spans="4:7" x14ac:dyDescent="0.3">
      <c r="D3480" s="30">
        <v>46334</v>
      </c>
      <c r="E3480" s="28" t="s">
        <v>38</v>
      </c>
      <c r="F3480" s="28" t="s">
        <v>228</v>
      </c>
      <c r="G3480" s="28">
        <v>1800</v>
      </c>
    </row>
    <row r="3481" spans="4:7" x14ac:dyDescent="0.3">
      <c r="D3481" s="30">
        <v>46334</v>
      </c>
      <c r="E3481" s="28" t="s">
        <v>42</v>
      </c>
      <c r="F3481" s="28" t="s">
        <v>238</v>
      </c>
      <c r="G3481" s="28">
        <v>957</v>
      </c>
    </row>
    <row r="3482" spans="4:7" x14ac:dyDescent="0.3">
      <c r="D3482" s="30">
        <v>46335</v>
      </c>
      <c r="E3482" s="28" t="s">
        <v>106</v>
      </c>
      <c r="F3482" s="28" t="s">
        <v>226</v>
      </c>
      <c r="G3482" s="28">
        <v>1344</v>
      </c>
    </row>
    <row r="3483" spans="4:7" x14ac:dyDescent="0.3">
      <c r="D3483" s="30">
        <v>46335</v>
      </c>
      <c r="E3483" s="28" t="s">
        <v>39</v>
      </c>
      <c r="F3483" s="28" t="s">
        <v>232</v>
      </c>
      <c r="G3483" s="28">
        <v>47</v>
      </c>
    </row>
    <row r="3484" spans="4:7" x14ac:dyDescent="0.3">
      <c r="D3484" s="30">
        <v>46335</v>
      </c>
      <c r="E3484" s="28" t="s">
        <v>106</v>
      </c>
      <c r="F3484" s="28" t="s">
        <v>221</v>
      </c>
      <c r="G3484" s="28">
        <v>312</v>
      </c>
    </row>
    <row r="3485" spans="4:7" x14ac:dyDescent="0.3">
      <c r="D3485" s="30">
        <v>46335</v>
      </c>
      <c r="E3485" s="28" t="s">
        <v>38</v>
      </c>
      <c r="F3485" s="28" t="s">
        <v>240</v>
      </c>
      <c r="G3485" s="28">
        <v>855</v>
      </c>
    </row>
    <row r="3486" spans="4:7" x14ac:dyDescent="0.3">
      <c r="D3486" s="30">
        <v>46335</v>
      </c>
      <c r="E3486" s="28" t="s">
        <v>39</v>
      </c>
      <c r="F3486" s="28" t="s">
        <v>225</v>
      </c>
      <c r="G3486" s="28">
        <v>704</v>
      </c>
    </row>
    <row r="3487" spans="4:7" x14ac:dyDescent="0.3">
      <c r="D3487" s="30">
        <v>46335</v>
      </c>
      <c r="E3487" s="28" t="s">
        <v>106</v>
      </c>
      <c r="F3487" s="28" t="s">
        <v>237</v>
      </c>
      <c r="G3487" s="28">
        <v>945</v>
      </c>
    </row>
    <row r="3488" spans="4:7" x14ac:dyDescent="0.3">
      <c r="D3488" s="30">
        <v>46335</v>
      </c>
      <c r="E3488" s="28" t="s">
        <v>38</v>
      </c>
      <c r="F3488" s="28" t="s">
        <v>215</v>
      </c>
      <c r="G3488" s="28">
        <v>1449</v>
      </c>
    </row>
    <row r="3489" spans="4:7" x14ac:dyDescent="0.3">
      <c r="D3489" s="30">
        <v>46335</v>
      </c>
      <c r="E3489" s="28" t="s">
        <v>106</v>
      </c>
      <c r="F3489" s="28" t="s">
        <v>223</v>
      </c>
      <c r="G3489" s="28">
        <v>1007</v>
      </c>
    </row>
    <row r="3490" spans="4:7" x14ac:dyDescent="0.3">
      <c r="D3490" s="30">
        <v>46335</v>
      </c>
      <c r="E3490" s="28" t="s">
        <v>38</v>
      </c>
      <c r="F3490" s="28" t="s">
        <v>240</v>
      </c>
      <c r="G3490" s="28">
        <v>990</v>
      </c>
    </row>
    <row r="3491" spans="4:7" x14ac:dyDescent="0.3">
      <c r="D3491" s="30">
        <v>46335</v>
      </c>
      <c r="E3491" s="28" t="s">
        <v>39</v>
      </c>
      <c r="F3491" s="28" t="s">
        <v>240</v>
      </c>
      <c r="G3491" s="28">
        <v>360</v>
      </c>
    </row>
    <row r="3492" spans="4:7" x14ac:dyDescent="0.3">
      <c r="D3492" s="30">
        <v>46335</v>
      </c>
      <c r="E3492" s="28" t="s">
        <v>39</v>
      </c>
      <c r="F3492" s="28" t="s">
        <v>219</v>
      </c>
      <c r="G3492" s="28">
        <v>364</v>
      </c>
    </row>
    <row r="3493" spans="4:7" x14ac:dyDescent="0.3">
      <c r="D3493" s="30">
        <v>46335</v>
      </c>
      <c r="E3493" s="28" t="s">
        <v>38</v>
      </c>
      <c r="F3493" s="28" t="s">
        <v>227</v>
      </c>
      <c r="G3493" s="28">
        <v>1334</v>
      </c>
    </row>
    <row r="3494" spans="4:7" x14ac:dyDescent="0.3">
      <c r="D3494" s="30">
        <v>46335</v>
      </c>
      <c r="E3494" s="28" t="s">
        <v>42</v>
      </c>
      <c r="F3494" s="28" t="s">
        <v>236</v>
      </c>
      <c r="G3494" s="28">
        <v>77</v>
      </c>
    </row>
    <row r="3495" spans="4:7" x14ac:dyDescent="0.3">
      <c r="D3495" s="30">
        <v>46335</v>
      </c>
      <c r="E3495" s="28" t="s">
        <v>39</v>
      </c>
      <c r="F3495" s="28" t="s">
        <v>230</v>
      </c>
      <c r="G3495" s="28">
        <v>444</v>
      </c>
    </row>
    <row r="3496" spans="4:7" x14ac:dyDescent="0.3">
      <c r="D3496" s="30">
        <v>46336</v>
      </c>
      <c r="E3496" s="28" t="s">
        <v>38</v>
      </c>
      <c r="F3496" s="28" t="s">
        <v>229</v>
      </c>
      <c r="G3496" s="28">
        <v>792</v>
      </c>
    </row>
    <row r="3497" spans="4:7" x14ac:dyDescent="0.3">
      <c r="D3497" s="30">
        <v>46336</v>
      </c>
      <c r="E3497" s="28" t="s">
        <v>39</v>
      </c>
      <c r="F3497" s="28" t="s">
        <v>231</v>
      </c>
      <c r="G3497" s="28">
        <v>198</v>
      </c>
    </row>
    <row r="3498" spans="4:7" x14ac:dyDescent="0.3">
      <c r="D3498" s="30">
        <v>46336</v>
      </c>
      <c r="E3498" s="28" t="s">
        <v>42</v>
      </c>
      <c r="F3498" s="28" t="s">
        <v>239</v>
      </c>
      <c r="G3498" s="28">
        <v>950</v>
      </c>
    </row>
    <row r="3499" spans="4:7" x14ac:dyDescent="0.3">
      <c r="D3499" s="30">
        <v>46336</v>
      </c>
      <c r="E3499" s="28" t="s">
        <v>106</v>
      </c>
      <c r="F3499" s="28" t="s">
        <v>237</v>
      </c>
      <c r="G3499" s="28">
        <v>693</v>
      </c>
    </row>
    <row r="3500" spans="4:7" x14ac:dyDescent="0.3">
      <c r="D3500" s="30">
        <v>46336</v>
      </c>
      <c r="E3500" s="28" t="s">
        <v>38</v>
      </c>
      <c r="F3500" s="28" t="s">
        <v>238</v>
      </c>
      <c r="G3500" s="28">
        <v>1218</v>
      </c>
    </row>
    <row r="3501" spans="4:7" x14ac:dyDescent="0.3">
      <c r="D3501" s="30">
        <v>46336</v>
      </c>
      <c r="E3501" s="28" t="s">
        <v>106</v>
      </c>
      <c r="F3501" s="28" t="s">
        <v>238</v>
      </c>
      <c r="G3501" s="28">
        <v>696</v>
      </c>
    </row>
    <row r="3502" spans="4:7" x14ac:dyDescent="0.3">
      <c r="D3502" s="30">
        <v>46336</v>
      </c>
      <c r="E3502" s="28" t="s">
        <v>38</v>
      </c>
      <c r="F3502" s="28" t="s">
        <v>227</v>
      </c>
      <c r="G3502" s="28">
        <v>1450</v>
      </c>
    </row>
    <row r="3503" spans="4:7" x14ac:dyDescent="0.3">
      <c r="D3503" s="30">
        <v>46336</v>
      </c>
      <c r="E3503" s="28" t="s">
        <v>106</v>
      </c>
      <c r="F3503" s="28" t="s">
        <v>229</v>
      </c>
      <c r="G3503" s="28">
        <v>880</v>
      </c>
    </row>
    <row r="3504" spans="4:7" x14ac:dyDescent="0.3">
      <c r="D3504" s="30">
        <v>46336</v>
      </c>
      <c r="E3504" s="28" t="s">
        <v>42</v>
      </c>
      <c r="F3504" s="28" t="s">
        <v>235</v>
      </c>
      <c r="G3504" s="28">
        <v>86</v>
      </c>
    </row>
    <row r="3505" spans="4:7" x14ac:dyDescent="0.3">
      <c r="D3505" s="30">
        <v>46336</v>
      </c>
      <c r="E3505" s="28" t="s">
        <v>42</v>
      </c>
      <c r="F3505" s="28" t="s">
        <v>233</v>
      </c>
      <c r="G3505" s="28">
        <v>1122</v>
      </c>
    </row>
    <row r="3506" spans="4:7" x14ac:dyDescent="0.3">
      <c r="D3506" s="30">
        <v>46337</v>
      </c>
      <c r="E3506" s="28" t="s">
        <v>39</v>
      </c>
      <c r="F3506" s="28" t="s">
        <v>226</v>
      </c>
      <c r="G3506" s="28">
        <v>1056</v>
      </c>
    </row>
    <row r="3507" spans="4:7" x14ac:dyDescent="0.3">
      <c r="D3507" s="30">
        <v>46337</v>
      </c>
      <c r="E3507" s="28" t="s">
        <v>42</v>
      </c>
      <c r="F3507" s="28" t="s">
        <v>225</v>
      </c>
      <c r="G3507" s="28">
        <v>384</v>
      </c>
    </row>
    <row r="3508" spans="4:7" x14ac:dyDescent="0.3">
      <c r="D3508" s="30">
        <v>46337</v>
      </c>
      <c r="E3508" s="28" t="s">
        <v>39</v>
      </c>
      <c r="F3508" s="28" t="s">
        <v>226</v>
      </c>
      <c r="G3508" s="28">
        <v>2112</v>
      </c>
    </row>
    <row r="3509" spans="4:7" x14ac:dyDescent="0.3">
      <c r="D3509" s="30">
        <v>46337</v>
      </c>
      <c r="E3509" s="28" t="s">
        <v>42</v>
      </c>
      <c r="F3509" s="28" t="s">
        <v>221</v>
      </c>
      <c r="G3509" s="28">
        <v>273</v>
      </c>
    </row>
    <row r="3510" spans="4:7" x14ac:dyDescent="0.3">
      <c r="D3510" s="30">
        <v>46337</v>
      </c>
      <c r="E3510" s="28" t="s">
        <v>38</v>
      </c>
      <c r="F3510" s="28" t="s">
        <v>242</v>
      </c>
      <c r="G3510" s="28">
        <v>855</v>
      </c>
    </row>
    <row r="3511" spans="4:7" x14ac:dyDescent="0.3">
      <c r="D3511" s="30">
        <v>46337</v>
      </c>
      <c r="E3511" s="28" t="s">
        <v>42</v>
      </c>
      <c r="F3511" s="28" t="s">
        <v>231</v>
      </c>
      <c r="G3511" s="28">
        <v>308</v>
      </c>
    </row>
    <row r="3512" spans="4:7" x14ac:dyDescent="0.3">
      <c r="D3512" s="30">
        <v>46337</v>
      </c>
      <c r="E3512" s="28" t="s">
        <v>106</v>
      </c>
      <c r="F3512" s="28" t="s">
        <v>221</v>
      </c>
      <c r="G3512" s="28">
        <v>91</v>
      </c>
    </row>
    <row r="3513" spans="4:7" x14ac:dyDescent="0.3">
      <c r="D3513" s="30">
        <v>46337</v>
      </c>
      <c r="E3513" s="28" t="s">
        <v>39</v>
      </c>
      <c r="F3513" s="28" t="s">
        <v>215</v>
      </c>
      <c r="G3513" s="28">
        <v>1380</v>
      </c>
    </row>
    <row r="3514" spans="4:7" x14ac:dyDescent="0.3">
      <c r="D3514" s="30">
        <v>46337</v>
      </c>
      <c r="E3514" s="28" t="s">
        <v>38</v>
      </c>
      <c r="F3514" s="28" t="s">
        <v>225</v>
      </c>
      <c r="G3514" s="28">
        <v>960</v>
      </c>
    </row>
    <row r="3515" spans="4:7" x14ac:dyDescent="0.3">
      <c r="D3515" s="30">
        <v>46338</v>
      </c>
      <c r="E3515" s="28" t="s">
        <v>38</v>
      </c>
      <c r="F3515" s="28" t="s">
        <v>231</v>
      </c>
      <c r="G3515" s="28">
        <v>286</v>
      </c>
    </row>
    <row r="3516" spans="4:7" x14ac:dyDescent="0.3">
      <c r="D3516" s="30">
        <v>46338</v>
      </c>
      <c r="E3516" s="28" t="s">
        <v>42</v>
      </c>
      <c r="F3516" s="28" t="s">
        <v>217</v>
      </c>
      <c r="G3516" s="28">
        <v>156</v>
      </c>
    </row>
    <row r="3517" spans="4:7" x14ac:dyDescent="0.3">
      <c r="D3517" s="30">
        <v>46338</v>
      </c>
      <c r="E3517" s="28" t="s">
        <v>106</v>
      </c>
      <c r="F3517" s="28" t="s">
        <v>240</v>
      </c>
      <c r="G3517" s="28">
        <v>45</v>
      </c>
    </row>
    <row r="3518" spans="4:7" x14ac:dyDescent="0.3">
      <c r="D3518" s="30">
        <v>46338</v>
      </c>
      <c r="E3518" s="28" t="s">
        <v>38</v>
      </c>
      <c r="F3518" s="28" t="s">
        <v>240</v>
      </c>
      <c r="G3518" s="28">
        <v>540</v>
      </c>
    </row>
    <row r="3519" spans="4:7" x14ac:dyDescent="0.3">
      <c r="D3519" s="30">
        <v>46338</v>
      </c>
      <c r="E3519" s="28" t="s">
        <v>38</v>
      </c>
      <c r="F3519" s="28" t="s">
        <v>223</v>
      </c>
      <c r="G3519" s="28">
        <v>954</v>
      </c>
    </row>
    <row r="3520" spans="4:7" x14ac:dyDescent="0.3">
      <c r="D3520" s="30">
        <v>46338</v>
      </c>
      <c r="E3520" s="28" t="s">
        <v>39</v>
      </c>
      <c r="F3520" s="28" t="s">
        <v>234</v>
      </c>
      <c r="G3520" s="28">
        <v>357</v>
      </c>
    </row>
    <row r="3521" spans="4:7" x14ac:dyDescent="0.3">
      <c r="D3521" s="30">
        <v>46338</v>
      </c>
      <c r="E3521" s="28" t="s">
        <v>106</v>
      </c>
      <c r="F3521" s="28" t="s">
        <v>229</v>
      </c>
      <c r="G3521" s="28">
        <v>616</v>
      </c>
    </row>
    <row r="3522" spans="4:7" x14ac:dyDescent="0.3">
      <c r="D3522" s="30">
        <v>46338</v>
      </c>
      <c r="E3522" s="28" t="s">
        <v>106</v>
      </c>
      <c r="F3522" s="28" t="s">
        <v>238</v>
      </c>
      <c r="G3522" s="28">
        <v>609</v>
      </c>
    </row>
    <row r="3523" spans="4:7" x14ac:dyDescent="0.3">
      <c r="D3523" s="30">
        <v>46338</v>
      </c>
      <c r="E3523" s="28" t="s">
        <v>38</v>
      </c>
      <c r="F3523" s="28" t="s">
        <v>239</v>
      </c>
      <c r="G3523" s="28">
        <v>722</v>
      </c>
    </row>
    <row r="3524" spans="4:7" x14ac:dyDescent="0.3">
      <c r="D3524" s="30">
        <v>46338</v>
      </c>
      <c r="E3524" s="28" t="s">
        <v>42</v>
      </c>
      <c r="F3524" s="28" t="s">
        <v>223</v>
      </c>
      <c r="G3524" s="28">
        <v>53</v>
      </c>
    </row>
    <row r="3525" spans="4:7" x14ac:dyDescent="0.3">
      <c r="D3525" s="30">
        <v>46338</v>
      </c>
      <c r="E3525" s="28" t="s">
        <v>38</v>
      </c>
      <c r="F3525" s="28" t="s">
        <v>233</v>
      </c>
      <c r="G3525" s="28">
        <v>255</v>
      </c>
    </row>
    <row r="3526" spans="4:7" x14ac:dyDescent="0.3">
      <c r="D3526" s="30">
        <v>46339</v>
      </c>
      <c r="E3526" s="28" t="s">
        <v>106</v>
      </c>
      <c r="F3526" s="28" t="s">
        <v>221</v>
      </c>
      <c r="G3526" s="28">
        <v>234</v>
      </c>
    </row>
    <row r="3527" spans="4:7" x14ac:dyDescent="0.3">
      <c r="D3527" s="30">
        <v>46339</v>
      </c>
      <c r="E3527" s="28" t="s">
        <v>38</v>
      </c>
      <c r="F3527" s="28" t="s">
        <v>226</v>
      </c>
      <c r="G3527" s="28">
        <v>480</v>
      </c>
    </row>
    <row r="3528" spans="4:7" x14ac:dyDescent="0.3">
      <c r="D3528" s="30">
        <v>46339</v>
      </c>
      <c r="E3528" s="28" t="s">
        <v>38</v>
      </c>
      <c r="F3528" s="28" t="s">
        <v>239</v>
      </c>
      <c r="G3528" s="28">
        <v>874</v>
      </c>
    </row>
    <row r="3529" spans="4:7" x14ac:dyDescent="0.3">
      <c r="D3529" s="30">
        <v>46340</v>
      </c>
      <c r="E3529" s="28" t="s">
        <v>42</v>
      </c>
      <c r="F3529" s="28" t="s">
        <v>232</v>
      </c>
      <c r="G3529" s="28">
        <v>47</v>
      </c>
    </row>
    <row r="3530" spans="4:7" x14ac:dyDescent="0.3">
      <c r="D3530" s="30">
        <v>46340</v>
      </c>
      <c r="E3530" s="28" t="s">
        <v>38</v>
      </c>
      <c r="F3530" s="28" t="s">
        <v>241</v>
      </c>
      <c r="G3530" s="28">
        <v>1500</v>
      </c>
    </row>
    <row r="3531" spans="4:7" x14ac:dyDescent="0.3">
      <c r="D3531" s="30">
        <v>46340</v>
      </c>
      <c r="E3531" s="28" t="s">
        <v>106</v>
      </c>
      <c r="F3531" s="28" t="s">
        <v>229</v>
      </c>
      <c r="G3531" s="28">
        <v>352</v>
      </c>
    </row>
    <row r="3532" spans="4:7" x14ac:dyDescent="0.3">
      <c r="D3532" s="30">
        <v>46340</v>
      </c>
      <c r="E3532" s="28" t="s">
        <v>38</v>
      </c>
      <c r="F3532" s="28" t="s">
        <v>238</v>
      </c>
      <c r="G3532" s="28">
        <v>696</v>
      </c>
    </row>
    <row r="3533" spans="4:7" x14ac:dyDescent="0.3">
      <c r="D3533" s="30">
        <v>46340</v>
      </c>
      <c r="E3533" s="28" t="s">
        <v>38</v>
      </c>
      <c r="F3533" s="28" t="s">
        <v>235</v>
      </c>
      <c r="G3533" s="28">
        <v>989</v>
      </c>
    </row>
    <row r="3534" spans="4:7" x14ac:dyDescent="0.3">
      <c r="D3534" s="30">
        <v>46340</v>
      </c>
      <c r="E3534" s="28" t="s">
        <v>38</v>
      </c>
      <c r="F3534" s="28" t="s">
        <v>226</v>
      </c>
      <c r="G3534" s="28">
        <v>1536</v>
      </c>
    </row>
    <row r="3535" spans="4:7" x14ac:dyDescent="0.3">
      <c r="D3535" s="30">
        <v>46340</v>
      </c>
      <c r="E3535" s="28" t="s">
        <v>39</v>
      </c>
      <c r="F3535" s="28" t="s">
        <v>235</v>
      </c>
      <c r="G3535" s="28">
        <v>43</v>
      </c>
    </row>
    <row r="3536" spans="4:7" x14ac:dyDescent="0.3">
      <c r="D3536" s="30">
        <v>46340</v>
      </c>
      <c r="E3536" s="28" t="s">
        <v>38</v>
      </c>
      <c r="F3536" s="28" t="s">
        <v>239</v>
      </c>
      <c r="G3536" s="28">
        <v>342</v>
      </c>
    </row>
    <row r="3537" spans="4:7" x14ac:dyDescent="0.3">
      <c r="D3537" s="30">
        <v>46340</v>
      </c>
      <c r="E3537" s="28" t="s">
        <v>106</v>
      </c>
      <c r="F3537" s="28" t="s">
        <v>215</v>
      </c>
      <c r="G3537" s="28">
        <v>1518</v>
      </c>
    </row>
    <row r="3538" spans="4:7" x14ac:dyDescent="0.3">
      <c r="D3538" s="30">
        <v>46341</v>
      </c>
      <c r="E3538" s="28" t="s">
        <v>42</v>
      </c>
      <c r="F3538" s="28" t="s">
        <v>236</v>
      </c>
      <c r="G3538" s="28">
        <v>121</v>
      </c>
    </row>
    <row r="3539" spans="4:7" x14ac:dyDescent="0.3">
      <c r="D3539" s="30">
        <v>46341</v>
      </c>
      <c r="E3539" s="28" t="s">
        <v>42</v>
      </c>
      <c r="F3539" s="28" t="s">
        <v>235</v>
      </c>
      <c r="G3539" s="28">
        <v>645</v>
      </c>
    </row>
    <row r="3540" spans="4:7" x14ac:dyDescent="0.3">
      <c r="D3540" s="30">
        <v>46341</v>
      </c>
      <c r="E3540" s="28" t="s">
        <v>38</v>
      </c>
      <c r="F3540" s="28" t="s">
        <v>223</v>
      </c>
      <c r="G3540" s="28">
        <v>318</v>
      </c>
    </row>
    <row r="3541" spans="4:7" x14ac:dyDescent="0.3">
      <c r="D3541" s="30">
        <v>46341</v>
      </c>
      <c r="E3541" s="28" t="s">
        <v>42</v>
      </c>
      <c r="F3541" s="28" t="s">
        <v>223</v>
      </c>
      <c r="G3541" s="28">
        <v>689</v>
      </c>
    </row>
    <row r="3542" spans="4:7" x14ac:dyDescent="0.3">
      <c r="D3542" s="30">
        <v>46341</v>
      </c>
      <c r="E3542" s="28" t="s">
        <v>38</v>
      </c>
      <c r="F3542" s="28" t="s">
        <v>227</v>
      </c>
      <c r="G3542" s="28">
        <v>1044</v>
      </c>
    </row>
    <row r="3543" spans="4:7" x14ac:dyDescent="0.3">
      <c r="D3543" s="30">
        <v>46341</v>
      </c>
      <c r="E3543" s="28" t="s">
        <v>106</v>
      </c>
      <c r="F3543" s="28" t="s">
        <v>239</v>
      </c>
      <c r="G3543" s="28">
        <v>494</v>
      </c>
    </row>
    <row r="3544" spans="4:7" x14ac:dyDescent="0.3">
      <c r="D3544" s="30">
        <v>46341</v>
      </c>
      <c r="E3544" s="28" t="s">
        <v>38</v>
      </c>
      <c r="F3544" s="28" t="s">
        <v>217</v>
      </c>
      <c r="G3544" s="28">
        <v>208</v>
      </c>
    </row>
    <row r="3545" spans="4:7" x14ac:dyDescent="0.3">
      <c r="D3545" s="30">
        <v>46341</v>
      </c>
      <c r="E3545" s="28" t="s">
        <v>106</v>
      </c>
      <c r="F3545" s="28" t="s">
        <v>236</v>
      </c>
      <c r="G3545" s="28">
        <v>264</v>
      </c>
    </row>
    <row r="3546" spans="4:7" x14ac:dyDescent="0.3">
      <c r="D3546" s="30">
        <v>46341</v>
      </c>
      <c r="E3546" s="28" t="s">
        <v>38</v>
      </c>
      <c r="F3546" s="28" t="s">
        <v>229</v>
      </c>
      <c r="G3546" s="28">
        <v>440</v>
      </c>
    </row>
    <row r="3547" spans="4:7" x14ac:dyDescent="0.3">
      <c r="D3547" s="30">
        <v>46341</v>
      </c>
      <c r="E3547" s="28" t="s">
        <v>39</v>
      </c>
      <c r="F3547" s="28" t="s">
        <v>226</v>
      </c>
      <c r="G3547" s="28">
        <v>2208</v>
      </c>
    </row>
    <row r="3548" spans="4:7" x14ac:dyDescent="0.3">
      <c r="D3548" s="30">
        <v>46341</v>
      </c>
      <c r="E3548" s="28" t="s">
        <v>106</v>
      </c>
      <c r="F3548" s="28" t="s">
        <v>217</v>
      </c>
      <c r="G3548" s="28">
        <v>1092</v>
      </c>
    </row>
    <row r="3549" spans="4:7" x14ac:dyDescent="0.3">
      <c r="D3549" s="30">
        <v>46341</v>
      </c>
      <c r="E3549" s="28" t="s">
        <v>39</v>
      </c>
      <c r="F3549" s="28" t="s">
        <v>215</v>
      </c>
      <c r="G3549" s="28">
        <v>138</v>
      </c>
    </row>
    <row r="3550" spans="4:7" x14ac:dyDescent="0.3">
      <c r="D3550" s="30">
        <v>46341</v>
      </c>
      <c r="E3550" s="28" t="s">
        <v>106</v>
      </c>
      <c r="F3550" s="28" t="s">
        <v>228</v>
      </c>
      <c r="G3550" s="28">
        <v>144</v>
      </c>
    </row>
    <row r="3551" spans="4:7" x14ac:dyDescent="0.3">
      <c r="D3551" s="30">
        <v>46342</v>
      </c>
      <c r="E3551" s="28" t="s">
        <v>42</v>
      </c>
      <c r="F3551" s="28" t="s">
        <v>227</v>
      </c>
      <c r="G3551" s="28">
        <v>928</v>
      </c>
    </row>
    <row r="3552" spans="4:7" x14ac:dyDescent="0.3">
      <c r="D3552" s="30">
        <v>46342</v>
      </c>
      <c r="E3552" s="28" t="s">
        <v>106</v>
      </c>
      <c r="F3552" s="28" t="s">
        <v>242</v>
      </c>
      <c r="G3552" s="28">
        <v>684</v>
      </c>
    </row>
    <row r="3553" spans="4:7" x14ac:dyDescent="0.3">
      <c r="D3553" s="30">
        <v>46342</v>
      </c>
      <c r="E3553" s="28" t="s">
        <v>39</v>
      </c>
      <c r="F3553" s="28" t="s">
        <v>240</v>
      </c>
      <c r="G3553" s="28">
        <v>585</v>
      </c>
    </row>
    <row r="3554" spans="4:7" x14ac:dyDescent="0.3">
      <c r="D3554" s="30">
        <v>46342</v>
      </c>
      <c r="E3554" s="28" t="s">
        <v>106</v>
      </c>
      <c r="F3554" s="28" t="s">
        <v>219</v>
      </c>
      <c r="G3554" s="28">
        <v>1911</v>
      </c>
    </row>
    <row r="3555" spans="4:7" x14ac:dyDescent="0.3">
      <c r="D3555" s="30">
        <v>46342</v>
      </c>
      <c r="E3555" s="28" t="s">
        <v>39</v>
      </c>
      <c r="F3555" s="28" t="s">
        <v>217</v>
      </c>
      <c r="G3555" s="28">
        <v>832</v>
      </c>
    </row>
    <row r="3556" spans="4:7" x14ac:dyDescent="0.3">
      <c r="D3556" s="30">
        <v>46342</v>
      </c>
      <c r="E3556" s="28" t="s">
        <v>39</v>
      </c>
      <c r="F3556" s="28" t="s">
        <v>234</v>
      </c>
      <c r="G3556" s="28">
        <v>561</v>
      </c>
    </row>
    <row r="3557" spans="4:7" x14ac:dyDescent="0.3">
      <c r="D3557" s="30">
        <v>46342</v>
      </c>
      <c r="E3557" s="28" t="s">
        <v>106</v>
      </c>
      <c r="F3557" s="28" t="s">
        <v>215</v>
      </c>
      <c r="G3557" s="28">
        <v>1173</v>
      </c>
    </row>
    <row r="3558" spans="4:7" x14ac:dyDescent="0.3">
      <c r="D3558" s="30">
        <v>46342</v>
      </c>
      <c r="E3558" s="28" t="s">
        <v>38</v>
      </c>
      <c r="F3558" s="28" t="s">
        <v>232</v>
      </c>
      <c r="G3558" s="28">
        <v>705</v>
      </c>
    </row>
    <row r="3559" spans="4:7" x14ac:dyDescent="0.3">
      <c r="D3559" s="30">
        <v>46342</v>
      </c>
      <c r="E3559" s="28" t="s">
        <v>38</v>
      </c>
      <c r="F3559" s="28" t="s">
        <v>223</v>
      </c>
      <c r="G3559" s="28">
        <v>106</v>
      </c>
    </row>
    <row r="3560" spans="4:7" x14ac:dyDescent="0.3">
      <c r="D3560" s="30">
        <v>46342</v>
      </c>
      <c r="E3560" s="28" t="s">
        <v>39</v>
      </c>
      <c r="F3560" s="28" t="s">
        <v>226</v>
      </c>
      <c r="G3560" s="28">
        <v>288</v>
      </c>
    </row>
    <row r="3561" spans="4:7" x14ac:dyDescent="0.3">
      <c r="D3561" s="30">
        <v>46342</v>
      </c>
      <c r="E3561" s="28" t="s">
        <v>106</v>
      </c>
      <c r="F3561" s="28" t="s">
        <v>219</v>
      </c>
      <c r="G3561" s="28">
        <v>182</v>
      </c>
    </row>
    <row r="3562" spans="4:7" x14ac:dyDescent="0.3">
      <c r="D3562" s="30">
        <v>46343</v>
      </c>
      <c r="E3562" s="28" t="s">
        <v>42</v>
      </c>
      <c r="F3562" s="28" t="s">
        <v>233</v>
      </c>
      <c r="G3562" s="28">
        <v>408</v>
      </c>
    </row>
    <row r="3563" spans="4:7" x14ac:dyDescent="0.3">
      <c r="D3563" s="30">
        <v>46343</v>
      </c>
      <c r="E3563" s="28" t="s">
        <v>39</v>
      </c>
      <c r="F3563" s="28" t="s">
        <v>235</v>
      </c>
      <c r="G3563" s="28">
        <v>1075</v>
      </c>
    </row>
    <row r="3564" spans="4:7" x14ac:dyDescent="0.3">
      <c r="D3564" s="30">
        <v>46343</v>
      </c>
      <c r="E3564" s="28" t="s">
        <v>39</v>
      </c>
      <c r="F3564" s="28" t="s">
        <v>223</v>
      </c>
      <c r="G3564" s="28">
        <v>583</v>
      </c>
    </row>
    <row r="3565" spans="4:7" x14ac:dyDescent="0.3">
      <c r="D3565" s="30">
        <v>46343</v>
      </c>
      <c r="E3565" s="28" t="s">
        <v>38</v>
      </c>
      <c r="F3565" s="28" t="s">
        <v>239</v>
      </c>
      <c r="G3565" s="28">
        <v>684</v>
      </c>
    </row>
    <row r="3566" spans="4:7" x14ac:dyDescent="0.3">
      <c r="D3566" s="30">
        <v>46343</v>
      </c>
      <c r="E3566" s="28" t="s">
        <v>38</v>
      </c>
      <c r="F3566" s="28" t="s">
        <v>228</v>
      </c>
      <c r="G3566" s="28">
        <v>1584</v>
      </c>
    </row>
    <row r="3567" spans="4:7" x14ac:dyDescent="0.3">
      <c r="D3567" s="30">
        <v>46343</v>
      </c>
      <c r="E3567" s="28" t="s">
        <v>39</v>
      </c>
      <c r="F3567" s="28" t="s">
        <v>237</v>
      </c>
      <c r="G3567" s="28">
        <v>1071</v>
      </c>
    </row>
    <row r="3568" spans="4:7" x14ac:dyDescent="0.3">
      <c r="D3568" s="30">
        <v>46344</v>
      </c>
      <c r="E3568" s="28" t="s">
        <v>39</v>
      </c>
      <c r="F3568" s="28" t="s">
        <v>234</v>
      </c>
      <c r="G3568" s="28">
        <v>510</v>
      </c>
    </row>
    <row r="3569" spans="4:7" x14ac:dyDescent="0.3">
      <c r="D3569" s="30">
        <v>46344</v>
      </c>
      <c r="E3569" s="28" t="s">
        <v>42</v>
      </c>
      <c r="F3569" s="28" t="s">
        <v>231</v>
      </c>
      <c r="G3569" s="28">
        <v>418</v>
      </c>
    </row>
    <row r="3570" spans="4:7" x14ac:dyDescent="0.3">
      <c r="D3570" s="30">
        <v>46344</v>
      </c>
      <c r="E3570" s="28" t="s">
        <v>38</v>
      </c>
      <c r="F3570" s="28" t="s">
        <v>215</v>
      </c>
      <c r="G3570" s="28">
        <v>1173</v>
      </c>
    </row>
    <row r="3571" spans="4:7" x14ac:dyDescent="0.3">
      <c r="D3571" s="30">
        <v>46344</v>
      </c>
      <c r="E3571" s="28" t="s">
        <v>42</v>
      </c>
      <c r="F3571" s="28" t="s">
        <v>235</v>
      </c>
      <c r="G3571" s="28">
        <v>430</v>
      </c>
    </row>
    <row r="3572" spans="4:7" x14ac:dyDescent="0.3">
      <c r="D3572" s="30">
        <v>46344</v>
      </c>
      <c r="E3572" s="28" t="s">
        <v>106</v>
      </c>
      <c r="F3572" s="28" t="s">
        <v>225</v>
      </c>
      <c r="G3572" s="28">
        <v>832</v>
      </c>
    </row>
    <row r="3573" spans="4:7" x14ac:dyDescent="0.3">
      <c r="D3573" s="30">
        <v>46344</v>
      </c>
      <c r="E3573" s="28" t="s">
        <v>106</v>
      </c>
      <c r="F3573" s="28" t="s">
        <v>226</v>
      </c>
      <c r="G3573" s="28">
        <v>2304</v>
      </c>
    </row>
    <row r="3574" spans="4:7" x14ac:dyDescent="0.3">
      <c r="D3574" s="30">
        <v>46344</v>
      </c>
      <c r="E3574" s="28" t="s">
        <v>42</v>
      </c>
      <c r="F3574" s="28" t="s">
        <v>239</v>
      </c>
      <c r="G3574" s="28">
        <v>836</v>
      </c>
    </row>
    <row r="3575" spans="4:7" x14ac:dyDescent="0.3">
      <c r="D3575" s="30">
        <v>46344</v>
      </c>
      <c r="E3575" s="28" t="s">
        <v>38</v>
      </c>
      <c r="F3575" s="28" t="s">
        <v>221</v>
      </c>
      <c r="G3575" s="28">
        <v>260</v>
      </c>
    </row>
    <row r="3576" spans="4:7" x14ac:dyDescent="0.3">
      <c r="D3576" s="30">
        <v>46344</v>
      </c>
      <c r="E3576" s="28" t="s">
        <v>39</v>
      </c>
      <c r="F3576" s="28" t="s">
        <v>232</v>
      </c>
      <c r="G3576" s="28">
        <v>517</v>
      </c>
    </row>
    <row r="3577" spans="4:7" x14ac:dyDescent="0.3">
      <c r="D3577" s="30">
        <v>46344</v>
      </c>
      <c r="E3577" s="28" t="s">
        <v>106</v>
      </c>
      <c r="F3577" s="28" t="s">
        <v>230</v>
      </c>
      <c r="G3577" s="28">
        <v>222</v>
      </c>
    </row>
    <row r="3578" spans="4:7" x14ac:dyDescent="0.3">
      <c r="D3578" s="30">
        <v>46344</v>
      </c>
      <c r="E3578" s="28" t="s">
        <v>38</v>
      </c>
      <c r="F3578" s="28" t="s">
        <v>217</v>
      </c>
      <c r="G3578" s="28">
        <v>1092</v>
      </c>
    </row>
    <row r="3579" spans="4:7" x14ac:dyDescent="0.3">
      <c r="D3579" s="30">
        <v>46344</v>
      </c>
      <c r="E3579" s="28" t="s">
        <v>42</v>
      </c>
      <c r="F3579" s="28" t="s">
        <v>237</v>
      </c>
      <c r="G3579" s="28">
        <v>1512</v>
      </c>
    </row>
    <row r="3580" spans="4:7" x14ac:dyDescent="0.3">
      <c r="D3580" s="30">
        <v>46344</v>
      </c>
      <c r="E3580" s="28" t="s">
        <v>106</v>
      </c>
      <c r="F3580" s="28" t="s">
        <v>230</v>
      </c>
      <c r="G3580" s="28">
        <v>555</v>
      </c>
    </row>
    <row r="3581" spans="4:7" x14ac:dyDescent="0.3">
      <c r="D3581" s="30">
        <v>46345</v>
      </c>
      <c r="E3581" s="28" t="s">
        <v>38</v>
      </c>
      <c r="F3581" s="28" t="s">
        <v>221</v>
      </c>
      <c r="G3581" s="28">
        <v>143</v>
      </c>
    </row>
    <row r="3582" spans="4:7" x14ac:dyDescent="0.3">
      <c r="D3582" s="30">
        <v>46345</v>
      </c>
      <c r="E3582" s="28" t="s">
        <v>106</v>
      </c>
      <c r="F3582" s="28" t="s">
        <v>215</v>
      </c>
      <c r="G3582" s="28">
        <v>621</v>
      </c>
    </row>
    <row r="3583" spans="4:7" x14ac:dyDescent="0.3">
      <c r="D3583" s="30">
        <v>46345</v>
      </c>
      <c r="E3583" s="28" t="s">
        <v>39</v>
      </c>
      <c r="F3583" s="28" t="s">
        <v>223</v>
      </c>
      <c r="G3583" s="28">
        <v>424</v>
      </c>
    </row>
    <row r="3584" spans="4:7" x14ac:dyDescent="0.3">
      <c r="D3584" s="30">
        <v>46345</v>
      </c>
      <c r="E3584" s="28" t="s">
        <v>39</v>
      </c>
      <c r="F3584" s="28" t="s">
        <v>225</v>
      </c>
      <c r="G3584" s="28">
        <v>448</v>
      </c>
    </row>
    <row r="3585" spans="4:7" x14ac:dyDescent="0.3">
      <c r="D3585" s="30">
        <v>46345</v>
      </c>
      <c r="E3585" s="28" t="s">
        <v>106</v>
      </c>
      <c r="F3585" s="28" t="s">
        <v>233</v>
      </c>
      <c r="G3585" s="28">
        <v>816</v>
      </c>
    </row>
    <row r="3586" spans="4:7" x14ac:dyDescent="0.3">
      <c r="D3586" s="30">
        <v>46345</v>
      </c>
      <c r="E3586" s="28" t="s">
        <v>38</v>
      </c>
      <c r="F3586" s="28" t="s">
        <v>225</v>
      </c>
      <c r="G3586" s="28">
        <v>1088</v>
      </c>
    </row>
    <row r="3587" spans="4:7" x14ac:dyDescent="0.3">
      <c r="D3587" s="30">
        <v>46345</v>
      </c>
      <c r="E3587" s="28" t="s">
        <v>106</v>
      </c>
      <c r="F3587" s="28" t="s">
        <v>217</v>
      </c>
      <c r="G3587" s="28">
        <v>1196</v>
      </c>
    </row>
    <row r="3588" spans="4:7" x14ac:dyDescent="0.3">
      <c r="D3588" s="30">
        <v>46345</v>
      </c>
      <c r="E3588" s="28" t="s">
        <v>42</v>
      </c>
      <c r="F3588" s="28" t="s">
        <v>241</v>
      </c>
      <c r="G3588" s="28">
        <v>600</v>
      </c>
    </row>
    <row r="3589" spans="4:7" x14ac:dyDescent="0.3">
      <c r="D3589" s="30">
        <v>46345</v>
      </c>
      <c r="E3589" s="28" t="s">
        <v>39</v>
      </c>
      <c r="F3589" s="28" t="s">
        <v>236</v>
      </c>
      <c r="G3589" s="28">
        <v>253</v>
      </c>
    </row>
    <row r="3590" spans="4:7" x14ac:dyDescent="0.3">
      <c r="D3590" s="30">
        <v>46346</v>
      </c>
      <c r="E3590" s="28" t="s">
        <v>42</v>
      </c>
      <c r="F3590" s="28" t="s">
        <v>239</v>
      </c>
      <c r="G3590" s="28">
        <v>152</v>
      </c>
    </row>
    <row r="3591" spans="4:7" x14ac:dyDescent="0.3">
      <c r="D3591" s="30">
        <v>46346</v>
      </c>
      <c r="E3591" s="28" t="s">
        <v>106</v>
      </c>
      <c r="F3591" s="28" t="s">
        <v>223</v>
      </c>
      <c r="G3591" s="28">
        <v>1219</v>
      </c>
    </row>
    <row r="3592" spans="4:7" x14ac:dyDescent="0.3">
      <c r="D3592" s="30">
        <v>46346</v>
      </c>
      <c r="E3592" s="28" t="s">
        <v>39</v>
      </c>
      <c r="F3592" s="28" t="s">
        <v>226</v>
      </c>
      <c r="G3592" s="28">
        <v>672</v>
      </c>
    </row>
    <row r="3593" spans="4:7" x14ac:dyDescent="0.3">
      <c r="D3593" s="30">
        <v>46346</v>
      </c>
      <c r="E3593" s="28" t="s">
        <v>106</v>
      </c>
      <c r="F3593" s="28" t="s">
        <v>241</v>
      </c>
      <c r="G3593" s="28">
        <v>60</v>
      </c>
    </row>
    <row r="3594" spans="4:7" x14ac:dyDescent="0.3">
      <c r="D3594" s="30">
        <v>46346</v>
      </c>
      <c r="E3594" s="28" t="s">
        <v>106</v>
      </c>
      <c r="F3594" s="28" t="s">
        <v>242</v>
      </c>
      <c r="G3594" s="28">
        <v>1140</v>
      </c>
    </row>
    <row r="3595" spans="4:7" x14ac:dyDescent="0.3">
      <c r="D3595" s="30">
        <v>46346</v>
      </c>
      <c r="E3595" s="28" t="s">
        <v>106</v>
      </c>
      <c r="F3595" s="28" t="s">
        <v>225</v>
      </c>
      <c r="G3595" s="28">
        <v>512</v>
      </c>
    </row>
    <row r="3596" spans="4:7" x14ac:dyDescent="0.3">
      <c r="D3596" s="30">
        <v>46346</v>
      </c>
      <c r="E3596" s="28" t="s">
        <v>38</v>
      </c>
      <c r="F3596" s="28" t="s">
        <v>242</v>
      </c>
      <c r="G3596" s="28">
        <v>741</v>
      </c>
    </row>
    <row r="3597" spans="4:7" x14ac:dyDescent="0.3">
      <c r="D3597" s="30">
        <v>46346</v>
      </c>
      <c r="E3597" s="28" t="s">
        <v>106</v>
      </c>
      <c r="F3597" s="28" t="s">
        <v>239</v>
      </c>
      <c r="G3597" s="28">
        <v>912</v>
      </c>
    </row>
    <row r="3598" spans="4:7" x14ac:dyDescent="0.3">
      <c r="D3598" s="30">
        <v>46346</v>
      </c>
      <c r="E3598" s="28" t="s">
        <v>39</v>
      </c>
      <c r="F3598" s="28" t="s">
        <v>229</v>
      </c>
      <c r="G3598" s="28">
        <v>1848</v>
      </c>
    </row>
    <row r="3599" spans="4:7" x14ac:dyDescent="0.3">
      <c r="D3599" s="30">
        <v>46346</v>
      </c>
      <c r="E3599" s="28" t="s">
        <v>39</v>
      </c>
      <c r="F3599" s="28" t="s">
        <v>237</v>
      </c>
      <c r="G3599" s="28">
        <v>189</v>
      </c>
    </row>
    <row r="3600" spans="4:7" x14ac:dyDescent="0.3">
      <c r="D3600" s="30">
        <v>46346</v>
      </c>
      <c r="E3600" s="28" t="s">
        <v>38</v>
      </c>
      <c r="F3600" s="28" t="s">
        <v>217</v>
      </c>
      <c r="G3600" s="28">
        <v>208</v>
      </c>
    </row>
    <row r="3601" spans="4:7" x14ac:dyDescent="0.3">
      <c r="D3601" s="30">
        <v>46346</v>
      </c>
      <c r="E3601" s="28" t="s">
        <v>106</v>
      </c>
      <c r="F3601" s="28" t="s">
        <v>225</v>
      </c>
      <c r="G3601" s="28">
        <v>512</v>
      </c>
    </row>
    <row r="3602" spans="4:7" x14ac:dyDescent="0.3">
      <c r="D3602" s="30">
        <v>46346</v>
      </c>
      <c r="E3602" s="28" t="s">
        <v>42</v>
      </c>
      <c r="F3602" s="28" t="s">
        <v>229</v>
      </c>
      <c r="G3602" s="28">
        <v>2112</v>
      </c>
    </row>
    <row r="3603" spans="4:7" x14ac:dyDescent="0.3">
      <c r="D3603" s="30">
        <v>46346</v>
      </c>
      <c r="E3603" s="28" t="s">
        <v>38</v>
      </c>
      <c r="F3603" s="28" t="s">
        <v>215</v>
      </c>
      <c r="G3603" s="28">
        <v>759</v>
      </c>
    </row>
    <row r="3604" spans="4:7" x14ac:dyDescent="0.3">
      <c r="D3604" s="30">
        <v>46346</v>
      </c>
      <c r="E3604" s="28" t="s">
        <v>39</v>
      </c>
      <c r="F3604" s="28" t="s">
        <v>227</v>
      </c>
      <c r="G3604" s="28">
        <v>522</v>
      </c>
    </row>
    <row r="3605" spans="4:7" x14ac:dyDescent="0.3">
      <c r="D3605" s="30">
        <v>46346</v>
      </c>
      <c r="E3605" s="28" t="s">
        <v>39</v>
      </c>
      <c r="F3605" s="28" t="s">
        <v>241</v>
      </c>
      <c r="G3605" s="28">
        <v>1080</v>
      </c>
    </row>
    <row r="3606" spans="4:7" x14ac:dyDescent="0.3">
      <c r="D3606" s="30">
        <v>46346</v>
      </c>
      <c r="E3606" s="28" t="s">
        <v>39</v>
      </c>
      <c r="F3606" s="28" t="s">
        <v>240</v>
      </c>
      <c r="G3606" s="28">
        <v>585</v>
      </c>
    </row>
    <row r="3607" spans="4:7" x14ac:dyDescent="0.3">
      <c r="D3607" s="30">
        <v>46347</v>
      </c>
      <c r="E3607" s="28" t="s">
        <v>106</v>
      </c>
      <c r="F3607" s="28" t="s">
        <v>226</v>
      </c>
      <c r="G3607" s="28">
        <v>1056</v>
      </c>
    </row>
    <row r="3608" spans="4:7" x14ac:dyDescent="0.3">
      <c r="D3608" s="30">
        <v>46347</v>
      </c>
      <c r="E3608" s="28" t="s">
        <v>42</v>
      </c>
      <c r="F3608" s="28" t="s">
        <v>217</v>
      </c>
      <c r="G3608" s="28">
        <v>676</v>
      </c>
    </row>
    <row r="3609" spans="4:7" x14ac:dyDescent="0.3">
      <c r="D3609" s="30">
        <v>46347</v>
      </c>
      <c r="E3609" s="28" t="s">
        <v>42</v>
      </c>
      <c r="F3609" s="28" t="s">
        <v>237</v>
      </c>
      <c r="G3609" s="28">
        <v>882</v>
      </c>
    </row>
    <row r="3610" spans="4:7" x14ac:dyDescent="0.3">
      <c r="D3610" s="30">
        <v>46347</v>
      </c>
      <c r="E3610" s="28" t="s">
        <v>39</v>
      </c>
      <c r="F3610" s="28" t="s">
        <v>227</v>
      </c>
      <c r="G3610" s="28">
        <v>696</v>
      </c>
    </row>
    <row r="3611" spans="4:7" x14ac:dyDescent="0.3">
      <c r="D3611" s="30">
        <v>46347</v>
      </c>
      <c r="E3611" s="28" t="s">
        <v>42</v>
      </c>
      <c r="F3611" s="28" t="s">
        <v>235</v>
      </c>
      <c r="G3611" s="28">
        <v>473</v>
      </c>
    </row>
    <row r="3612" spans="4:7" x14ac:dyDescent="0.3">
      <c r="D3612" s="30">
        <v>46347</v>
      </c>
      <c r="E3612" s="28" t="s">
        <v>39</v>
      </c>
      <c r="F3612" s="28" t="s">
        <v>240</v>
      </c>
      <c r="G3612" s="28">
        <v>810</v>
      </c>
    </row>
    <row r="3613" spans="4:7" x14ac:dyDescent="0.3">
      <c r="D3613" s="30">
        <v>46347</v>
      </c>
      <c r="E3613" s="28" t="s">
        <v>42</v>
      </c>
      <c r="F3613" s="28" t="s">
        <v>233</v>
      </c>
      <c r="G3613" s="28">
        <v>1071</v>
      </c>
    </row>
    <row r="3614" spans="4:7" x14ac:dyDescent="0.3">
      <c r="D3614" s="30">
        <v>46347</v>
      </c>
      <c r="E3614" s="28" t="s">
        <v>42</v>
      </c>
      <c r="F3614" s="28" t="s">
        <v>241</v>
      </c>
      <c r="G3614" s="28">
        <v>660</v>
      </c>
    </row>
    <row r="3615" spans="4:7" x14ac:dyDescent="0.3">
      <c r="D3615" s="30">
        <v>46347</v>
      </c>
      <c r="E3615" s="28" t="s">
        <v>106</v>
      </c>
      <c r="F3615" s="28" t="s">
        <v>238</v>
      </c>
      <c r="G3615" s="28">
        <v>1740</v>
      </c>
    </row>
    <row r="3616" spans="4:7" x14ac:dyDescent="0.3">
      <c r="D3616" s="30">
        <v>46347</v>
      </c>
      <c r="E3616" s="28" t="s">
        <v>42</v>
      </c>
      <c r="F3616" s="28" t="s">
        <v>230</v>
      </c>
      <c r="G3616" s="28">
        <v>629</v>
      </c>
    </row>
    <row r="3617" spans="4:7" x14ac:dyDescent="0.3">
      <c r="D3617" s="30">
        <v>46348</v>
      </c>
      <c r="E3617" s="28" t="s">
        <v>38</v>
      </c>
      <c r="F3617" s="28" t="s">
        <v>226</v>
      </c>
      <c r="G3617" s="28">
        <v>2016</v>
      </c>
    </row>
    <row r="3618" spans="4:7" x14ac:dyDescent="0.3">
      <c r="D3618" s="30">
        <v>46348</v>
      </c>
      <c r="E3618" s="28" t="s">
        <v>42</v>
      </c>
      <c r="F3618" s="28" t="s">
        <v>228</v>
      </c>
      <c r="G3618" s="28">
        <v>1656</v>
      </c>
    </row>
    <row r="3619" spans="4:7" x14ac:dyDescent="0.3">
      <c r="D3619" s="30">
        <v>46348</v>
      </c>
      <c r="E3619" s="28" t="s">
        <v>42</v>
      </c>
      <c r="F3619" s="28" t="s">
        <v>242</v>
      </c>
      <c r="G3619" s="28">
        <v>1140</v>
      </c>
    </row>
    <row r="3620" spans="4:7" x14ac:dyDescent="0.3">
      <c r="D3620" s="30">
        <v>46348</v>
      </c>
      <c r="E3620" s="28" t="s">
        <v>38</v>
      </c>
      <c r="F3620" s="28" t="s">
        <v>225</v>
      </c>
      <c r="G3620" s="28">
        <v>704</v>
      </c>
    </row>
    <row r="3621" spans="4:7" x14ac:dyDescent="0.3">
      <c r="D3621" s="30">
        <v>46348</v>
      </c>
      <c r="E3621" s="28" t="s">
        <v>106</v>
      </c>
      <c r="F3621" s="28" t="s">
        <v>242</v>
      </c>
      <c r="G3621" s="28">
        <v>1311</v>
      </c>
    </row>
    <row r="3622" spans="4:7" x14ac:dyDescent="0.3">
      <c r="D3622" s="30">
        <v>46348</v>
      </c>
      <c r="E3622" s="28" t="s">
        <v>38</v>
      </c>
      <c r="F3622" s="28" t="s">
        <v>234</v>
      </c>
      <c r="G3622" s="28">
        <v>255</v>
      </c>
    </row>
    <row r="3623" spans="4:7" x14ac:dyDescent="0.3">
      <c r="D3623" s="30">
        <v>46349</v>
      </c>
      <c r="E3623" s="28" t="s">
        <v>106</v>
      </c>
      <c r="F3623" s="28" t="s">
        <v>217</v>
      </c>
      <c r="G3623" s="28">
        <v>1144</v>
      </c>
    </row>
    <row r="3624" spans="4:7" x14ac:dyDescent="0.3">
      <c r="D3624" s="30">
        <v>46349</v>
      </c>
      <c r="E3624" s="28" t="s">
        <v>106</v>
      </c>
      <c r="F3624" s="28" t="s">
        <v>221</v>
      </c>
      <c r="G3624" s="28">
        <v>169</v>
      </c>
    </row>
    <row r="3625" spans="4:7" x14ac:dyDescent="0.3">
      <c r="D3625" s="30">
        <v>46349</v>
      </c>
      <c r="E3625" s="28" t="s">
        <v>38</v>
      </c>
      <c r="F3625" s="28" t="s">
        <v>240</v>
      </c>
      <c r="G3625" s="28">
        <v>765</v>
      </c>
    </row>
    <row r="3626" spans="4:7" x14ac:dyDescent="0.3">
      <c r="D3626" s="30">
        <v>46349</v>
      </c>
      <c r="E3626" s="28" t="s">
        <v>39</v>
      </c>
      <c r="F3626" s="28" t="s">
        <v>226</v>
      </c>
      <c r="G3626" s="28">
        <v>2400</v>
      </c>
    </row>
    <row r="3627" spans="4:7" x14ac:dyDescent="0.3">
      <c r="D3627" s="30">
        <v>46349</v>
      </c>
      <c r="E3627" s="28" t="s">
        <v>38</v>
      </c>
      <c r="F3627" s="28" t="s">
        <v>232</v>
      </c>
      <c r="G3627" s="28">
        <v>517</v>
      </c>
    </row>
    <row r="3628" spans="4:7" x14ac:dyDescent="0.3">
      <c r="D3628" s="30">
        <v>46349</v>
      </c>
      <c r="E3628" s="28" t="s">
        <v>106</v>
      </c>
      <c r="F3628" s="28" t="s">
        <v>235</v>
      </c>
      <c r="G3628" s="28">
        <v>602</v>
      </c>
    </row>
    <row r="3629" spans="4:7" x14ac:dyDescent="0.3">
      <c r="D3629" s="30">
        <v>46349</v>
      </c>
      <c r="E3629" s="28" t="s">
        <v>38</v>
      </c>
      <c r="F3629" s="28" t="s">
        <v>215</v>
      </c>
      <c r="G3629" s="28">
        <v>1725</v>
      </c>
    </row>
    <row r="3630" spans="4:7" x14ac:dyDescent="0.3">
      <c r="D3630" s="30">
        <v>46350</v>
      </c>
      <c r="E3630" s="28" t="s">
        <v>39</v>
      </c>
      <c r="F3630" s="28" t="s">
        <v>221</v>
      </c>
      <c r="G3630" s="28">
        <v>39</v>
      </c>
    </row>
    <row r="3631" spans="4:7" x14ac:dyDescent="0.3">
      <c r="D3631" s="30">
        <v>46350</v>
      </c>
      <c r="E3631" s="28" t="s">
        <v>39</v>
      </c>
      <c r="F3631" s="28" t="s">
        <v>217</v>
      </c>
      <c r="G3631" s="28">
        <v>884</v>
      </c>
    </row>
    <row r="3632" spans="4:7" x14ac:dyDescent="0.3">
      <c r="D3632" s="30">
        <v>46350</v>
      </c>
      <c r="E3632" s="28" t="s">
        <v>42</v>
      </c>
      <c r="F3632" s="28" t="s">
        <v>228</v>
      </c>
      <c r="G3632" s="28">
        <v>1296</v>
      </c>
    </row>
    <row r="3633" spans="4:7" x14ac:dyDescent="0.3">
      <c r="D3633" s="30">
        <v>46350</v>
      </c>
      <c r="E3633" s="28" t="s">
        <v>106</v>
      </c>
      <c r="F3633" s="28" t="s">
        <v>227</v>
      </c>
      <c r="G3633" s="28">
        <v>580</v>
      </c>
    </row>
    <row r="3634" spans="4:7" x14ac:dyDescent="0.3">
      <c r="D3634" s="30">
        <v>46350</v>
      </c>
      <c r="E3634" s="28" t="s">
        <v>38</v>
      </c>
      <c r="F3634" s="28" t="s">
        <v>225</v>
      </c>
      <c r="G3634" s="28">
        <v>384</v>
      </c>
    </row>
    <row r="3635" spans="4:7" x14ac:dyDescent="0.3">
      <c r="D3635" s="30">
        <v>46350</v>
      </c>
      <c r="E3635" s="28" t="s">
        <v>38</v>
      </c>
      <c r="F3635" s="28" t="s">
        <v>227</v>
      </c>
      <c r="G3635" s="28">
        <v>522</v>
      </c>
    </row>
    <row r="3636" spans="4:7" x14ac:dyDescent="0.3">
      <c r="D3636" s="30">
        <v>46350</v>
      </c>
      <c r="E3636" s="28" t="s">
        <v>106</v>
      </c>
      <c r="F3636" s="28" t="s">
        <v>226</v>
      </c>
      <c r="G3636" s="28">
        <v>960</v>
      </c>
    </row>
    <row r="3637" spans="4:7" x14ac:dyDescent="0.3">
      <c r="D3637" s="30">
        <v>46350</v>
      </c>
      <c r="E3637" s="28" t="s">
        <v>38</v>
      </c>
      <c r="F3637" s="28" t="s">
        <v>242</v>
      </c>
      <c r="G3637" s="28">
        <v>285</v>
      </c>
    </row>
    <row r="3638" spans="4:7" x14ac:dyDescent="0.3">
      <c r="D3638" s="30">
        <v>46350</v>
      </c>
      <c r="E3638" s="28" t="s">
        <v>106</v>
      </c>
      <c r="F3638" s="28" t="s">
        <v>236</v>
      </c>
      <c r="G3638" s="28">
        <v>88</v>
      </c>
    </row>
    <row r="3639" spans="4:7" x14ac:dyDescent="0.3">
      <c r="D3639" s="30">
        <v>46350</v>
      </c>
      <c r="E3639" s="28" t="s">
        <v>42</v>
      </c>
      <c r="F3639" s="28" t="s">
        <v>225</v>
      </c>
      <c r="G3639" s="28">
        <v>320</v>
      </c>
    </row>
    <row r="3640" spans="4:7" x14ac:dyDescent="0.3">
      <c r="D3640" s="30">
        <v>46350</v>
      </c>
      <c r="E3640" s="28" t="s">
        <v>42</v>
      </c>
      <c r="F3640" s="28" t="s">
        <v>221</v>
      </c>
      <c r="G3640" s="28">
        <v>325</v>
      </c>
    </row>
    <row r="3641" spans="4:7" x14ac:dyDescent="0.3">
      <c r="D3641" s="30">
        <v>46350</v>
      </c>
      <c r="E3641" s="28" t="s">
        <v>106</v>
      </c>
      <c r="F3641" s="28" t="s">
        <v>225</v>
      </c>
      <c r="G3641" s="28">
        <v>384</v>
      </c>
    </row>
    <row r="3642" spans="4:7" x14ac:dyDescent="0.3">
      <c r="D3642" s="30">
        <v>46350</v>
      </c>
      <c r="E3642" s="28" t="s">
        <v>42</v>
      </c>
      <c r="F3642" s="28" t="s">
        <v>219</v>
      </c>
      <c r="G3642" s="28">
        <v>455</v>
      </c>
    </row>
    <row r="3643" spans="4:7" x14ac:dyDescent="0.3">
      <c r="D3643" s="30">
        <v>46350</v>
      </c>
      <c r="E3643" s="28" t="s">
        <v>42</v>
      </c>
      <c r="F3643" s="28" t="s">
        <v>238</v>
      </c>
      <c r="G3643" s="28">
        <v>1740</v>
      </c>
    </row>
    <row r="3644" spans="4:7" x14ac:dyDescent="0.3">
      <c r="D3644" s="30">
        <v>46350</v>
      </c>
      <c r="E3644" s="28" t="s">
        <v>42</v>
      </c>
      <c r="F3644" s="28" t="s">
        <v>230</v>
      </c>
      <c r="G3644" s="28">
        <v>666</v>
      </c>
    </row>
    <row r="3645" spans="4:7" x14ac:dyDescent="0.3">
      <c r="D3645" s="30">
        <v>46351</v>
      </c>
      <c r="E3645" s="28" t="s">
        <v>38</v>
      </c>
      <c r="F3645" s="28" t="s">
        <v>215</v>
      </c>
      <c r="G3645" s="28">
        <v>690</v>
      </c>
    </row>
    <row r="3646" spans="4:7" x14ac:dyDescent="0.3">
      <c r="D3646" s="30">
        <v>46351</v>
      </c>
      <c r="E3646" s="28" t="s">
        <v>106</v>
      </c>
      <c r="F3646" s="28" t="s">
        <v>242</v>
      </c>
      <c r="G3646" s="28">
        <v>57</v>
      </c>
    </row>
    <row r="3647" spans="4:7" x14ac:dyDescent="0.3">
      <c r="D3647" s="30">
        <v>46351</v>
      </c>
      <c r="E3647" s="28" t="s">
        <v>38</v>
      </c>
      <c r="F3647" s="28" t="s">
        <v>221</v>
      </c>
      <c r="G3647" s="28">
        <v>182</v>
      </c>
    </row>
    <row r="3648" spans="4:7" x14ac:dyDescent="0.3">
      <c r="D3648" s="30">
        <v>46351</v>
      </c>
      <c r="E3648" s="28" t="s">
        <v>39</v>
      </c>
      <c r="F3648" s="28" t="s">
        <v>231</v>
      </c>
      <c r="G3648" s="28">
        <v>506</v>
      </c>
    </row>
    <row r="3649" spans="4:7" x14ac:dyDescent="0.3">
      <c r="D3649" s="30">
        <v>46351</v>
      </c>
      <c r="E3649" s="28" t="s">
        <v>39</v>
      </c>
      <c r="F3649" s="28" t="s">
        <v>230</v>
      </c>
      <c r="G3649" s="28">
        <v>222</v>
      </c>
    </row>
    <row r="3650" spans="4:7" x14ac:dyDescent="0.3">
      <c r="D3650" s="30">
        <v>46351</v>
      </c>
      <c r="E3650" s="28" t="s">
        <v>39</v>
      </c>
      <c r="F3650" s="28" t="s">
        <v>238</v>
      </c>
      <c r="G3650" s="28">
        <v>2001</v>
      </c>
    </row>
    <row r="3651" spans="4:7" x14ac:dyDescent="0.3">
      <c r="D3651" s="30">
        <v>46351</v>
      </c>
      <c r="E3651" s="28" t="s">
        <v>42</v>
      </c>
      <c r="F3651" s="28" t="s">
        <v>215</v>
      </c>
      <c r="G3651" s="28">
        <v>828</v>
      </c>
    </row>
    <row r="3652" spans="4:7" x14ac:dyDescent="0.3">
      <c r="D3652" s="30">
        <v>46351</v>
      </c>
      <c r="E3652" s="28" t="s">
        <v>42</v>
      </c>
      <c r="F3652" s="28" t="s">
        <v>221</v>
      </c>
      <c r="G3652" s="28">
        <v>65</v>
      </c>
    </row>
    <row r="3653" spans="4:7" x14ac:dyDescent="0.3">
      <c r="D3653" s="30">
        <v>46351</v>
      </c>
      <c r="E3653" s="28" t="s">
        <v>39</v>
      </c>
      <c r="F3653" s="28" t="s">
        <v>241</v>
      </c>
      <c r="G3653" s="28">
        <v>480</v>
      </c>
    </row>
    <row r="3654" spans="4:7" x14ac:dyDescent="0.3">
      <c r="D3654" s="30">
        <v>46351</v>
      </c>
      <c r="E3654" s="28" t="s">
        <v>106</v>
      </c>
      <c r="F3654" s="28" t="s">
        <v>234</v>
      </c>
      <c r="G3654" s="28">
        <v>408</v>
      </c>
    </row>
    <row r="3655" spans="4:7" x14ac:dyDescent="0.3">
      <c r="D3655" s="30">
        <v>46351</v>
      </c>
      <c r="E3655" s="28" t="s">
        <v>38</v>
      </c>
      <c r="F3655" s="28" t="s">
        <v>241</v>
      </c>
      <c r="G3655" s="28">
        <v>360</v>
      </c>
    </row>
    <row r="3656" spans="4:7" x14ac:dyDescent="0.3">
      <c r="D3656" s="30">
        <v>46351</v>
      </c>
      <c r="E3656" s="28" t="s">
        <v>38</v>
      </c>
      <c r="F3656" s="28" t="s">
        <v>230</v>
      </c>
      <c r="G3656" s="28">
        <v>74</v>
      </c>
    </row>
    <row r="3657" spans="4:7" x14ac:dyDescent="0.3">
      <c r="D3657" s="30">
        <v>46351</v>
      </c>
      <c r="E3657" s="28" t="s">
        <v>39</v>
      </c>
      <c r="F3657" s="28" t="s">
        <v>240</v>
      </c>
      <c r="G3657" s="28">
        <v>630</v>
      </c>
    </row>
    <row r="3658" spans="4:7" x14ac:dyDescent="0.3">
      <c r="D3658" s="30">
        <v>46351</v>
      </c>
      <c r="E3658" s="28" t="s">
        <v>106</v>
      </c>
      <c r="F3658" s="28" t="s">
        <v>223</v>
      </c>
      <c r="G3658" s="28">
        <v>742</v>
      </c>
    </row>
    <row r="3659" spans="4:7" x14ac:dyDescent="0.3">
      <c r="D3659" s="30">
        <v>46351</v>
      </c>
      <c r="E3659" s="28" t="s">
        <v>39</v>
      </c>
      <c r="F3659" s="28" t="s">
        <v>217</v>
      </c>
      <c r="G3659" s="28">
        <v>1040</v>
      </c>
    </row>
    <row r="3660" spans="4:7" x14ac:dyDescent="0.3">
      <c r="D3660" s="30">
        <v>46352</v>
      </c>
      <c r="E3660" s="28" t="s">
        <v>106</v>
      </c>
      <c r="F3660" s="28" t="s">
        <v>241</v>
      </c>
      <c r="G3660" s="28">
        <v>660</v>
      </c>
    </row>
    <row r="3661" spans="4:7" x14ac:dyDescent="0.3">
      <c r="D3661" s="30">
        <v>46352</v>
      </c>
      <c r="E3661" s="28" t="s">
        <v>42</v>
      </c>
      <c r="F3661" s="28" t="s">
        <v>236</v>
      </c>
      <c r="G3661" s="28">
        <v>66</v>
      </c>
    </row>
    <row r="3662" spans="4:7" x14ac:dyDescent="0.3">
      <c r="D3662" s="30">
        <v>46352</v>
      </c>
      <c r="E3662" s="28" t="s">
        <v>39</v>
      </c>
      <c r="F3662" s="28" t="s">
        <v>240</v>
      </c>
      <c r="G3662" s="28">
        <v>1035</v>
      </c>
    </row>
    <row r="3663" spans="4:7" x14ac:dyDescent="0.3">
      <c r="D3663" s="30">
        <v>46352</v>
      </c>
      <c r="E3663" s="28" t="s">
        <v>39</v>
      </c>
      <c r="F3663" s="28" t="s">
        <v>232</v>
      </c>
      <c r="G3663" s="28">
        <v>188</v>
      </c>
    </row>
    <row r="3664" spans="4:7" x14ac:dyDescent="0.3">
      <c r="D3664" s="30">
        <v>46352</v>
      </c>
      <c r="E3664" s="28" t="s">
        <v>38</v>
      </c>
      <c r="F3664" s="28" t="s">
        <v>223</v>
      </c>
      <c r="G3664" s="28">
        <v>53</v>
      </c>
    </row>
    <row r="3665" spans="4:7" x14ac:dyDescent="0.3">
      <c r="D3665" s="30">
        <v>46352</v>
      </c>
      <c r="E3665" s="28" t="s">
        <v>38</v>
      </c>
      <c r="F3665" s="28" t="s">
        <v>225</v>
      </c>
      <c r="G3665" s="28">
        <v>704</v>
      </c>
    </row>
    <row r="3666" spans="4:7" x14ac:dyDescent="0.3">
      <c r="D3666" s="30">
        <v>46352</v>
      </c>
      <c r="E3666" s="28" t="s">
        <v>106</v>
      </c>
      <c r="F3666" s="28" t="s">
        <v>240</v>
      </c>
      <c r="G3666" s="28">
        <v>315</v>
      </c>
    </row>
    <row r="3667" spans="4:7" x14ac:dyDescent="0.3">
      <c r="D3667" s="30">
        <v>46352</v>
      </c>
      <c r="E3667" s="28" t="s">
        <v>106</v>
      </c>
      <c r="F3667" s="28" t="s">
        <v>238</v>
      </c>
      <c r="G3667" s="28">
        <v>1566</v>
      </c>
    </row>
    <row r="3668" spans="4:7" x14ac:dyDescent="0.3">
      <c r="D3668" s="30">
        <v>46352</v>
      </c>
      <c r="E3668" s="28" t="s">
        <v>38</v>
      </c>
      <c r="F3668" s="28" t="s">
        <v>227</v>
      </c>
      <c r="G3668" s="28">
        <v>348</v>
      </c>
    </row>
    <row r="3669" spans="4:7" x14ac:dyDescent="0.3">
      <c r="D3669" s="30">
        <v>46352</v>
      </c>
      <c r="E3669" s="28" t="s">
        <v>38</v>
      </c>
      <c r="F3669" s="28" t="s">
        <v>228</v>
      </c>
      <c r="G3669" s="28">
        <v>1584</v>
      </c>
    </row>
    <row r="3670" spans="4:7" x14ac:dyDescent="0.3">
      <c r="D3670" s="30">
        <v>46352</v>
      </c>
      <c r="E3670" s="28" t="s">
        <v>38</v>
      </c>
      <c r="F3670" s="28" t="s">
        <v>233</v>
      </c>
      <c r="G3670" s="28">
        <v>969</v>
      </c>
    </row>
    <row r="3671" spans="4:7" x14ac:dyDescent="0.3">
      <c r="D3671" s="30">
        <v>46352</v>
      </c>
      <c r="E3671" s="28" t="s">
        <v>42</v>
      </c>
      <c r="F3671" s="28" t="s">
        <v>215</v>
      </c>
      <c r="G3671" s="28">
        <v>1311</v>
      </c>
    </row>
    <row r="3672" spans="4:7" x14ac:dyDescent="0.3">
      <c r="D3672" s="30">
        <v>46352</v>
      </c>
      <c r="E3672" s="28" t="s">
        <v>38</v>
      </c>
      <c r="F3672" s="28" t="s">
        <v>240</v>
      </c>
      <c r="G3672" s="28">
        <v>180</v>
      </c>
    </row>
    <row r="3673" spans="4:7" x14ac:dyDescent="0.3">
      <c r="D3673" s="30">
        <v>46353</v>
      </c>
      <c r="E3673" s="28" t="s">
        <v>106</v>
      </c>
      <c r="F3673" s="28" t="s">
        <v>236</v>
      </c>
      <c r="G3673" s="28">
        <v>264</v>
      </c>
    </row>
    <row r="3674" spans="4:7" x14ac:dyDescent="0.3">
      <c r="D3674" s="30">
        <v>46353</v>
      </c>
      <c r="E3674" s="28" t="s">
        <v>39</v>
      </c>
      <c r="F3674" s="28" t="s">
        <v>236</v>
      </c>
      <c r="G3674" s="28">
        <v>143</v>
      </c>
    </row>
    <row r="3675" spans="4:7" x14ac:dyDescent="0.3">
      <c r="D3675" s="30">
        <v>46353</v>
      </c>
      <c r="E3675" s="28" t="s">
        <v>106</v>
      </c>
      <c r="F3675" s="28" t="s">
        <v>227</v>
      </c>
      <c r="G3675" s="28">
        <v>986</v>
      </c>
    </row>
    <row r="3676" spans="4:7" x14ac:dyDescent="0.3">
      <c r="D3676" s="30">
        <v>46353</v>
      </c>
      <c r="E3676" s="28" t="s">
        <v>38</v>
      </c>
      <c r="F3676" s="28" t="s">
        <v>236</v>
      </c>
      <c r="G3676" s="28">
        <v>275</v>
      </c>
    </row>
    <row r="3677" spans="4:7" x14ac:dyDescent="0.3">
      <c r="D3677" s="30">
        <v>46353</v>
      </c>
      <c r="E3677" s="28" t="s">
        <v>42</v>
      </c>
      <c r="F3677" s="28" t="s">
        <v>235</v>
      </c>
      <c r="G3677" s="28">
        <v>559</v>
      </c>
    </row>
    <row r="3678" spans="4:7" x14ac:dyDescent="0.3">
      <c r="D3678" s="30">
        <v>46353</v>
      </c>
      <c r="E3678" s="28" t="s">
        <v>42</v>
      </c>
      <c r="F3678" s="28" t="s">
        <v>231</v>
      </c>
      <c r="G3678" s="28">
        <v>154</v>
      </c>
    </row>
    <row r="3679" spans="4:7" x14ac:dyDescent="0.3">
      <c r="D3679" s="30">
        <v>46353</v>
      </c>
      <c r="E3679" s="28" t="s">
        <v>106</v>
      </c>
      <c r="F3679" s="28" t="s">
        <v>235</v>
      </c>
      <c r="G3679" s="28">
        <v>645</v>
      </c>
    </row>
    <row r="3680" spans="4:7" x14ac:dyDescent="0.3">
      <c r="D3680" s="30">
        <v>46353</v>
      </c>
      <c r="E3680" s="28" t="s">
        <v>38</v>
      </c>
      <c r="F3680" s="28" t="s">
        <v>227</v>
      </c>
      <c r="G3680" s="28">
        <v>1392</v>
      </c>
    </row>
    <row r="3681" spans="4:7" x14ac:dyDescent="0.3">
      <c r="D3681" s="30">
        <v>46353</v>
      </c>
      <c r="E3681" s="28" t="s">
        <v>42</v>
      </c>
      <c r="F3681" s="28" t="s">
        <v>237</v>
      </c>
      <c r="G3681" s="28">
        <v>630</v>
      </c>
    </row>
    <row r="3682" spans="4:7" x14ac:dyDescent="0.3">
      <c r="D3682" s="30">
        <v>46353</v>
      </c>
      <c r="E3682" s="28" t="s">
        <v>42</v>
      </c>
      <c r="F3682" s="28" t="s">
        <v>236</v>
      </c>
      <c r="G3682" s="28">
        <v>121</v>
      </c>
    </row>
    <row r="3683" spans="4:7" x14ac:dyDescent="0.3">
      <c r="D3683" s="30">
        <v>46354</v>
      </c>
      <c r="E3683" s="28" t="s">
        <v>42</v>
      </c>
      <c r="F3683" s="28" t="s">
        <v>223</v>
      </c>
      <c r="G3683" s="28">
        <v>1272</v>
      </c>
    </row>
    <row r="3684" spans="4:7" x14ac:dyDescent="0.3">
      <c r="D3684" s="30">
        <v>46354</v>
      </c>
      <c r="E3684" s="28" t="s">
        <v>42</v>
      </c>
      <c r="F3684" s="28" t="s">
        <v>226</v>
      </c>
      <c r="G3684" s="28">
        <v>576</v>
      </c>
    </row>
    <row r="3685" spans="4:7" x14ac:dyDescent="0.3">
      <c r="D3685" s="30">
        <v>46354</v>
      </c>
      <c r="E3685" s="28" t="s">
        <v>42</v>
      </c>
      <c r="F3685" s="28" t="s">
        <v>230</v>
      </c>
      <c r="G3685" s="28">
        <v>407</v>
      </c>
    </row>
    <row r="3686" spans="4:7" x14ac:dyDescent="0.3">
      <c r="D3686" s="30">
        <v>46354</v>
      </c>
      <c r="E3686" s="28" t="s">
        <v>38</v>
      </c>
      <c r="F3686" s="28" t="s">
        <v>221</v>
      </c>
      <c r="G3686" s="28">
        <v>65</v>
      </c>
    </row>
    <row r="3687" spans="4:7" x14ac:dyDescent="0.3">
      <c r="D3687" s="30">
        <v>46354</v>
      </c>
      <c r="E3687" s="28" t="s">
        <v>42</v>
      </c>
      <c r="F3687" s="28" t="s">
        <v>241</v>
      </c>
      <c r="G3687" s="28">
        <v>660</v>
      </c>
    </row>
    <row r="3688" spans="4:7" x14ac:dyDescent="0.3">
      <c r="D3688" s="30">
        <v>46354</v>
      </c>
      <c r="E3688" s="28" t="s">
        <v>38</v>
      </c>
      <c r="F3688" s="28" t="s">
        <v>223</v>
      </c>
      <c r="G3688" s="28">
        <v>1060</v>
      </c>
    </row>
    <row r="3689" spans="4:7" x14ac:dyDescent="0.3">
      <c r="D3689" s="30">
        <v>46354</v>
      </c>
      <c r="E3689" s="28" t="s">
        <v>39</v>
      </c>
      <c r="F3689" s="28" t="s">
        <v>226</v>
      </c>
      <c r="G3689" s="28">
        <v>1248</v>
      </c>
    </row>
    <row r="3690" spans="4:7" x14ac:dyDescent="0.3">
      <c r="D3690" s="30">
        <v>46354</v>
      </c>
      <c r="E3690" s="28" t="s">
        <v>106</v>
      </c>
      <c r="F3690" s="28" t="s">
        <v>235</v>
      </c>
      <c r="G3690" s="28">
        <v>946</v>
      </c>
    </row>
    <row r="3691" spans="4:7" x14ac:dyDescent="0.3">
      <c r="D3691" s="30">
        <v>46354</v>
      </c>
      <c r="E3691" s="28" t="s">
        <v>106</v>
      </c>
      <c r="F3691" s="28" t="s">
        <v>228</v>
      </c>
      <c r="G3691" s="28">
        <v>216</v>
      </c>
    </row>
    <row r="3692" spans="4:7" x14ac:dyDescent="0.3">
      <c r="D3692" s="30">
        <v>46354</v>
      </c>
      <c r="E3692" s="28" t="s">
        <v>42</v>
      </c>
      <c r="F3692" s="28" t="s">
        <v>226</v>
      </c>
      <c r="G3692" s="28">
        <v>1824</v>
      </c>
    </row>
    <row r="3693" spans="4:7" x14ac:dyDescent="0.3">
      <c r="D3693" s="30">
        <v>46354</v>
      </c>
      <c r="E3693" s="28" t="s">
        <v>38</v>
      </c>
      <c r="F3693" s="28" t="s">
        <v>223</v>
      </c>
      <c r="G3693" s="28">
        <v>901</v>
      </c>
    </row>
    <row r="3694" spans="4:7" x14ac:dyDescent="0.3">
      <c r="D3694" s="30">
        <v>46354</v>
      </c>
      <c r="E3694" s="28" t="s">
        <v>42</v>
      </c>
      <c r="F3694" s="28" t="s">
        <v>236</v>
      </c>
      <c r="G3694" s="28">
        <v>242</v>
      </c>
    </row>
    <row r="3695" spans="4:7" x14ac:dyDescent="0.3">
      <c r="D3695" s="30">
        <v>46354</v>
      </c>
      <c r="E3695" s="28" t="s">
        <v>42</v>
      </c>
      <c r="F3695" s="28" t="s">
        <v>227</v>
      </c>
      <c r="G3695" s="28">
        <v>116</v>
      </c>
    </row>
    <row r="3696" spans="4:7" x14ac:dyDescent="0.3">
      <c r="D3696" s="30">
        <v>46354</v>
      </c>
      <c r="E3696" s="28" t="s">
        <v>39</v>
      </c>
      <c r="F3696" s="28" t="s">
        <v>232</v>
      </c>
      <c r="G3696" s="28">
        <v>470</v>
      </c>
    </row>
    <row r="3697" spans="4:7" x14ac:dyDescent="0.3">
      <c r="D3697" s="30">
        <v>46354</v>
      </c>
      <c r="E3697" s="28" t="s">
        <v>42</v>
      </c>
      <c r="F3697" s="28" t="s">
        <v>219</v>
      </c>
      <c r="G3697" s="28">
        <v>1729</v>
      </c>
    </row>
    <row r="3698" spans="4:7" x14ac:dyDescent="0.3">
      <c r="D3698" s="30">
        <v>46355</v>
      </c>
      <c r="E3698" s="28" t="s">
        <v>42</v>
      </c>
      <c r="F3698" s="28" t="s">
        <v>238</v>
      </c>
      <c r="G3698" s="28">
        <v>1740</v>
      </c>
    </row>
    <row r="3699" spans="4:7" x14ac:dyDescent="0.3">
      <c r="D3699" s="30">
        <v>46355</v>
      </c>
      <c r="E3699" s="28" t="s">
        <v>39</v>
      </c>
      <c r="F3699" s="28" t="s">
        <v>219</v>
      </c>
      <c r="G3699" s="28">
        <v>364</v>
      </c>
    </row>
    <row r="3700" spans="4:7" x14ac:dyDescent="0.3">
      <c r="D3700" s="30">
        <v>46355</v>
      </c>
      <c r="E3700" s="28" t="s">
        <v>38</v>
      </c>
      <c r="F3700" s="28" t="s">
        <v>237</v>
      </c>
      <c r="G3700" s="28">
        <v>1449</v>
      </c>
    </row>
    <row r="3701" spans="4:7" x14ac:dyDescent="0.3">
      <c r="D3701" s="30">
        <v>46355</v>
      </c>
      <c r="E3701" s="28" t="s">
        <v>42</v>
      </c>
      <c r="F3701" s="28" t="s">
        <v>225</v>
      </c>
      <c r="G3701" s="28">
        <v>64</v>
      </c>
    </row>
    <row r="3702" spans="4:7" x14ac:dyDescent="0.3">
      <c r="D3702" s="30">
        <v>46355</v>
      </c>
      <c r="E3702" s="28" t="s">
        <v>42</v>
      </c>
      <c r="F3702" s="28" t="s">
        <v>215</v>
      </c>
      <c r="G3702" s="28">
        <v>1173</v>
      </c>
    </row>
    <row r="3703" spans="4:7" x14ac:dyDescent="0.3">
      <c r="D3703" s="30">
        <v>46355</v>
      </c>
      <c r="E3703" s="28" t="s">
        <v>106</v>
      </c>
      <c r="F3703" s="28" t="s">
        <v>229</v>
      </c>
      <c r="G3703" s="28">
        <v>1848</v>
      </c>
    </row>
    <row r="3704" spans="4:7" x14ac:dyDescent="0.3">
      <c r="D3704" s="30">
        <v>46355</v>
      </c>
      <c r="E3704" s="28" t="s">
        <v>42</v>
      </c>
      <c r="F3704" s="28" t="s">
        <v>232</v>
      </c>
      <c r="G3704" s="28">
        <v>235</v>
      </c>
    </row>
    <row r="3705" spans="4:7" x14ac:dyDescent="0.3">
      <c r="D3705" s="30">
        <v>46355</v>
      </c>
      <c r="E3705" s="28" t="s">
        <v>106</v>
      </c>
      <c r="F3705" s="28" t="s">
        <v>242</v>
      </c>
      <c r="G3705" s="28">
        <v>456</v>
      </c>
    </row>
    <row r="3706" spans="4:7" x14ac:dyDescent="0.3">
      <c r="D3706" s="30">
        <v>46355</v>
      </c>
      <c r="E3706" s="28" t="s">
        <v>42</v>
      </c>
      <c r="F3706" s="28" t="s">
        <v>231</v>
      </c>
      <c r="G3706" s="28">
        <v>242</v>
      </c>
    </row>
    <row r="3707" spans="4:7" x14ac:dyDescent="0.3">
      <c r="D3707" s="30">
        <v>46355</v>
      </c>
      <c r="E3707" s="28" t="s">
        <v>39</v>
      </c>
      <c r="F3707" s="28" t="s">
        <v>238</v>
      </c>
      <c r="G3707" s="28">
        <v>174</v>
      </c>
    </row>
    <row r="3708" spans="4:7" x14ac:dyDescent="0.3">
      <c r="D3708" s="30">
        <v>46355</v>
      </c>
      <c r="E3708" s="28" t="s">
        <v>42</v>
      </c>
      <c r="F3708" s="28" t="s">
        <v>229</v>
      </c>
      <c r="G3708" s="28">
        <v>880</v>
      </c>
    </row>
    <row r="3709" spans="4:7" x14ac:dyDescent="0.3">
      <c r="D3709" s="30">
        <v>46355</v>
      </c>
      <c r="E3709" s="28" t="s">
        <v>42</v>
      </c>
      <c r="F3709" s="28" t="s">
        <v>231</v>
      </c>
      <c r="G3709" s="28">
        <v>374</v>
      </c>
    </row>
    <row r="3710" spans="4:7" x14ac:dyDescent="0.3">
      <c r="D3710" s="30">
        <v>46355</v>
      </c>
      <c r="E3710" s="28" t="s">
        <v>39</v>
      </c>
      <c r="F3710" s="28" t="s">
        <v>237</v>
      </c>
      <c r="G3710" s="28">
        <v>630</v>
      </c>
    </row>
    <row r="3711" spans="4:7" x14ac:dyDescent="0.3">
      <c r="D3711" s="30">
        <v>46355</v>
      </c>
      <c r="E3711" s="28" t="s">
        <v>39</v>
      </c>
      <c r="F3711" s="28" t="s">
        <v>226</v>
      </c>
      <c r="G3711" s="28">
        <v>1728</v>
      </c>
    </row>
    <row r="3712" spans="4:7" x14ac:dyDescent="0.3">
      <c r="D3712" s="30">
        <v>46355</v>
      </c>
      <c r="E3712" s="28" t="s">
        <v>42</v>
      </c>
      <c r="F3712" s="28" t="s">
        <v>233</v>
      </c>
      <c r="G3712" s="28">
        <v>1275</v>
      </c>
    </row>
    <row r="3713" spans="4:7" x14ac:dyDescent="0.3">
      <c r="D3713" s="30">
        <v>46355</v>
      </c>
      <c r="E3713" s="28" t="s">
        <v>106</v>
      </c>
      <c r="F3713" s="28" t="s">
        <v>242</v>
      </c>
      <c r="G3713" s="28">
        <v>1368</v>
      </c>
    </row>
    <row r="3714" spans="4:7" x14ac:dyDescent="0.3">
      <c r="D3714" s="30">
        <v>46355</v>
      </c>
      <c r="E3714" s="28" t="s">
        <v>38</v>
      </c>
      <c r="F3714" s="28" t="s">
        <v>227</v>
      </c>
      <c r="G3714" s="28">
        <v>58</v>
      </c>
    </row>
    <row r="3715" spans="4:7" x14ac:dyDescent="0.3">
      <c r="D3715" s="30">
        <v>46356</v>
      </c>
      <c r="E3715" s="28" t="s">
        <v>38</v>
      </c>
      <c r="F3715" s="28" t="s">
        <v>242</v>
      </c>
      <c r="G3715" s="28">
        <v>1140</v>
      </c>
    </row>
    <row r="3716" spans="4:7" x14ac:dyDescent="0.3">
      <c r="D3716" s="30">
        <v>46356</v>
      </c>
      <c r="E3716" s="28" t="s">
        <v>42</v>
      </c>
      <c r="F3716" s="28" t="s">
        <v>223</v>
      </c>
      <c r="G3716" s="28">
        <v>1007</v>
      </c>
    </row>
    <row r="3717" spans="4:7" x14ac:dyDescent="0.3">
      <c r="D3717" s="30">
        <v>46356</v>
      </c>
      <c r="E3717" s="28" t="s">
        <v>38</v>
      </c>
      <c r="F3717" s="28" t="s">
        <v>232</v>
      </c>
      <c r="G3717" s="28">
        <v>235</v>
      </c>
    </row>
    <row r="3718" spans="4:7" x14ac:dyDescent="0.3">
      <c r="D3718" s="30">
        <v>46356</v>
      </c>
      <c r="E3718" s="28" t="s">
        <v>39</v>
      </c>
      <c r="F3718" s="28" t="s">
        <v>229</v>
      </c>
      <c r="G3718" s="28">
        <v>1760</v>
      </c>
    </row>
    <row r="3719" spans="4:7" x14ac:dyDescent="0.3">
      <c r="D3719" s="30">
        <v>46356</v>
      </c>
      <c r="E3719" s="28" t="s">
        <v>106</v>
      </c>
      <c r="F3719" s="28" t="s">
        <v>234</v>
      </c>
      <c r="G3719" s="28">
        <v>969</v>
      </c>
    </row>
    <row r="3720" spans="4:7" x14ac:dyDescent="0.3">
      <c r="D3720" s="30">
        <v>46356</v>
      </c>
      <c r="E3720" s="28" t="s">
        <v>42</v>
      </c>
      <c r="F3720" s="28" t="s">
        <v>232</v>
      </c>
      <c r="G3720" s="28">
        <v>282</v>
      </c>
    </row>
    <row r="3721" spans="4:7" x14ac:dyDescent="0.3">
      <c r="D3721" s="30">
        <v>46356</v>
      </c>
      <c r="E3721" s="28" t="s">
        <v>106</v>
      </c>
      <c r="F3721" s="28" t="s">
        <v>237</v>
      </c>
      <c r="G3721" s="28">
        <v>693</v>
      </c>
    </row>
    <row r="3722" spans="4:7" x14ac:dyDescent="0.3">
      <c r="D3722" s="30">
        <v>46356</v>
      </c>
      <c r="E3722" s="28" t="s">
        <v>38</v>
      </c>
      <c r="F3722" s="28" t="s">
        <v>236</v>
      </c>
      <c r="G3722" s="28">
        <v>231</v>
      </c>
    </row>
    <row r="3723" spans="4:7" x14ac:dyDescent="0.3">
      <c r="D3723" s="30">
        <v>46356</v>
      </c>
      <c r="E3723" s="28" t="s">
        <v>42</v>
      </c>
      <c r="F3723" s="28" t="s">
        <v>242</v>
      </c>
      <c r="G3723" s="28">
        <v>570</v>
      </c>
    </row>
    <row r="3724" spans="4:7" x14ac:dyDescent="0.3">
      <c r="D3724" s="30">
        <v>46356</v>
      </c>
      <c r="E3724" s="28" t="s">
        <v>39</v>
      </c>
      <c r="F3724" s="28" t="s">
        <v>223</v>
      </c>
      <c r="G3724" s="28">
        <v>689</v>
      </c>
    </row>
    <row r="3725" spans="4:7" x14ac:dyDescent="0.3">
      <c r="D3725" s="30">
        <v>46356</v>
      </c>
      <c r="E3725" s="28" t="s">
        <v>42</v>
      </c>
      <c r="F3725" s="28" t="s">
        <v>236</v>
      </c>
      <c r="G3725" s="28">
        <v>121</v>
      </c>
    </row>
    <row r="3726" spans="4:7" x14ac:dyDescent="0.3">
      <c r="D3726" s="30">
        <v>46356</v>
      </c>
      <c r="E3726" s="28" t="s">
        <v>38</v>
      </c>
      <c r="F3726" s="28" t="s">
        <v>225</v>
      </c>
      <c r="G3726" s="28">
        <v>512</v>
      </c>
    </row>
    <row r="3727" spans="4:7" x14ac:dyDescent="0.3">
      <c r="D3727" s="30">
        <v>46356</v>
      </c>
      <c r="E3727" s="28" t="s">
        <v>38</v>
      </c>
      <c r="F3727" s="28" t="s">
        <v>227</v>
      </c>
      <c r="G3727" s="28">
        <v>1334</v>
      </c>
    </row>
    <row r="3728" spans="4:7" x14ac:dyDescent="0.3">
      <c r="D3728" s="30">
        <v>46356</v>
      </c>
      <c r="E3728" s="28" t="s">
        <v>39</v>
      </c>
      <c r="F3728" s="28" t="s">
        <v>242</v>
      </c>
      <c r="G3728" s="28">
        <v>855</v>
      </c>
    </row>
    <row r="3729" spans="4:7" x14ac:dyDescent="0.3">
      <c r="D3729" s="30">
        <v>46356</v>
      </c>
      <c r="E3729" s="28" t="s">
        <v>39</v>
      </c>
      <c r="F3729" s="28" t="s">
        <v>234</v>
      </c>
      <c r="G3729" s="28">
        <v>612</v>
      </c>
    </row>
    <row r="3730" spans="4:7" x14ac:dyDescent="0.3">
      <c r="D3730" s="30">
        <v>46357</v>
      </c>
      <c r="E3730" s="28" t="s">
        <v>38</v>
      </c>
      <c r="F3730" s="28" t="s">
        <v>223</v>
      </c>
      <c r="G3730" s="28">
        <v>1007</v>
      </c>
    </row>
    <row r="3731" spans="4:7" x14ac:dyDescent="0.3">
      <c r="D3731" s="30">
        <v>46357</v>
      </c>
      <c r="E3731" s="28" t="s">
        <v>39</v>
      </c>
      <c r="F3731" s="28" t="s">
        <v>241</v>
      </c>
      <c r="G3731" s="28">
        <v>1140</v>
      </c>
    </row>
    <row r="3732" spans="4:7" x14ac:dyDescent="0.3">
      <c r="D3732" s="30">
        <v>46357</v>
      </c>
      <c r="E3732" s="28" t="s">
        <v>106</v>
      </c>
      <c r="F3732" s="28" t="s">
        <v>223</v>
      </c>
      <c r="G3732" s="28">
        <v>1325</v>
      </c>
    </row>
    <row r="3733" spans="4:7" x14ac:dyDescent="0.3">
      <c r="D3733" s="30">
        <v>46357</v>
      </c>
      <c r="E3733" s="28" t="s">
        <v>42</v>
      </c>
      <c r="F3733" s="28" t="s">
        <v>223</v>
      </c>
      <c r="G3733" s="28">
        <v>106</v>
      </c>
    </row>
    <row r="3734" spans="4:7" x14ac:dyDescent="0.3">
      <c r="D3734" s="30">
        <v>46357</v>
      </c>
      <c r="E3734" s="28" t="s">
        <v>42</v>
      </c>
      <c r="F3734" s="28" t="s">
        <v>228</v>
      </c>
      <c r="G3734" s="28">
        <v>504</v>
      </c>
    </row>
    <row r="3735" spans="4:7" x14ac:dyDescent="0.3">
      <c r="D3735" s="30">
        <v>46357</v>
      </c>
      <c r="E3735" s="28" t="s">
        <v>38</v>
      </c>
      <c r="F3735" s="28" t="s">
        <v>215</v>
      </c>
      <c r="G3735" s="28">
        <v>1035</v>
      </c>
    </row>
    <row r="3736" spans="4:7" x14ac:dyDescent="0.3">
      <c r="D3736" s="30">
        <v>46357</v>
      </c>
      <c r="E3736" s="28" t="s">
        <v>39</v>
      </c>
      <c r="F3736" s="28" t="s">
        <v>236</v>
      </c>
      <c r="G3736" s="28">
        <v>165</v>
      </c>
    </row>
    <row r="3737" spans="4:7" x14ac:dyDescent="0.3">
      <c r="D3737" s="30">
        <v>46357</v>
      </c>
      <c r="E3737" s="28" t="s">
        <v>38</v>
      </c>
      <c r="F3737" s="28" t="s">
        <v>228</v>
      </c>
      <c r="G3737" s="28">
        <v>288</v>
      </c>
    </row>
    <row r="3738" spans="4:7" x14ac:dyDescent="0.3">
      <c r="D3738" s="30">
        <v>46357</v>
      </c>
      <c r="E3738" s="28" t="s">
        <v>39</v>
      </c>
      <c r="F3738" s="28" t="s">
        <v>234</v>
      </c>
      <c r="G3738" s="28">
        <v>459</v>
      </c>
    </row>
    <row r="3739" spans="4:7" x14ac:dyDescent="0.3">
      <c r="D3739" s="30">
        <v>46357</v>
      </c>
      <c r="E3739" s="28" t="s">
        <v>38</v>
      </c>
      <c r="F3739" s="28" t="s">
        <v>217</v>
      </c>
      <c r="G3739" s="28">
        <v>364</v>
      </c>
    </row>
    <row r="3740" spans="4:7" x14ac:dyDescent="0.3">
      <c r="D3740" s="30">
        <v>46357</v>
      </c>
      <c r="E3740" s="28" t="s">
        <v>39</v>
      </c>
      <c r="F3740" s="28" t="s">
        <v>226</v>
      </c>
      <c r="G3740" s="28">
        <v>384</v>
      </c>
    </row>
    <row r="3741" spans="4:7" x14ac:dyDescent="0.3">
      <c r="D3741" s="30">
        <v>46357</v>
      </c>
      <c r="E3741" s="28" t="s">
        <v>106</v>
      </c>
      <c r="F3741" s="28" t="s">
        <v>233</v>
      </c>
      <c r="G3741" s="28">
        <v>102</v>
      </c>
    </row>
    <row r="3742" spans="4:7" x14ac:dyDescent="0.3">
      <c r="D3742" s="30">
        <v>46357</v>
      </c>
      <c r="E3742" s="28" t="s">
        <v>106</v>
      </c>
      <c r="F3742" s="28" t="s">
        <v>235</v>
      </c>
      <c r="G3742" s="28">
        <v>344</v>
      </c>
    </row>
    <row r="3743" spans="4:7" x14ac:dyDescent="0.3">
      <c r="D3743" s="30">
        <v>46358</v>
      </c>
      <c r="E3743" s="28" t="s">
        <v>106</v>
      </c>
      <c r="F3743" s="28" t="s">
        <v>238</v>
      </c>
      <c r="G3743" s="28">
        <v>696</v>
      </c>
    </row>
    <row r="3744" spans="4:7" x14ac:dyDescent="0.3">
      <c r="D3744" s="30">
        <v>46358</v>
      </c>
      <c r="E3744" s="28" t="s">
        <v>39</v>
      </c>
      <c r="F3744" s="28" t="s">
        <v>217</v>
      </c>
      <c r="G3744" s="28">
        <v>52</v>
      </c>
    </row>
    <row r="3745" spans="4:7" x14ac:dyDescent="0.3">
      <c r="D3745" s="30">
        <v>46358</v>
      </c>
      <c r="E3745" s="28" t="s">
        <v>106</v>
      </c>
      <c r="F3745" s="28" t="s">
        <v>233</v>
      </c>
      <c r="G3745" s="28">
        <v>510</v>
      </c>
    </row>
    <row r="3746" spans="4:7" x14ac:dyDescent="0.3">
      <c r="D3746" s="30">
        <v>46358</v>
      </c>
      <c r="E3746" s="28" t="s">
        <v>106</v>
      </c>
      <c r="F3746" s="28" t="s">
        <v>241</v>
      </c>
      <c r="G3746" s="28">
        <v>480</v>
      </c>
    </row>
    <row r="3747" spans="4:7" x14ac:dyDescent="0.3">
      <c r="D3747" s="30">
        <v>46358</v>
      </c>
      <c r="E3747" s="28" t="s">
        <v>106</v>
      </c>
      <c r="F3747" s="28" t="s">
        <v>221</v>
      </c>
      <c r="G3747" s="28">
        <v>52</v>
      </c>
    </row>
    <row r="3748" spans="4:7" x14ac:dyDescent="0.3">
      <c r="D3748" s="30">
        <v>46358</v>
      </c>
      <c r="E3748" s="28" t="s">
        <v>106</v>
      </c>
      <c r="F3748" s="28" t="s">
        <v>241</v>
      </c>
      <c r="G3748" s="28">
        <v>840</v>
      </c>
    </row>
    <row r="3749" spans="4:7" x14ac:dyDescent="0.3">
      <c r="D3749" s="30">
        <v>46358</v>
      </c>
      <c r="E3749" s="28" t="s">
        <v>38</v>
      </c>
      <c r="F3749" s="28" t="s">
        <v>226</v>
      </c>
      <c r="G3749" s="28">
        <v>2016</v>
      </c>
    </row>
    <row r="3750" spans="4:7" x14ac:dyDescent="0.3">
      <c r="D3750" s="30">
        <v>46358</v>
      </c>
      <c r="E3750" s="28" t="s">
        <v>39</v>
      </c>
      <c r="F3750" s="28" t="s">
        <v>235</v>
      </c>
      <c r="G3750" s="28">
        <v>989</v>
      </c>
    </row>
    <row r="3751" spans="4:7" x14ac:dyDescent="0.3">
      <c r="D3751" s="30">
        <v>46358</v>
      </c>
      <c r="E3751" s="28" t="s">
        <v>42</v>
      </c>
      <c r="F3751" s="28" t="s">
        <v>226</v>
      </c>
      <c r="G3751" s="28">
        <v>1632</v>
      </c>
    </row>
    <row r="3752" spans="4:7" x14ac:dyDescent="0.3">
      <c r="D3752" s="30">
        <v>46358</v>
      </c>
      <c r="E3752" s="28" t="s">
        <v>106</v>
      </c>
      <c r="F3752" s="28" t="s">
        <v>241</v>
      </c>
      <c r="G3752" s="28">
        <v>420</v>
      </c>
    </row>
    <row r="3753" spans="4:7" x14ac:dyDescent="0.3">
      <c r="D3753" s="30">
        <v>46358</v>
      </c>
      <c r="E3753" s="28" t="s">
        <v>106</v>
      </c>
      <c r="F3753" s="28" t="s">
        <v>237</v>
      </c>
      <c r="G3753" s="28">
        <v>1323</v>
      </c>
    </row>
    <row r="3754" spans="4:7" x14ac:dyDescent="0.3">
      <c r="D3754" s="30">
        <v>46358</v>
      </c>
      <c r="E3754" s="28" t="s">
        <v>42</v>
      </c>
      <c r="F3754" s="28" t="s">
        <v>234</v>
      </c>
      <c r="G3754" s="28">
        <v>357</v>
      </c>
    </row>
    <row r="3755" spans="4:7" x14ac:dyDescent="0.3">
      <c r="D3755" s="30">
        <v>46358</v>
      </c>
      <c r="E3755" s="28" t="s">
        <v>106</v>
      </c>
      <c r="F3755" s="28" t="s">
        <v>225</v>
      </c>
      <c r="G3755" s="28">
        <v>1600</v>
      </c>
    </row>
    <row r="3756" spans="4:7" x14ac:dyDescent="0.3">
      <c r="D3756" s="30">
        <v>46359</v>
      </c>
      <c r="E3756" s="28" t="s">
        <v>39</v>
      </c>
      <c r="F3756" s="28" t="s">
        <v>223</v>
      </c>
      <c r="G3756" s="28">
        <v>954</v>
      </c>
    </row>
    <row r="3757" spans="4:7" x14ac:dyDescent="0.3">
      <c r="D3757" s="30">
        <v>46359</v>
      </c>
      <c r="E3757" s="28" t="s">
        <v>106</v>
      </c>
      <c r="F3757" s="28" t="s">
        <v>231</v>
      </c>
      <c r="G3757" s="28">
        <v>66</v>
      </c>
    </row>
    <row r="3758" spans="4:7" x14ac:dyDescent="0.3">
      <c r="D3758" s="30">
        <v>46359</v>
      </c>
      <c r="E3758" s="28" t="s">
        <v>39</v>
      </c>
      <c r="F3758" s="28" t="s">
        <v>215</v>
      </c>
      <c r="G3758" s="28">
        <v>552</v>
      </c>
    </row>
    <row r="3759" spans="4:7" x14ac:dyDescent="0.3">
      <c r="D3759" s="30">
        <v>46359</v>
      </c>
      <c r="E3759" s="28" t="s">
        <v>106</v>
      </c>
      <c r="F3759" s="28" t="s">
        <v>239</v>
      </c>
      <c r="G3759" s="28">
        <v>608</v>
      </c>
    </row>
    <row r="3760" spans="4:7" x14ac:dyDescent="0.3">
      <c r="D3760" s="30">
        <v>46359</v>
      </c>
      <c r="E3760" s="28" t="s">
        <v>106</v>
      </c>
      <c r="F3760" s="28" t="s">
        <v>219</v>
      </c>
      <c r="G3760" s="28">
        <v>546</v>
      </c>
    </row>
    <row r="3761" spans="4:7" x14ac:dyDescent="0.3">
      <c r="D3761" s="30">
        <v>46359</v>
      </c>
      <c r="E3761" s="28" t="s">
        <v>39</v>
      </c>
      <c r="F3761" s="28" t="s">
        <v>242</v>
      </c>
      <c r="G3761" s="28">
        <v>855</v>
      </c>
    </row>
    <row r="3762" spans="4:7" x14ac:dyDescent="0.3">
      <c r="D3762" s="30">
        <v>46359</v>
      </c>
      <c r="E3762" s="28" t="s">
        <v>42</v>
      </c>
      <c r="F3762" s="28" t="s">
        <v>239</v>
      </c>
      <c r="G3762" s="28">
        <v>798</v>
      </c>
    </row>
    <row r="3763" spans="4:7" x14ac:dyDescent="0.3">
      <c r="D3763" s="30">
        <v>46359</v>
      </c>
      <c r="E3763" s="28" t="s">
        <v>39</v>
      </c>
      <c r="F3763" s="28" t="s">
        <v>221</v>
      </c>
      <c r="G3763" s="28">
        <v>247</v>
      </c>
    </row>
    <row r="3764" spans="4:7" x14ac:dyDescent="0.3">
      <c r="D3764" s="30">
        <v>46359</v>
      </c>
      <c r="E3764" s="28" t="s">
        <v>39</v>
      </c>
      <c r="F3764" s="28" t="s">
        <v>240</v>
      </c>
      <c r="G3764" s="28">
        <v>135</v>
      </c>
    </row>
    <row r="3765" spans="4:7" x14ac:dyDescent="0.3">
      <c r="D3765" s="30">
        <v>46359</v>
      </c>
      <c r="E3765" s="28" t="s">
        <v>39</v>
      </c>
      <c r="F3765" s="28" t="s">
        <v>238</v>
      </c>
      <c r="G3765" s="28">
        <v>348</v>
      </c>
    </row>
    <row r="3766" spans="4:7" x14ac:dyDescent="0.3">
      <c r="D3766" s="30">
        <v>46360</v>
      </c>
      <c r="E3766" s="28" t="s">
        <v>39</v>
      </c>
      <c r="F3766" s="28" t="s">
        <v>235</v>
      </c>
      <c r="G3766" s="28">
        <v>473</v>
      </c>
    </row>
    <row r="3767" spans="4:7" x14ac:dyDescent="0.3">
      <c r="D3767" s="30">
        <v>46360</v>
      </c>
      <c r="E3767" s="28" t="s">
        <v>106</v>
      </c>
      <c r="F3767" s="28" t="s">
        <v>242</v>
      </c>
      <c r="G3767" s="28">
        <v>684</v>
      </c>
    </row>
    <row r="3768" spans="4:7" x14ac:dyDescent="0.3">
      <c r="D3768" s="30">
        <v>46360</v>
      </c>
      <c r="E3768" s="28" t="s">
        <v>106</v>
      </c>
      <c r="F3768" s="28" t="s">
        <v>215</v>
      </c>
      <c r="G3768" s="28">
        <v>690</v>
      </c>
    </row>
    <row r="3769" spans="4:7" x14ac:dyDescent="0.3">
      <c r="D3769" s="30">
        <v>46360</v>
      </c>
      <c r="E3769" s="28" t="s">
        <v>38</v>
      </c>
      <c r="F3769" s="28" t="s">
        <v>221</v>
      </c>
      <c r="G3769" s="28">
        <v>130</v>
      </c>
    </row>
    <row r="3770" spans="4:7" x14ac:dyDescent="0.3">
      <c r="D3770" s="30">
        <v>46360</v>
      </c>
      <c r="E3770" s="28" t="s">
        <v>39</v>
      </c>
      <c r="F3770" s="28" t="s">
        <v>241</v>
      </c>
      <c r="G3770" s="28">
        <v>1440</v>
      </c>
    </row>
    <row r="3771" spans="4:7" x14ac:dyDescent="0.3">
      <c r="D3771" s="30">
        <v>46360</v>
      </c>
      <c r="E3771" s="28" t="s">
        <v>39</v>
      </c>
      <c r="F3771" s="28" t="s">
        <v>226</v>
      </c>
      <c r="G3771" s="28">
        <v>864</v>
      </c>
    </row>
    <row r="3772" spans="4:7" x14ac:dyDescent="0.3">
      <c r="D3772" s="30">
        <v>46360</v>
      </c>
      <c r="E3772" s="28" t="s">
        <v>106</v>
      </c>
      <c r="F3772" s="28" t="s">
        <v>226</v>
      </c>
      <c r="G3772" s="28">
        <v>2208</v>
      </c>
    </row>
    <row r="3773" spans="4:7" x14ac:dyDescent="0.3">
      <c r="D3773" s="30">
        <v>46361</v>
      </c>
      <c r="E3773" s="28" t="s">
        <v>38</v>
      </c>
      <c r="F3773" s="28" t="s">
        <v>239</v>
      </c>
      <c r="G3773" s="28">
        <v>912</v>
      </c>
    </row>
    <row r="3774" spans="4:7" x14ac:dyDescent="0.3">
      <c r="D3774" s="30">
        <v>46361</v>
      </c>
      <c r="E3774" s="28" t="s">
        <v>42</v>
      </c>
      <c r="F3774" s="28" t="s">
        <v>238</v>
      </c>
      <c r="G3774" s="28">
        <v>1392</v>
      </c>
    </row>
    <row r="3775" spans="4:7" x14ac:dyDescent="0.3">
      <c r="D3775" s="30">
        <v>46361</v>
      </c>
      <c r="E3775" s="28" t="s">
        <v>38</v>
      </c>
      <c r="F3775" s="28" t="s">
        <v>223</v>
      </c>
      <c r="G3775" s="28">
        <v>689</v>
      </c>
    </row>
    <row r="3776" spans="4:7" x14ac:dyDescent="0.3">
      <c r="D3776" s="30">
        <v>46361</v>
      </c>
      <c r="E3776" s="28" t="s">
        <v>106</v>
      </c>
      <c r="F3776" s="28" t="s">
        <v>215</v>
      </c>
      <c r="G3776" s="28">
        <v>483</v>
      </c>
    </row>
    <row r="3777" spans="4:7" x14ac:dyDescent="0.3">
      <c r="D3777" s="30">
        <v>46361</v>
      </c>
      <c r="E3777" s="28" t="s">
        <v>38</v>
      </c>
      <c r="F3777" s="28" t="s">
        <v>230</v>
      </c>
      <c r="G3777" s="28">
        <v>333</v>
      </c>
    </row>
    <row r="3778" spans="4:7" x14ac:dyDescent="0.3">
      <c r="D3778" s="30">
        <v>46361</v>
      </c>
      <c r="E3778" s="28" t="s">
        <v>106</v>
      </c>
      <c r="F3778" s="28" t="s">
        <v>225</v>
      </c>
      <c r="G3778" s="28">
        <v>512</v>
      </c>
    </row>
    <row r="3779" spans="4:7" x14ac:dyDescent="0.3">
      <c r="D3779" s="30">
        <v>46361</v>
      </c>
      <c r="E3779" s="28" t="s">
        <v>42</v>
      </c>
      <c r="F3779" s="28" t="s">
        <v>227</v>
      </c>
      <c r="G3779" s="28">
        <v>1218</v>
      </c>
    </row>
    <row r="3780" spans="4:7" x14ac:dyDescent="0.3">
      <c r="D3780" s="30">
        <v>46361</v>
      </c>
      <c r="E3780" s="28" t="s">
        <v>106</v>
      </c>
      <c r="F3780" s="28" t="s">
        <v>235</v>
      </c>
      <c r="G3780" s="28">
        <v>387</v>
      </c>
    </row>
    <row r="3781" spans="4:7" x14ac:dyDescent="0.3">
      <c r="D3781" s="30">
        <v>46361</v>
      </c>
      <c r="E3781" s="28" t="s">
        <v>39</v>
      </c>
      <c r="F3781" s="28" t="s">
        <v>221</v>
      </c>
      <c r="G3781" s="28">
        <v>286</v>
      </c>
    </row>
    <row r="3782" spans="4:7" x14ac:dyDescent="0.3">
      <c r="D3782" s="30">
        <v>46361</v>
      </c>
      <c r="E3782" s="28" t="s">
        <v>38</v>
      </c>
      <c r="F3782" s="28" t="s">
        <v>230</v>
      </c>
      <c r="G3782" s="28">
        <v>37</v>
      </c>
    </row>
    <row r="3783" spans="4:7" x14ac:dyDescent="0.3">
      <c r="D3783" s="30">
        <v>46361</v>
      </c>
      <c r="E3783" s="28" t="s">
        <v>39</v>
      </c>
      <c r="F3783" s="28" t="s">
        <v>232</v>
      </c>
      <c r="G3783" s="28">
        <v>940</v>
      </c>
    </row>
    <row r="3784" spans="4:7" x14ac:dyDescent="0.3">
      <c r="D3784" s="30">
        <v>46361</v>
      </c>
      <c r="E3784" s="28" t="s">
        <v>42</v>
      </c>
      <c r="F3784" s="28" t="s">
        <v>226</v>
      </c>
      <c r="G3784" s="28">
        <v>1248</v>
      </c>
    </row>
    <row r="3785" spans="4:7" x14ac:dyDescent="0.3">
      <c r="D3785" s="30">
        <v>46361</v>
      </c>
      <c r="E3785" s="28" t="s">
        <v>106</v>
      </c>
      <c r="F3785" s="28" t="s">
        <v>236</v>
      </c>
      <c r="G3785" s="28">
        <v>154</v>
      </c>
    </row>
    <row r="3786" spans="4:7" x14ac:dyDescent="0.3">
      <c r="D3786" s="30">
        <v>46361</v>
      </c>
      <c r="E3786" s="28" t="s">
        <v>39</v>
      </c>
      <c r="F3786" s="28" t="s">
        <v>228</v>
      </c>
      <c r="G3786" s="28">
        <v>1008</v>
      </c>
    </row>
    <row r="3787" spans="4:7" x14ac:dyDescent="0.3">
      <c r="D3787" s="30">
        <v>46361</v>
      </c>
      <c r="E3787" s="28" t="s">
        <v>106</v>
      </c>
      <c r="F3787" s="28" t="s">
        <v>242</v>
      </c>
      <c r="G3787" s="28">
        <v>741</v>
      </c>
    </row>
    <row r="3788" spans="4:7" x14ac:dyDescent="0.3">
      <c r="D3788" s="30">
        <v>46362</v>
      </c>
      <c r="E3788" s="28" t="s">
        <v>39</v>
      </c>
      <c r="F3788" s="28" t="s">
        <v>238</v>
      </c>
      <c r="G3788" s="28">
        <v>261</v>
      </c>
    </row>
    <row r="3789" spans="4:7" x14ac:dyDescent="0.3">
      <c r="D3789" s="30">
        <v>46362</v>
      </c>
      <c r="E3789" s="28" t="s">
        <v>42</v>
      </c>
      <c r="F3789" s="28" t="s">
        <v>215</v>
      </c>
      <c r="G3789" s="28">
        <v>966</v>
      </c>
    </row>
    <row r="3790" spans="4:7" x14ac:dyDescent="0.3">
      <c r="D3790" s="30">
        <v>46362</v>
      </c>
      <c r="E3790" s="28" t="s">
        <v>39</v>
      </c>
      <c r="F3790" s="28" t="s">
        <v>233</v>
      </c>
      <c r="G3790" s="28">
        <v>1224</v>
      </c>
    </row>
    <row r="3791" spans="4:7" x14ac:dyDescent="0.3">
      <c r="D3791" s="30">
        <v>46362</v>
      </c>
      <c r="E3791" s="28" t="s">
        <v>106</v>
      </c>
      <c r="F3791" s="28" t="s">
        <v>229</v>
      </c>
      <c r="G3791" s="28">
        <v>1144</v>
      </c>
    </row>
    <row r="3792" spans="4:7" x14ac:dyDescent="0.3">
      <c r="D3792" s="30">
        <v>46362</v>
      </c>
      <c r="E3792" s="28" t="s">
        <v>39</v>
      </c>
      <c r="F3792" s="28" t="s">
        <v>221</v>
      </c>
      <c r="G3792" s="28">
        <v>52</v>
      </c>
    </row>
    <row r="3793" spans="4:7" x14ac:dyDescent="0.3">
      <c r="D3793" s="30">
        <v>46362</v>
      </c>
      <c r="E3793" s="28" t="s">
        <v>106</v>
      </c>
      <c r="F3793" s="28" t="s">
        <v>233</v>
      </c>
      <c r="G3793" s="28">
        <v>867</v>
      </c>
    </row>
    <row r="3794" spans="4:7" x14ac:dyDescent="0.3">
      <c r="D3794" s="30">
        <v>46362</v>
      </c>
      <c r="E3794" s="28" t="s">
        <v>42</v>
      </c>
      <c r="F3794" s="28" t="s">
        <v>219</v>
      </c>
      <c r="G3794" s="28">
        <v>1547</v>
      </c>
    </row>
    <row r="3795" spans="4:7" x14ac:dyDescent="0.3">
      <c r="D3795" s="30">
        <v>46362</v>
      </c>
      <c r="E3795" s="28" t="s">
        <v>39</v>
      </c>
      <c r="F3795" s="28" t="s">
        <v>230</v>
      </c>
      <c r="G3795" s="28">
        <v>592</v>
      </c>
    </row>
    <row r="3796" spans="4:7" x14ac:dyDescent="0.3">
      <c r="D3796" s="30">
        <v>46362</v>
      </c>
      <c r="E3796" s="28" t="s">
        <v>38</v>
      </c>
      <c r="F3796" s="28" t="s">
        <v>215</v>
      </c>
      <c r="G3796" s="28">
        <v>276</v>
      </c>
    </row>
    <row r="3797" spans="4:7" x14ac:dyDescent="0.3">
      <c r="D3797" s="30">
        <v>46362</v>
      </c>
      <c r="E3797" s="28" t="s">
        <v>42</v>
      </c>
      <c r="F3797" s="28" t="s">
        <v>223</v>
      </c>
      <c r="G3797" s="28">
        <v>265</v>
      </c>
    </row>
    <row r="3798" spans="4:7" x14ac:dyDescent="0.3">
      <c r="D3798" s="30">
        <v>46362</v>
      </c>
      <c r="E3798" s="28" t="s">
        <v>38</v>
      </c>
      <c r="F3798" s="28" t="s">
        <v>233</v>
      </c>
      <c r="G3798" s="28">
        <v>102</v>
      </c>
    </row>
    <row r="3799" spans="4:7" x14ac:dyDescent="0.3">
      <c r="D3799" s="30">
        <v>46362</v>
      </c>
      <c r="E3799" s="28" t="s">
        <v>106</v>
      </c>
      <c r="F3799" s="28" t="s">
        <v>223</v>
      </c>
      <c r="G3799" s="28">
        <v>106</v>
      </c>
    </row>
    <row r="3800" spans="4:7" x14ac:dyDescent="0.3">
      <c r="D3800" s="30">
        <v>46362</v>
      </c>
      <c r="E3800" s="28" t="s">
        <v>106</v>
      </c>
      <c r="F3800" s="28" t="s">
        <v>226</v>
      </c>
      <c r="G3800" s="28">
        <v>2016</v>
      </c>
    </row>
    <row r="3801" spans="4:7" x14ac:dyDescent="0.3">
      <c r="D3801" s="30">
        <v>46362</v>
      </c>
      <c r="E3801" s="28" t="s">
        <v>106</v>
      </c>
      <c r="F3801" s="28" t="s">
        <v>215</v>
      </c>
      <c r="G3801" s="28">
        <v>1587</v>
      </c>
    </row>
    <row r="3802" spans="4:7" x14ac:dyDescent="0.3">
      <c r="D3802" s="30">
        <v>46362</v>
      </c>
      <c r="E3802" s="28" t="s">
        <v>42</v>
      </c>
      <c r="F3802" s="28" t="s">
        <v>230</v>
      </c>
      <c r="G3802" s="28">
        <v>555</v>
      </c>
    </row>
    <row r="3803" spans="4:7" x14ac:dyDescent="0.3">
      <c r="D3803" s="30">
        <v>46363</v>
      </c>
      <c r="E3803" s="28" t="s">
        <v>39</v>
      </c>
      <c r="F3803" s="28" t="s">
        <v>219</v>
      </c>
      <c r="G3803" s="28">
        <v>1001</v>
      </c>
    </row>
    <row r="3804" spans="4:7" x14ac:dyDescent="0.3">
      <c r="D3804" s="30">
        <v>46363</v>
      </c>
      <c r="E3804" s="28" t="s">
        <v>39</v>
      </c>
      <c r="F3804" s="28" t="s">
        <v>242</v>
      </c>
      <c r="G3804" s="28">
        <v>1026</v>
      </c>
    </row>
    <row r="3805" spans="4:7" x14ac:dyDescent="0.3">
      <c r="D3805" s="30">
        <v>46363</v>
      </c>
      <c r="E3805" s="28" t="s">
        <v>106</v>
      </c>
      <c r="F3805" s="28" t="s">
        <v>226</v>
      </c>
      <c r="G3805" s="28">
        <v>672</v>
      </c>
    </row>
    <row r="3806" spans="4:7" x14ac:dyDescent="0.3">
      <c r="D3806" s="30">
        <v>46363</v>
      </c>
      <c r="E3806" s="28" t="s">
        <v>106</v>
      </c>
      <c r="F3806" s="28" t="s">
        <v>233</v>
      </c>
      <c r="G3806" s="28">
        <v>816</v>
      </c>
    </row>
    <row r="3807" spans="4:7" x14ac:dyDescent="0.3">
      <c r="D3807" s="30">
        <v>46363</v>
      </c>
      <c r="E3807" s="28" t="s">
        <v>38</v>
      </c>
      <c r="F3807" s="28" t="s">
        <v>221</v>
      </c>
      <c r="G3807" s="28">
        <v>221</v>
      </c>
    </row>
    <row r="3808" spans="4:7" x14ac:dyDescent="0.3">
      <c r="D3808" s="30">
        <v>46363</v>
      </c>
      <c r="E3808" s="28" t="s">
        <v>106</v>
      </c>
      <c r="F3808" s="28" t="s">
        <v>242</v>
      </c>
      <c r="G3808" s="28">
        <v>1311</v>
      </c>
    </row>
    <row r="3809" spans="4:7" x14ac:dyDescent="0.3">
      <c r="D3809" s="30">
        <v>46363</v>
      </c>
      <c r="E3809" s="28" t="s">
        <v>106</v>
      </c>
      <c r="F3809" s="28" t="s">
        <v>236</v>
      </c>
      <c r="G3809" s="28">
        <v>66</v>
      </c>
    </row>
    <row r="3810" spans="4:7" x14ac:dyDescent="0.3">
      <c r="D3810" s="30">
        <v>46363</v>
      </c>
      <c r="E3810" s="28" t="s">
        <v>39</v>
      </c>
      <c r="F3810" s="28" t="s">
        <v>234</v>
      </c>
      <c r="G3810" s="28">
        <v>612</v>
      </c>
    </row>
    <row r="3811" spans="4:7" x14ac:dyDescent="0.3">
      <c r="D3811" s="30">
        <v>46363</v>
      </c>
      <c r="E3811" s="28" t="s">
        <v>39</v>
      </c>
      <c r="F3811" s="28" t="s">
        <v>221</v>
      </c>
      <c r="G3811" s="28">
        <v>182</v>
      </c>
    </row>
    <row r="3812" spans="4:7" x14ac:dyDescent="0.3">
      <c r="D3812" s="30">
        <v>46363</v>
      </c>
      <c r="E3812" s="28" t="s">
        <v>106</v>
      </c>
      <c r="F3812" s="28" t="s">
        <v>215</v>
      </c>
      <c r="G3812" s="28">
        <v>345</v>
      </c>
    </row>
    <row r="3813" spans="4:7" x14ac:dyDescent="0.3">
      <c r="D3813" s="30">
        <v>46363</v>
      </c>
      <c r="E3813" s="28" t="s">
        <v>38</v>
      </c>
      <c r="F3813" s="28" t="s">
        <v>241</v>
      </c>
      <c r="G3813" s="28">
        <v>1500</v>
      </c>
    </row>
    <row r="3814" spans="4:7" x14ac:dyDescent="0.3">
      <c r="D3814" s="30">
        <v>46363</v>
      </c>
      <c r="E3814" s="28" t="s">
        <v>38</v>
      </c>
      <c r="F3814" s="28" t="s">
        <v>219</v>
      </c>
      <c r="G3814" s="28">
        <v>819</v>
      </c>
    </row>
    <row r="3815" spans="4:7" x14ac:dyDescent="0.3">
      <c r="D3815" s="30">
        <v>46363</v>
      </c>
      <c r="E3815" s="28" t="s">
        <v>39</v>
      </c>
      <c r="F3815" s="28" t="s">
        <v>223</v>
      </c>
      <c r="G3815" s="28">
        <v>1325</v>
      </c>
    </row>
    <row r="3816" spans="4:7" x14ac:dyDescent="0.3">
      <c r="D3816" s="30">
        <v>46364</v>
      </c>
      <c r="E3816" s="28" t="s">
        <v>38</v>
      </c>
      <c r="F3816" s="28" t="s">
        <v>233</v>
      </c>
      <c r="G3816" s="28">
        <v>408</v>
      </c>
    </row>
    <row r="3817" spans="4:7" x14ac:dyDescent="0.3">
      <c r="D3817" s="30">
        <v>46364</v>
      </c>
      <c r="E3817" s="28" t="s">
        <v>38</v>
      </c>
      <c r="F3817" s="28" t="s">
        <v>242</v>
      </c>
      <c r="G3817" s="28">
        <v>285</v>
      </c>
    </row>
    <row r="3818" spans="4:7" x14ac:dyDescent="0.3">
      <c r="D3818" s="30">
        <v>46364</v>
      </c>
      <c r="E3818" s="28" t="s">
        <v>42</v>
      </c>
      <c r="F3818" s="28" t="s">
        <v>215</v>
      </c>
      <c r="G3818" s="28">
        <v>897</v>
      </c>
    </row>
    <row r="3819" spans="4:7" x14ac:dyDescent="0.3">
      <c r="D3819" s="30">
        <v>46364</v>
      </c>
      <c r="E3819" s="28" t="s">
        <v>106</v>
      </c>
      <c r="F3819" s="28" t="s">
        <v>227</v>
      </c>
      <c r="G3819" s="28">
        <v>870</v>
      </c>
    </row>
    <row r="3820" spans="4:7" x14ac:dyDescent="0.3">
      <c r="D3820" s="30">
        <v>46364</v>
      </c>
      <c r="E3820" s="28" t="s">
        <v>39</v>
      </c>
      <c r="F3820" s="28" t="s">
        <v>225</v>
      </c>
      <c r="G3820" s="28">
        <v>64</v>
      </c>
    </row>
    <row r="3821" spans="4:7" x14ac:dyDescent="0.3">
      <c r="D3821" s="30">
        <v>46364</v>
      </c>
      <c r="E3821" s="28" t="s">
        <v>39</v>
      </c>
      <c r="F3821" s="28" t="s">
        <v>228</v>
      </c>
      <c r="G3821" s="28">
        <v>936</v>
      </c>
    </row>
    <row r="3822" spans="4:7" x14ac:dyDescent="0.3">
      <c r="D3822" s="30">
        <v>46364</v>
      </c>
      <c r="E3822" s="28" t="s">
        <v>106</v>
      </c>
      <c r="F3822" s="28" t="s">
        <v>223</v>
      </c>
      <c r="G3822" s="28">
        <v>212</v>
      </c>
    </row>
    <row r="3823" spans="4:7" x14ac:dyDescent="0.3">
      <c r="D3823" s="30">
        <v>46364</v>
      </c>
      <c r="E3823" s="28" t="s">
        <v>106</v>
      </c>
      <c r="F3823" s="28" t="s">
        <v>227</v>
      </c>
      <c r="G3823" s="28">
        <v>638</v>
      </c>
    </row>
    <row r="3824" spans="4:7" x14ac:dyDescent="0.3">
      <c r="D3824" s="30">
        <v>46364</v>
      </c>
      <c r="E3824" s="28" t="s">
        <v>38</v>
      </c>
      <c r="F3824" s="28" t="s">
        <v>229</v>
      </c>
      <c r="G3824" s="28">
        <v>1320</v>
      </c>
    </row>
    <row r="3825" spans="4:7" x14ac:dyDescent="0.3">
      <c r="D3825" s="30">
        <v>46365</v>
      </c>
      <c r="E3825" s="28" t="s">
        <v>106</v>
      </c>
      <c r="F3825" s="28" t="s">
        <v>215</v>
      </c>
      <c r="G3825" s="28">
        <v>207</v>
      </c>
    </row>
    <row r="3826" spans="4:7" x14ac:dyDescent="0.3">
      <c r="D3826" s="30">
        <v>46365</v>
      </c>
      <c r="E3826" s="28" t="s">
        <v>38</v>
      </c>
      <c r="F3826" s="28" t="s">
        <v>226</v>
      </c>
      <c r="G3826" s="28">
        <v>1632</v>
      </c>
    </row>
    <row r="3827" spans="4:7" x14ac:dyDescent="0.3">
      <c r="D3827" s="30">
        <v>46365</v>
      </c>
      <c r="E3827" s="28" t="s">
        <v>38</v>
      </c>
      <c r="F3827" s="28" t="s">
        <v>219</v>
      </c>
      <c r="G3827" s="28">
        <v>364</v>
      </c>
    </row>
    <row r="3828" spans="4:7" x14ac:dyDescent="0.3">
      <c r="D3828" s="30">
        <v>46365</v>
      </c>
      <c r="E3828" s="28" t="s">
        <v>106</v>
      </c>
      <c r="F3828" s="28" t="s">
        <v>225</v>
      </c>
      <c r="G3828" s="28">
        <v>640</v>
      </c>
    </row>
    <row r="3829" spans="4:7" x14ac:dyDescent="0.3">
      <c r="D3829" s="30">
        <v>46365</v>
      </c>
      <c r="E3829" s="28" t="s">
        <v>106</v>
      </c>
      <c r="F3829" s="28" t="s">
        <v>241</v>
      </c>
      <c r="G3829" s="28">
        <v>780</v>
      </c>
    </row>
    <row r="3830" spans="4:7" x14ac:dyDescent="0.3">
      <c r="D3830" s="30">
        <v>46365</v>
      </c>
      <c r="E3830" s="28" t="s">
        <v>38</v>
      </c>
      <c r="F3830" s="28" t="s">
        <v>242</v>
      </c>
      <c r="G3830" s="28">
        <v>342</v>
      </c>
    </row>
    <row r="3831" spans="4:7" x14ac:dyDescent="0.3">
      <c r="D3831" s="30">
        <v>46366</v>
      </c>
      <c r="E3831" s="28" t="s">
        <v>38</v>
      </c>
      <c r="F3831" s="28" t="s">
        <v>237</v>
      </c>
      <c r="G3831" s="28">
        <v>1575</v>
      </c>
    </row>
    <row r="3832" spans="4:7" x14ac:dyDescent="0.3">
      <c r="D3832" s="30">
        <v>46366</v>
      </c>
      <c r="E3832" s="28" t="s">
        <v>106</v>
      </c>
      <c r="F3832" s="28" t="s">
        <v>241</v>
      </c>
      <c r="G3832" s="28">
        <v>720</v>
      </c>
    </row>
    <row r="3833" spans="4:7" x14ac:dyDescent="0.3">
      <c r="D3833" s="30">
        <v>46366</v>
      </c>
      <c r="E3833" s="28" t="s">
        <v>38</v>
      </c>
      <c r="F3833" s="28" t="s">
        <v>239</v>
      </c>
      <c r="G3833" s="28">
        <v>190</v>
      </c>
    </row>
    <row r="3834" spans="4:7" x14ac:dyDescent="0.3">
      <c r="D3834" s="30">
        <v>46366</v>
      </c>
      <c r="E3834" s="28" t="s">
        <v>38</v>
      </c>
      <c r="F3834" s="28" t="s">
        <v>234</v>
      </c>
      <c r="G3834" s="28">
        <v>765</v>
      </c>
    </row>
    <row r="3835" spans="4:7" x14ac:dyDescent="0.3">
      <c r="D3835" s="30">
        <v>46366</v>
      </c>
      <c r="E3835" s="28" t="s">
        <v>38</v>
      </c>
      <c r="F3835" s="28" t="s">
        <v>239</v>
      </c>
      <c r="G3835" s="28">
        <v>380</v>
      </c>
    </row>
    <row r="3836" spans="4:7" x14ac:dyDescent="0.3">
      <c r="D3836" s="30">
        <v>46366</v>
      </c>
      <c r="E3836" s="28" t="s">
        <v>39</v>
      </c>
      <c r="F3836" s="28" t="s">
        <v>227</v>
      </c>
      <c r="G3836" s="28">
        <v>986</v>
      </c>
    </row>
    <row r="3837" spans="4:7" x14ac:dyDescent="0.3">
      <c r="D3837" s="30">
        <v>46366</v>
      </c>
      <c r="E3837" s="28" t="s">
        <v>106</v>
      </c>
      <c r="F3837" s="28" t="s">
        <v>215</v>
      </c>
      <c r="G3837" s="28">
        <v>1725</v>
      </c>
    </row>
    <row r="3838" spans="4:7" x14ac:dyDescent="0.3">
      <c r="D3838" s="30">
        <v>46366</v>
      </c>
      <c r="E3838" s="28" t="s">
        <v>38</v>
      </c>
      <c r="F3838" s="28" t="s">
        <v>239</v>
      </c>
      <c r="G3838" s="28">
        <v>152</v>
      </c>
    </row>
    <row r="3839" spans="4:7" x14ac:dyDescent="0.3">
      <c r="D3839" s="30">
        <v>46366</v>
      </c>
      <c r="E3839" s="28" t="s">
        <v>106</v>
      </c>
      <c r="F3839" s="28" t="s">
        <v>240</v>
      </c>
      <c r="G3839" s="28">
        <v>270</v>
      </c>
    </row>
    <row r="3840" spans="4:7" x14ac:dyDescent="0.3">
      <c r="D3840" s="30">
        <v>46366</v>
      </c>
      <c r="E3840" s="28" t="s">
        <v>106</v>
      </c>
      <c r="F3840" s="28" t="s">
        <v>237</v>
      </c>
      <c r="G3840" s="28">
        <v>315</v>
      </c>
    </row>
    <row r="3841" spans="4:7" x14ac:dyDescent="0.3">
      <c r="D3841" s="30">
        <v>46366</v>
      </c>
      <c r="E3841" s="28" t="s">
        <v>38</v>
      </c>
      <c r="F3841" s="28" t="s">
        <v>226</v>
      </c>
      <c r="G3841" s="28">
        <v>2112</v>
      </c>
    </row>
    <row r="3842" spans="4:7" x14ac:dyDescent="0.3">
      <c r="D3842" s="30">
        <v>46366</v>
      </c>
      <c r="E3842" s="28" t="s">
        <v>42</v>
      </c>
      <c r="F3842" s="28" t="s">
        <v>239</v>
      </c>
      <c r="G3842" s="28">
        <v>266</v>
      </c>
    </row>
    <row r="3843" spans="4:7" x14ac:dyDescent="0.3">
      <c r="D3843" s="30">
        <v>46366</v>
      </c>
      <c r="E3843" s="28" t="s">
        <v>38</v>
      </c>
      <c r="F3843" s="28" t="s">
        <v>240</v>
      </c>
      <c r="G3843" s="28">
        <v>855</v>
      </c>
    </row>
    <row r="3844" spans="4:7" x14ac:dyDescent="0.3">
      <c r="D3844" s="30">
        <v>46367</v>
      </c>
      <c r="E3844" s="28" t="s">
        <v>38</v>
      </c>
      <c r="F3844" s="28" t="s">
        <v>217</v>
      </c>
      <c r="G3844" s="28">
        <v>780</v>
      </c>
    </row>
    <row r="3845" spans="4:7" x14ac:dyDescent="0.3">
      <c r="D3845" s="30">
        <v>46367</v>
      </c>
      <c r="E3845" s="28" t="s">
        <v>106</v>
      </c>
      <c r="F3845" s="28" t="s">
        <v>226</v>
      </c>
      <c r="G3845" s="28">
        <v>1536</v>
      </c>
    </row>
    <row r="3846" spans="4:7" x14ac:dyDescent="0.3">
      <c r="D3846" s="30">
        <v>46367</v>
      </c>
      <c r="E3846" s="28" t="s">
        <v>42</v>
      </c>
      <c r="F3846" s="28" t="s">
        <v>234</v>
      </c>
      <c r="G3846" s="28">
        <v>816</v>
      </c>
    </row>
    <row r="3847" spans="4:7" x14ac:dyDescent="0.3">
      <c r="D3847" s="30">
        <v>46367</v>
      </c>
      <c r="E3847" s="28" t="s">
        <v>106</v>
      </c>
      <c r="F3847" s="28" t="s">
        <v>240</v>
      </c>
      <c r="G3847" s="28">
        <v>990</v>
      </c>
    </row>
    <row r="3848" spans="4:7" x14ac:dyDescent="0.3">
      <c r="D3848" s="30">
        <v>46367</v>
      </c>
      <c r="E3848" s="28" t="s">
        <v>106</v>
      </c>
      <c r="F3848" s="28" t="s">
        <v>219</v>
      </c>
      <c r="G3848" s="28">
        <v>1729</v>
      </c>
    </row>
    <row r="3849" spans="4:7" x14ac:dyDescent="0.3">
      <c r="D3849" s="30">
        <v>46367</v>
      </c>
      <c r="E3849" s="28" t="s">
        <v>42</v>
      </c>
      <c r="F3849" s="28" t="s">
        <v>217</v>
      </c>
      <c r="G3849" s="28">
        <v>884</v>
      </c>
    </row>
    <row r="3850" spans="4:7" x14ac:dyDescent="0.3">
      <c r="D3850" s="30">
        <v>46367</v>
      </c>
      <c r="E3850" s="28" t="s">
        <v>42</v>
      </c>
      <c r="F3850" s="28" t="s">
        <v>241</v>
      </c>
      <c r="G3850" s="28">
        <v>1440</v>
      </c>
    </row>
    <row r="3851" spans="4:7" x14ac:dyDescent="0.3">
      <c r="D3851" s="30">
        <v>46367</v>
      </c>
      <c r="E3851" s="28" t="s">
        <v>39</v>
      </c>
      <c r="F3851" s="28" t="s">
        <v>233</v>
      </c>
      <c r="G3851" s="28">
        <v>867</v>
      </c>
    </row>
    <row r="3852" spans="4:7" x14ac:dyDescent="0.3">
      <c r="D3852" s="30">
        <v>46367</v>
      </c>
      <c r="E3852" s="28" t="s">
        <v>39</v>
      </c>
      <c r="F3852" s="28" t="s">
        <v>239</v>
      </c>
      <c r="G3852" s="28">
        <v>798</v>
      </c>
    </row>
    <row r="3853" spans="4:7" x14ac:dyDescent="0.3">
      <c r="D3853" s="30">
        <v>46368</v>
      </c>
      <c r="E3853" s="28" t="s">
        <v>106</v>
      </c>
      <c r="F3853" s="28" t="s">
        <v>217</v>
      </c>
      <c r="G3853" s="28">
        <v>52</v>
      </c>
    </row>
    <row r="3854" spans="4:7" x14ac:dyDescent="0.3">
      <c r="D3854" s="30">
        <v>46368</v>
      </c>
      <c r="E3854" s="28" t="s">
        <v>39</v>
      </c>
      <c r="F3854" s="28" t="s">
        <v>226</v>
      </c>
      <c r="G3854" s="28">
        <v>1824</v>
      </c>
    </row>
    <row r="3855" spans="4:7" x14ac:dyDescent="0.3">
      <c r="D3855" s="30">
        <v>46368</v>
      </c>
      <c r="E3855" s="28" t="s">
        <v>42</v>
      </c>
      <c r="F3855" s="28" t="s">
        <v>234</v>
      </c>
      <c r="G3855" s="28">
        <v>510</v>
      </c>
    </row>
    <row r="3856" spans="4:7" x14ac:dyDescent="0.3">
      <c r="D3856" s="30">
        <v>46368</v>
      </c>
      <c r="E3856" s="28" t="s">
        <v>38</v>
      </c>
      <c r="F3856" s="28" t="s">
        <v>227</v>
      </c>
      <c r="G3856" s="28">
        <v>1218</v>
      </c>
    </row>
    <row r="3857" spans="4:7" x14ac:dyDescent="0.3">
      <c r="D3857" s="30">
        <v>46369</v>
      </c>
      <c r="E3857" s="28" t="s">
        <v>39</v>
      </c>
      <c r="F3857" s="28" t="s">
        <v>223</v>
      </c>
      <c r="G3857" s="28">
        <v>583</v>
      </c>
    </row>
    <row r="3858" spans="4:7" x14ac:dyDescent="0.3">
      <c r="D3858" s="30">
        <v>46369</v>
      </c>
      <c r="E3858" s="28" t="s">
        <v>106</v>
      </c>
      <c r="F3858" s="28" t="s">
        <v>225</v>
      </c>
      <c r="G3858" s="28">
        <v>1600</v>
      </c>
    </row>
    <row r="3859" spans="4:7" x14ac:dyDescent="0.3">
      <c r="D3859" s="30">
        <v>46369</v>
      </c>
      <c r="E3859" s="28" t="s">
        <v>39</v>
      </c>
      <c r="F3859" s="28" t="s">
        <v>232</v>
      </c>
      <c r="G3859" s="28">
        <v>564</v>
      </c>
    </row>
    <row r="3860" spans="4:7" x14ac:dyDescent="0.3">
      <c r="D3860" s="30">
        <v>46369</v>
      </c>
      <c r="E3860" s="28" t="s">
        <v>42</v>
      </c>
      <c r="F3860" s="28" t="s">
        <v>219</v>
      </c>
      <c r="G3860" s="28">
        <v>1092</v>
      </c>
    </row>
    <row r="3861" spans="4:7" x14ac:dyDescent="0.3">
      <c r="D3861" s="30">
        <v>46369</v>
      </c>
      <c r="E3861" s="28" t="s">
        <v>106</v>
      </c>
      <c r="F3861" s="28" t="s">
        <v>217</v>
      </c>
      <c r="G3861" s="28">
        <v>1144</v>
      </c>
    </row>
    <row r="3862" spans="4:7" x14ac:dyDescent="0.3">
      <c r="D3862" s="30">
        <v>46369</v>
      </c>
      <c r="E3862" s="28" t="s">
        <v>106</v>
      </c>
      <c r="F3862" s="28" t="s">
        <v>242</v>
      </c>
      <c r="G3862" s="28">
        <v>969</v>
      </c>
    </row>
    <row r="3863" spans="4:7" x14ac:dyDescent="0.3">
      <c r="D3863" s="30">
        <v>46369</v>
      </c>
      <c r="E3863" s="28" t="s">
        <v>38</v>
      </c>
      <c r="F3863" s="28" t="s">
        <v>229</v>
      </c>
      <c r="G3863" s="28">
        <v>1496</v>
      </c>
    </row>
    <row r="3864" spans="4:7" x14ac:dyDescent="0.3">
      <c r="D3864" s="30">
        <v>46369</v>
      </c>
      <c r="E3864" s="28" t="s">
        <v>39</v>
      </c>
      <c r="F3864" s="28" t="s">
        <v>228</v>
      </c>
      <c r="G3864" s="28">
        <v>1224</v>
      </c>
    </row>
    <row r="3865" spans="4:7" x14ac:dyDescent="0.3">
      <c r="D3865" s="30">
        <v>46369</v>
      </c>
      <c r="E3865" s="28" t="s">
        <v>106</v>
      </c>
      <c r="F3865" s="28" t="s">
        <v>235</v>
      </c>
      <c r="G3865" s="28">
        <v>559</v>
      </c>
    </row>
    <row r="3866" spans="4:7" x14ac:dyDescent="0.3">
      <c r="D3866" s="30">
        <v>46369</v>
      </c>
      <c r="E3866" s="28" t="s">
        <v>38</v>
      </c>
      <c r="F3866" s="28" t="s">
        <v>227</v>
      </c>
      <c r="G3866" s="28">
        <v>58</v>
      </c>
    </row>
    <row r="3867" spans="4:7" x14ac:dyDescent="0.3">
      <c r="D3867" s="30">
        <v>46369</v>
      </c>
      <c r="E3867" s="28" t="s">
        <v>39</v>
      </c>
      <c r="F3867" s="28" t="s">
        <v>235</v>
      </c>
      <c r="G3867" s="28">
        <v>86</v>
      </c>
    </row>
    <row r="3868" spans="4:7" x14ac:dyDescent="0.3">
      <c r="D3868" s="30">
        <v>46369</v>
      </c>
      <c r="E3868" s="28" t="s">
        <v>38</v>
      </c>
      <c r="F3868" s="28" t="s">
        <v>219</v>
      </c>
      <c r="G3868" s="28">
        <v>546</v>
      </c>
    </row>
    <row r="3869" spans="4:7" x14ac:dyDescent="0.3">
      <c r="D3869" s="30">
        <v>46369</v>
      </c>
      <c r="E3869" s="28" t="s">
        <v>106</v>
      </c>
      <c r="F3869" s="28" t="s">
        <v>227</v>
      </c>
      <c r="G3869" s="28">
        <v>290</v>
      </c>
    </row>
    <row r="3870" spans="4:7" x14ac:dyDescent="0.3">
      <c r="D3870" s="30">
        <v>46370</v>
      </c>
      <c r="E3870" s="28" t="s">
        <v>38</v>
      </c>
      <c r="F3870" s="28" t="s">
        <v>226</v>
      </c>
      <c r="G3870" s="28">
        <v>672</v>
      </c>
    </row>
    <row r="3871" spans="4:7" x14ac:dyDescent="0.3">
      <c r="D3871" s="30">
        <v>46370</v>
      </c>
      <c r="E3871" s="28" t="s">
        <v>38</v>
      </c>
      <c r="F3871" s="28" t="s">
        <v>228</v>
      </c>
      <c r="G3871" s="28">
        <v>216</v>
      </c>
    </row>
    <row r="3872" spans="4:7" x14ac:dyDescent="0.3">
      <c r="D3872" s="30">
        <v>46370</v>
      </c>
      <c r="E3872" s="28" t="s">
        <v>42</v>
      </c>
      <c r="F3872" s="28" t="s">
        <v>227</v>
      </c>
      <c r="G3872" s="28">
        <v>464</v>
      </c>
    </row>
    <row r="3873" spans="4:7" x14ac:dyDescent="0.3">
      <c r="D3873" s="30">
        <v>46370</v>
      </c>
      <c r="E3873" s="28" t="s">
        <v>39</v>
      </c>
      <c r="F3873" s="28" t="s">
        <v>234</v>
      </c>
      <c r="G3873" s="28">
        <v>1224</v>
      </c>
    </row>
    <row r="3874" spans="4:7" x14ac:dyDescent="0.3">
      <c r="D3874" s="30">
        <v>46370</v>
      </c>
      <c r="E3874" s="28" t="s">
        <v>39</v>
      </c>
      <c r="F3874" s="28" t="s">
        <v>221</v>
      </c>
      <c r="G3874" s="28">
        <v>273</v>
      </c>
    </row>
    <row r="3875" spans="4:7" x14ac:dyDescent="0.3">
      <c r="D3875" s="30">
        <v>46370</v>
      </c>
      <c r="E3875" s="28" t="s">
        <v>106</v>
      </c>
      <c r="F3875" s="28" t="s">
        <v>239</v>
      </c>
      <c r="G3875" s="28">
        <v>836</v>
      </c>
    </row>
    <row r="3876" spans="4:7" x14ac:dyDescent="0.3">
      <c r="D3876" s="30">
        <v>46370</v>
      </c>
      <c r="E3876" s="28" t="s">
        <v>42</v>
      </c>
      <c r="F3876" s="28" t="s">
        <v>221</v>
      </c>
      <c r="G3876" s="28">
        <v>234</v>
      </c>
    </row>
    <row r="3877" spans="4:7" x14ac:dyDescent="0.3">
      <c r="D3877" s="30">
        <v>46370</v>
      </c>
      <c r="E3877" s="28" t="s">
        <v>42</v>
      </c>
      <c r="F3877" s="28" t="s">
        <v>241</v>
      </c>
      <c r="G3877" s="28">
        <v>720</v>
      </c>
    </row>
    <row r="3878" spans="4:7" x14ac:dyDescent="0.3">
      <c r="D3878" s="30">
        <v>46370</v>
      </c>
      <c r="E3878" s="28" t="s">
        <v>42</v>
      </c>
      <c r="F3878" s="28" t="s">
        <v>231</v>
      </c>
      <c r="G3878" s="28">
        <v>330</v>
      </c>
    </row>
    <row r="3879" spans="4:7" x14ac:dyDescent="0.3">
      <c r="D3879" s="30">
        <v>46370</v>
      </c>
      <c r="E3879" s="28" t="s">
        <v>39</v>
      </c>
      <c r="F3879" s="28" t="s">
        <v>240</v>
      </c>
      <c r="G3879" s="28">
        <v>1080</v>
      </c>
    </row>
    <row r="3880" spans="4:7" x14ac:dyDescent="0.3">
      <c r="D3880" s="30">
        <v>46370</v>
      </c>
      <c r="E3880" s="28" t="s">
        <v>106</v>
      </c>
      <c r="F3880" s="28" t="s">
        <v>215</v>
      </c>
      <c r="G3880" s="28">
        <v>69</v>
      </c>
    </row>
    <row r="3881" spans="4:7" x14ac:dyDescent="0.3">
      <c r="D3881" s="30">
        <v>46370</v>
      </c>
      <c r="E3881" s="28" t="s">
        <v>106</v>
      </c>
      <c r="F3881" s="28" t="s">
        <v>228</v>
      </c>
      <c r="G3881" s="28">
        <v>936</v>
      </c>
    </row>
    <row r="3882" spans="4:7" x14ac:dyDescent="0.3">
      <c r="D3882" s="30">
        <v>46370</v>
      </c>
      <c r="E3882" s="28" t="s">
        <v>42</v>
      </c>
      <c r="F3882" s="28" t="s">
        <v>240</v>
      </c>
      <c r="G3882" s="28">
        <v>315</v>
      </c>
    </row>
    <row r="3883" spans="4:7" x14ac:dyDescent="0.3">
      <c r="D3883" s="30">
        <v>46371</v>
      </c>
      <c r="E3883" s="28" t="s">
        <v>42</v>
      </c>
      <c r="F3883" s="28" t="s">
        <v>241</v>
      </c>
      <c r="G3883" s="28">
        <v>840</v>
      </c>
    </row>
    <row r="3884" spans="4:7" x14ac:dyDescent="0.3">
      <c r="D3884" s="30">
        <v>46371</v>
      </c>
      <c r="E3884" s="28" t="s">
        <v>106</v>
      </c>
      <c r="F3884" s="28" t="s">
        <v>228</v>
      </c>
      <c r="G3884" s="28">
        <v>144</v>
      </c>
    </row>
    <row r="3885" spans="4:7" x14ac:dyDescent="0.3">
      <c r="D3885" s="30">
        <v>46371</v>
      </c>
      <c r="E3885" s="28" t="s">
        <v>39</v>
      </c>
      <c r="F3885" s="28" t="s">
        <v>238</v>
      </c>
      <c r="G3885" s="28">
        <v>261</v>
      </c>
    </row>
    <row r="3886" spans="4:7" x14ac:dyDescent="0.3">
      <c r="D3886" s="30">
        <v>46371</v>
      </c>
      <c r="E3886" s="28" t="s">
        <v>39</v>
      </c>
      <c r="F3886" s="28" t="s">
        <v>240</v>
      </c>
      <c r="G3886" s="28">
        <v>405</v>
      </c>
    </row>
    <row r="3887" spans="4:7" x14ac:dyDescent="0.3">
      <c r="D3887" s="30">
        <v>46371</v>
      </c>
      <c r="E3887" s="28" t="s">
        <v>39</v>
      </c>
      <c r="F3887" s="28" t="s">
        <v>242</v>
      </c>
      <c r="G3887" s="28">
        <v>627</v>
      </c>
    </row>
    <row r="3888" spans="4:7" x14ac:dyDescent="0.3">
      <c r="D3888" s="30">
        <v>46371</v>
      </c>
      <c r="E3888" s="28" t="s">
        <v>38</v>
      </c>
      <c r="F3888" s="28" t="s">
        <v>241</v>
      </c>
      <c r="G3888" s="28">
        <v>660</v>
      </c>
    </row>
    <row r="3889" spans="4:7" x14ac:dyDescent="0.3">
      <c r="D3889" s="30">
        <v>46371</v>
      </c>
      <c r="E3889" s="28" t="s">
        <v>42</v>
      </c>
      <c r="F3889" s="28" t="s">
        <v>217</v>
      </c>
      <c r="G3889" s="28">
        <v>520</v>
      </c>
    </row>
    <row r="3890" spans="4:7" x14ac:dyDescent="0.3">
      <c r="D3890" s="30">
        <v>46371</v>
      </c>
      <c r="E3890" s="28" t="s">
        <v>38</v>
      </c>
      <c r="F3890" s="28" t="s">
        <v>234</v>
      </c>
      <c r="G3890" s="28">
        <v>1275</v>
      </c>
    </row>
    <row r="3891" spans="4:7" x14ac:dyDescent="0.3">
      <c r="D3891" s="30">
        <v>46371</v>
      </c>
      <c r="E3891" s="28" t="s">
        <v>39</v>
      </c>
      <c r="F3891" s="28" t="s">
        <v>223</v>
      </c>
      <c r="G3891" s="28">
        <v>901</v>
      </c>
    </row>
    <row r="3892" spans="4:7" x14ac:dyDescent="0.3">
      <c r="D3892" s="30">
        <v>46371</v>
      </c>
      <c r="E3892" s="28" t="s">
        <v>42</v>
      </c>
      <c r="F3892" s="28" t="s">
        <v>240</v>
      </c>
      <c r="G3892" s="28">
        <v>1125</v>
      </c>
    </row>
    <row r="3893" spans="4:7" x14ac:dyDescent="0.3">
      <c r="D3893" s="30">
        <v>46371</v>
      </c>
      <c r="E3893" s="28" t="s">
        <v>38</v>
      </c>
      <c r="F3893" s="28" t="s">
        <v>237</v>
      </c>
      <c r="G3893" s="28">
        <v>252</v>
      </c>
    </row>
    <row r="3894" spans="4:7" x14ac:dyDescent="0.3">
      <c r="D3894" s="30">
        <v>46371</v>
      </c>
      <c r="E3894" s="28" t="s">
        <v>42</v>
      </c>
      <c r="F3894" s="28" t="s">
        <v>215</v>
      </c>
      <c r="G3894" s="28">
        <v>828</v>
      </c>
    </row>
    <row r="3895" spans="4:7" x14ac:dyDescent="0.3">
      <c r="D3895" s="30">
        <v>46372</v>
      </c>
      <c r="E3895" s="28" t="s">
        <v>38</v>
      </c>
      <c r="F3895" s="28" t="s">
        <v>226</v>
      </c>
      <c r="G3895" s="28">
        <v>1728</v>
      </c>
    </row>
    <row r="3896" spans="4:7" x14ac:dyDescent="0.3">
      <c r="D3896" s="30">
        <v>46372</v>
      </c>
      <c r="E3896" s="28" t="s">
        <v>38</v>
      </c>
      <c r="F3896" s="28" t="s">
        <v>215</v>
      </c>
      <c r="G3896" s="28">
        <v>966</v>
      </c>
    </row>
    <row r="3897" spans="4:7" x14ac:dyDescent="0.3">
      <c r="D3897" s="30">
        <v>46372</v>
      </c>
      <c r="E3897" s="28" t="s">
        <v>39</v>
      </c>
      <c r="F3897" s="28" t="s">
        <v>237</v>
      </c>
      <c r="G3897" s="28">
        <v>378</v>
      </c>
    </row>
    <row r="3898" spans="4:7" x14ac:dyDescent="0.3">
      <c r="D3898" s="30">
        <v>46372</v>
      </c>
      <c r="E3898" s="28" t="s">
        <v>39</v>
      </c>
      <c r="F3898" s="28" t="s">
        <v>225</v>
      </c>
      <c r="G3898" s="28">
        <v>640</v>
      </c>
    </row>
    <row r="3899" spans="4:7" x14ac:dyDescent="0.3">
      <c r="D3899" s="30">
        <v>46372</v>
      </c>
      <c r="E3899" s="28" t="s">
        <v>42</v>
      </c>
      <c r="F3899" s="28" t="s">
        <v>229</v>
      </c>
      <c r="G3899" s="28">
        <v>2024</v>
      </c>
    </row>
    <row r="3900" spans="4:7" x14ac:dyDescent="0.3">
      <c r="D3900" s="30">
        <v>46372</v>
      </c>
      <c r="E3900" s="28" t="s">
        <v>39</v>
      </c>
      <c r="F3900" s="28" t="s">
        <v>235</v>
      </c>
      <c r="G3900" s="28">
        <v>860</v>
      </c>
    </row>
    <row r="3901" spans="4:7" x14ac:dyDescent="0.3">
      <c r="D3901" s="30">
        <v>46372</v>
      </c>
      <c r="E3901" s="28" t="s">
        <v>106</v>
      </c>
      <c r="F3901" s="28" t="s">
        <v>234</v>
      </c>
      <c r="G3901" s="28">
        <v>663</v>
      </c>
    </row>
    <row r="3902" spans="4:7" x14ac:dyDescent="0.3">
      <c r="D3902" s="30">
        <v>46372</v>
      </c>
      <c r="E3902" s="28" t="s">
        <v>38</v>
      </c>
      <c r="F3902" s="28" t="s">
        <v>240</v>
      </c>
      <c r="G3902" s="28">
        <v>270</v>
      </c>
    </row>
    <row r="3903" spans="4:7" x14ac:dyDescent="0.3">
      <c r="D3903" s="30">
        <v>46372</v>
      </c>
      <c r="E3903" s="28" t="s">
        <v>38</v>
      </c>
      <c r="F3903" s="28" t="s">
        <v>239</v>
      </c>
      <c r="G3903" s="28">
        <v>342</v>
      </c>
    </row>
    <row r="3904" spans="4:7" x14ac:dyDescent="0.3">
      <c r="D3904" s="30">
        <v>46372</v>
      </c>
      <c r="E3904" s="28" t="s">
        <v>106</v>
      </c>
      <c r="F3904" s="28" t="s">
        <v>227</v>
      </c>
      <c r="G3904" s="28">
        <v>348</v>
      </c>
    </row>
    <row r="3905" spans="4:7" x14ac:dyDescent="0.3">
      <c r="D3905" s="30">
        <v>46372</v>
      </c>
      <c r="E3905" s="28" t="s">
        <v>39</v>
      </c>
      <c r="F3905" s="28" t="s">
        <v>226</v>
      </c>
      <c r="G3905" s="28">
        <v>96</v>
      </c>
    </row>
    <row r="3906" spans="4:7" x14ac:dyDescent="0.3">
      <c r="D3906" s="30">
        <v>46372</v>
      </c>
      <c r="E3906" s="28" t="s">
        <v>39</v>
      </c>
      <c r="F3906" s="28" t="s">
        <v>238</v>
      </c>
      <c r="G3906" s="28">
        <v>870</v>
      </c>
    </row>
    <row r="3907" spans="4:7" x14ac:dyDescent="0.3">
      <c r="D3907" s="30">
        <v>46372</v>
      </c>
      <c r="E3907" s="28" t="s">
        <v>39</v>
      </c>
      <c r="F3907" s="28" t="s">
        <v>226</v>
      </c>
      <c r="G3907" s="28">
        <v>288</v>
      </c>
    </row>
    <row r="3908" spans="4:7" x14ac:dyDescent="0.3">
      <c r="D3908" s="30">
        <v>46373</v>
      </c>
      <c r="E3908" s="28" t="s">
        <v>38</v>
      </c>
      <c r="F3908" s="28" t="s">
        <v>217</v>
      </c>
      <c r="G3908" s="28">
        <v>260</v>
      </c>
    </row>
    <row r="3909" spans="4:7" x14ac:dyDescent="0.3">
      <c r="D3909" s="30">
        <v>46373</v>
      </c>
      <c r="E3909" s="28" t="s">
        <v>38</v>
      </c>
      <c r="F3909" s="28" t="s">
        <v>228</v>
      </c>
      <c r="G3909" s="28">
        <v>1800</v>
      </c>
    </row>
    <row r="3910" spans="4:7" x14ac:dyDescent="0.3">
      <c r="D3910" s="30">
        <v>46373</v>
      </c>
      <c r="E3910" s="28" t="s">
        <v>38</v>
      </c>
      <c r="F3910" s="28" t="s">
        <v>217</v>
      </c>
      <c r="G3910" s="28">
        <v>52</v>
      </c>
    </row>
    <row r="3911" spans="4:7" x14ac:dyDescent="0.3">
      <c r="D3911" s="30">
        <v>46373</v>
      </c>
      <c r="E3911" s="28" t="s">
        <v>38</v>
      </c>
      <c r="F3911" s="28" t="s">
        <v>240</v>
      </c>
      <c r="G3911" s="28">
        <v>585</v>
      </c>
    </row>
    <row r="3912" spans="4:7" x14ac:dyDescent="0.3">
      <c r="D3912" s="30">
        <v>46373</v>
      </c>
      <c r="E3912" s="28" t="s">
        <v>38</v>
      </c>
      <c r="F3912" s="28" t="s">
        <v>226</v>
      </c>
      <c r="G3912" s="28">
        <v>288</v>
      </c>
    </row>
    <row r="3913" spans="4:7" x14ac:dyDescent="0.3">
      <c r="D3913" s="30">
        <v>46373</v>
      </c>
      <c r="E3913" s="28" t="s">
        <v>42</v>
      </c>
      <c r="F3913" s="28" t="s">
        <v>242</v>
      </c>
      <c r="G3913" s="28">
        <v>912</v>
      </c>
    </row>
    <row r="3914" spans="4:7" x14ac:dyDescent="0.3">
      <c r="D3914" s="30">
        <v>46373</v>
      </c>
      <c r="E3914" s="28" t="s">
        <v>39</v>
      </c>
      <c r="F3914" s="28" t="s">
        <v>240</v>
      </c>
      <c r="G3914" s="28">
        <v>675</v>
      </c>
    </row>
    <row r="3915" spans="4:7" x14ac:dyDescent="0.3">
      <c r="D3915" s="30">
        <v>46373</v>
      </c>
      <c r="E3915" s="28" t="s">
        <v>38</v>
      </c>
      <c r="F3915" s="28" t="s">
        <v>228</v>
      </c>
      <c r="G3915" s="28">
        <v>1656</v>
      </c>
    </row>
    <row r="3916" spans="4:7" x14ac:dyDescent="0.3">
      <c r="D3916" s="30">
        <v>46373</v>
      </c>
      <c r="E3916" s="28" t="s">
        <v>42</v>
      </c>
      <c r="F3916" s="28" t="s">
        <v>226</v>
      </c>
      <c r="G3916" s="28">
        <v>192</v>
      </c>
    </row>
    <row r="3917" spans="4:7" x14ac:dyDescent="0.3">
      <c r="D3917" s="30">
        <v>46373</v>
      </c>
      <c r="E3917" s="28" t="s">
        <v>39</v>
      </c>
      <c r="F3917" s="28" t="s">
        <v>226</v>
      </c>
      <c r="G3917" s="28">
        <v>96</v>
      </c>
    </row>
    <row r="3918" spans="4:7" x14ac:dyDescent="0.3">
      <c r="D3918" s="30">
        <v>46373</v>
      </c>
      <c r="E3918" s="28" t="s">
        <v>38</v>
      </c>
      <c r="F3918" s="28" t="s">
        <v>231</v>
      </c>
      <c r="G3918" s="28">
        <v>440</v>
      </c>
    </row>
    <row r="3919" spans="4:7" x14ac:dyDescent="0.3">
      <c r="D3919" s="30">
        <v>46374</v>
      </c>
      <c r="E3919" s="28" t="s">
        <v>39</v>
      </c>
      <c r="F3919" s="28" t="s">
        <v>228</v>
      </c>
      <c r="G3919" s="28">
        <v>1728</v>
      </c>
    </row>
    <row r="3920" spans="4:7" x14ac:dyDescent="0.3">
      <c r="D3920" s="30">
        <v>46374</v>
      </c>
      <c r="E3920" s="28" t="s">
        <v>39</v>
      </c>
      <c r="F3920" s="28" t="s">
        <v>235</v>
      </c>
      <c r="G3920" s="28">
        <v>817</v>
      </c>
    </row>
    <row r="3921" spans="4:7" x14ac:dyDescent="0.3">
      <c r="D3921" s="30">
        <v>46374</v>
      </c>
      <c r="E3921" s="28" t="s">
        <v>42</v>
      </c>
      <c r="F3921" s="28" t="s">
        <v>237</v>
      </c>
      <c r="G3921" s="28">
        <v>441</v>
      </c>
    </row>
    <row r="3922" spans="4:7" x14ac:dyDescent="0.3">
      <c r="D3922" s="30">
        <v>46374</v>
      </c>
      <c r="E3922" s="28" t="s">
        <v>106</v>
      </c>
      <c r="F3922" s="28" t="s">
        <v>234</v>
      </c>
      <c r="G3922" s="28">
        <v>714</v>
      </c>
    </row>
    <row r="3923" spans="4:7" x14ac:dyDescent="0.3">
      <c r="D3923" s="30">
        <v>46374</v>
      </c>
      <c r="E3923" s="28" t="s">
        <v>39</v>
      </c>
      <c r="F3923" s="28" t="s">
        <v>239</v>
      </c>
      <c r="G3923" s="28">
        <v>342</v>
      </c>
    </row>
    <row r="3924" spans="4:7" x14ac:dyDescent="0.3">
      <c r="D3924" s="30">
        <v>46374</v>
      </c>
      <c r="E3924" s="28" t="s">
        <v>38</v>
      </c>
      <c r="F3924" s="28" t="s">
        <v>242</v>
      </c>
      <c r="G3924" s="28">
        <v>1140</v>
      </c>
    </row>
    <row r="3925" spans="4:7" x14ac:dyDescent="0.3">
      <c r="D3925" s="30">
        <v>46374</v>
      </c>
      <c r="E3925" s="28" t="s">
        <v>106</v>
      </c>
      <c r="F3925" s="28" t="s">
        <v>219</v>
      </c>
      <c r="G3925" s="28">
        <v>1001</v>
      </c>
    </row>
    <row r="3926" spans="4:7" x14ac:dyDescent="0.3">
      <c r="D3926" s="30">
        <v>46374</v>
      </c>
      <c r="E3926" s="28" t="s">
        <v>38</v>
      </c>
      <c r="F3926" s="28" t="s">
        <v>229</v>
      </c>
      <c r="G3926" s="28">
        <v>2112</v>
      </c>
    </row>
    <row r="3927" spans="4:7" x14ac:dyDescent="0.3">
      <c r="D3927" s="30">
        <v>46375</v>
      </c>
      <c r="E3927" s="28" t="s">
        <v>106</v>
      </c>
      <c r="F3927" s="28" t="s">
        <v>226</v>
      </c>
      <c r="G3927" s="28">
        <v>960</v>
      </c>
    </row>
    <row r="3928" spans="4:7" x14ac:dyDescent="0.3">
      <c r="D3928" s="30">
        <v>46375</v>
      </c>
      <c r="E3928" s="28" t="s">
        <v>39</v>
      </c>
      <c r="F3928" s="28" t="s">
        <v>231</v>
      </c>
      <c r="G3928" s="28">
        <v>132</v>
      </c>
    </row>
    <row r="3929" spans="4:7" x14ac:dyDescent="0.3">
      <c r="D3929" s="30">
        <v>46375</v>
      </c>
      <c r="E3929" s="28" t="s">
        <v>38</v>
      </c>
      <c r="F3929" s="28" t="s">
        <v>223</v>
      </c>
      <c r="G3929" s="28">
        <v>1007</v>
      </c>
    </row>
    <row r="3930" spans="4:7" x14ac:dyDescent="0.3">
      <c r="D3930" s="30">
        <v>46375</v>
      </c>
      <c r="E3930" s="28" t="s">
        <v>39</v>
      </c>
      <c r="F3930" s="28" t="s">
        <v>217</v>
      </c>
      <c r="G3930" s="28">
        <v>104</v>
      </c>
    </row>
    <row r="3931" spans="4:7" x14ac:dyDescent="0.3">
      <c r="D3931" s="30">
        <v>46375</v>
      </c>
      <c r="E3931" s="28" t="s">
        <v>38</v>
      </c>
      <c r="F3931" s="28" t="s">
        <v>240</v>
      </c>
      <c r="G3931" s="28">
        <v>270</v>
      </c>
    </row>
    <row r="3932" spans="4:7" x14ac:dyDescent="0.3">
      <c r="D3932" s="30">
        <v>46375</v>
      </c>
      <c r="E3932" s="28" t="s">
        <v>106</v>
      </c>
      <c r="F3932" s="28" t="s">
        <v>233</v>
      </c>
      <c r="G3932" s="28">
        <v>1020</v>
      </c>
    </row>
    <row r="3933" spans="4:7" x14ac:dyDescent="0.3">
      <c r="D3933" s="30">
        <v>46375</v>
      </c>
      <c r="E3933" s="28" t="s">
        <v>106</v>
      </c>
      <c r="F3933" s="28" t="s">
        <v>237</v>
      </c>
      <c r="G3933" s="28">
        <v>756</v>
      </c>
    </row>
    <row r="3934" spans="4:7" x14ac:dyDescent="0.3">
      <c r="D3934" s="30">
        <v>46375</v>
      </c>
      <c r="E3934" s="28" t="s">
        <v>42</v>
      </c>
      <c r="F3934" s="28" t="s">
        <v>223</v>
      </c>
      <c r="G3934" s="28">
        <v>795</v>
      </c>
    </row>
    <row r="3935" spans="4:7" x14ac:dyDescent="0.3">
      <c r="D3935" s="30">
        <v>46375</v>
      </c>
      <c r="E3935" s="28" t="s">
        <v>42</v>
      </c>
      <c r="F3935" s="28" t="s">
        <v>238</v>
      </c>
      <c r="G3935" s="28">
        <v>1479</v>
      </c>
    </row>
    <row r="3936" spans="4:7" x14ac:dyDescent="0.3">
      <c r="D3936" s="30">
        <v>46375</v>
      </c>
      <c r="E3936" s="28" t="s">
        <v>38</v>
      </c>
      <c r="F3936" s="28" t="s">
        <v>229</v>
      </c>
      <c r="G3936" s="28">
        <v>176</v>
      </c>
    </row>
    <row r="3937" spans="4:7" x14ac:dyDescent="0.3">
      <c r="D3937" s="30">
        <v>46375</v>
      </c>
      <c r="E3937" s="28" t="s">
        <v>106</v>
      </c>
      <c r="F3937" s="28" t="s">
        <v>236</v>
      </c>
      <c r="G3937" s="28">
        <v>220</v>
      </c>
    </row>
    <row r="3938" spans="4:7" x14ac:dyDescent="0.3">
      <c r="D3938" s="30">
        <v>46375</v>
      </c>
      <c r="E3938" s="28" t="s">
        <v>38</v>
      </c>
      <c r="F3938" s="28" t="s">
        <v>232</v>
      </c>
      <c r="G3938" s="28">
        <v>893</v>
      </c>
    </row>
    <row r="3939" spans="4:7" x14ac:dyDescent="0.3">
      <c r="D3939" s="30">
        <v>46375</v>
      </c>
      <c r="E3939" s="28" t="s">
        <v>106</v>
      </c>
      <c r="F3939" s="28" t="s">
        <v>219</v>
      </c>
      <c r="G3939" s="28">
        <v>1638</v>
      </c>
    </row>
    <row r="3940" spans="4:7" x14ac:dyDescent="0.3">
      <c r="D3940" s="30">
        <v>46375</v>
      </c>
      <c r="E3940" s="28" t="s">
        <v>42</v>
      </c>
      <c r="F3940" s="28" t="s">
        <v>237</v>
      </c>
      <c r="G3940" s="28">
        <v>189</v>
      </c>
    </row>
    <row r="3941" spans="4:7" x14ac:dyDescent="0.3">
      <c r="D3941" s="30">
        <v>46375</v>
      </c>
      <c r="E3941" s="28" t="s">
        <v>106</v>
      </c>
      <c r="F3941" s="28" t="s">
        <v>235</v>
      </c>
      <c r="G3941" s="28">
        <v>86</v>
      </c>
    </row>
    <row r="3942" spans="4:7" x14ac:dyDescent="0.3">
      <c r="D3942" s="30">
        <v>46376</v>
      </c>
      <c r="E3942" s="28" t="s">
        <v>38</v>
      </c>
      <c r="F3942" s="28" t="s">
        <v>242</v>
      </c>
      <c r="G3942" s="28">
        <v>114</v>
      </c>
    </row>
    <row r="3943" spans="4:7" x14ac:dyDescent="0.3">
      <c r="D3943" s="30">
        <v>46376</v>
      </c>
      <c r="E3943" s="28" t="s">
        <v>38</v>
      </c>
      <c r="F3943" s="28" t="s">
        <v>229</v>
      </c>
      <c r="G3943" s="28">
        <v>616</v>
      </c>
    </row>
    <row r="3944" spans="4:7" x14ac:dyDescent="0.3">
      <c r="D3944" s="30">
        <v>46376</v>
      </c>
      <c r="E3944" s="28" t="s">
        <v>39</v>
      </c>
      <c r="F3944" s="28" t="s">
        <v>229</v>
      </c>
      <c r="G3944" s="28">
        <v>1320</v>
      </c>
    </row>
    <row r="3945" spans="4:7" x14ac:dyDescent="0.3">
      <c r="D3945" s="30">
        <v>46376</v>
      </c>
      <c r="E3945" s="28" t="s">
        <v>42</v>
      </c>
      <c r="F3945" s="28" t="s">
        <v>228</v>
      </c>
      <c r="G3945" s="28">
        <v>1296</v>
      </c>
    </row>
    <row r="3946" spans="4:7" x14ac:dyDescent="0.3">
      <c r="D3946" s="30">
        <v>46376</v>
      </c>
      <c r="E3946" s="28" t="s">
        <v>106</v>
      </c>
      <c r="F3946" s="28" t="s">
        <v>238</v>
      </c>
      <c r="G3946" s="28">
        <v>348</v>
      </c>
    </row>
    <row r="3947" spans="4:7" x14ac:dyDescent="0.3">
      <c r="D3947" s="30">
        <v>46377</v>
      </c>
      <c r="E3947" s="28" t="s">
        <v>38</v>
      </c>
      <c r="F3947" s="28" t="s">
        <v>215</v>
      </c>
      <c r="G3947" s="28">
        <v>138</v>
      </c>
    </row>
    <row r="3948" spans="4:7" x14ac:dyDescent="0.3">
      <c r="D3948" s="30">
        <v>46377</v>
      </c>
      <c r="E3948" s="28" t="s">
        <v>38</v>
      </c>
      <c r="F3948" s="28" t="s">
        <v>236</v>
      </c>
      <c r="G3948" s="28">
        <v>55</v>
      </c>
    </row>
    <row r="3949" spans="4:7" x14ac:dyDescent="0.3">
      <c r="D3949" s="30">
        <v>46377</v>
      </c>
      <c r="E3949" s="28" t="s">
        <v>39</v>
      </c>
      <c r="F3949" s="28" t="s">
        <v>215</v>
      </c>
      <c r="G3949" s="28">
        <v>1587</v>
      </c>
    </row>
    <row r="3950" spans="4:7" x14ac:dyDescent="0.3">
      <c r="D3950" s="30">
        <v>46377</v>
      </c>
      <c r="E3950" s="28" t="s">
        <v>106</v>
      </c>
      <c r="F3950" s="28" t="s">
        <v>215</v>
      </c>
      <c r="G3950" s="28">
        <v>1242</v>
      </c>
    </row>
    <row r="3951" spans="4:7" x14ac:dyDescent="0.3">
      <c r="D3951" s="30">
        <v>46377</v>
      </c>
      <c r="E3951" s="28" t="s">
        <v>106</v>
      </c>
      <c r="F3951" s="28" t="s">
        <v>237</v>
      </c>
      <c r="G3951" s="28">
        <v>882</v>
      </c>
    </row>
    <row r="3952" spans="4:7" x14ac:dyDescent="0.3">
      <c r="D3952" s="30">
        <v>46377</v>
      </c>
      <c r="E3952" s="28" t="s">
        <v>38</v>
      </c>
      <c r="F3952" s="28" t="s">
        <v>239</v>
      </c>
      <c r="G3952" s="28">
        <v>874</v>
      </c>
    </row>
    <row r="3953" spans="4:7" x14ac:dyDescent="0.3">
      <c r="D3953" s="30">
        <v>46377</v>
      </c>
      <c r="E3953" s="28" t="s">
        <v>38</v>
      </c>
      <c r="F3953" s="28" t="s">
        <v>225</v>
      </c>
      <c r="G3953" s="28">
        <v>512</v>
      </c>
    </row>
    <row r="3954" spans="4:7" x14ac:dyDescent="0.3">
      <c r="D3954" s="30">
        <v>46377</v>
      </c>
      <c r="E3954" s="28" t="s">
        <v>38</v>
      </c>
      <c r="F3954" s="28" t="s">
        <v>232</v>
      </c>
      <c r="G3954" s="28">
        <v>1034</v>
      </c>
    </row>
    <row r="3955" spans="4:7" x14ac:dyDescent="0.3">
      <c r="D3955" s="30">
        <v>46378</v>
      </c>
      <c r="E3955" s="28" t="s">
        <v>39</v>
      </c>
      <c r="F3955" s="28" t="s">
        <v>242</v>
      </c>
      <c r="G3955" s="28">
        <v>285</v>
      </c>
    </row>
    <row r="3956" spans="4:7" x14ac:dyDescent="0.3">
      <c r="D3956" s="30">
        <v>46378</v>
      </c>
      <c r="E3956" s="28" t="s">
        <v>39</v>
      </c>
      <c r="F3956" s="28" t="s">
        <v>219</v>
      </c>
      <c r="G3956" s="28">
        <v>1001</v>
      </c>
    </row>
    <row r="3957" spans="4:7" x14ac:dyDescent="0.3">
      <c r="D3957" s="30">
        <v>46378</v>
      </c>
      <c r="E3957" s="28" t="s">
        <v>38</v>
      </c>
      <c r="F3957" s="28" t="s">
        <v>219</v>
      </c>
      <c r="G3957" s="28">
        <v>910</v>
      </c>
    </row>
    <row r="3958" spans="4:7" x14ac:dyDescent="0.3">
      <c r="D3958" s="30">
        <v>46378</v>
      </c>
      <c r="E3958" s="28" t="s">
        <v>39</v>
      </c>
      <c r="F3958" s="28" t="s">
        <v>225</v>
      </c>
      <c r="G3958" s="28">
        <v>896</v>
      </c>
    </row>
    <row r="3959" spans="4:7" x14ac:dyDescent="0.3">
      <c r="D3959" s="30">
        <v>46378</v>
      </c>
      <c r="E3959" s="28" t="s">
        <v>39</v>
      </c>
      <c r="F3959" s="28" t="s">
        <v>226</v>
      </c>
      <c r="G3959" s="28">
        <v>192</v>
      </c>
    </row>
    <row r="3960" spans="4:7" x14ac:dyDescent="0.3">
      <c r="D3960" s="30">
        <v>46378</v>
      </c>
      <c r="E3960" s="28" t="s">
        <v>38</v>
      </c>
      <c r="F3960" s="28" t="s">
        <v>225</v>
      </c>
      <c r="G3960" s="28">
        <v>640</v>
      </c>
    </row>
    <row r="3961" spans="4:7" x14ac:dyDescent="0.3">
      <c r="D3961" s="30">
        <v>46378</v>
      </c>
      <c r="E3961" s="28" t="s">
        <v>42</v>
      </c>
      <c r="F3961" s="28" t="s">
        <v>237</v>
      </c>
      <c r="G3961" s="28">
        <v>882</v>
      </c>
    </row>
    <row r="3962" spans="4:7" x14ac:dyDescent="0.3">
      <c r="D3962" s="30">
        <v>46378</v>
      </c>
      <c r="E3962" s="28" t="s">
        <v>42</v>
      </c>
      <c r="F3962" s="28" t="s">
        <v>234</v>
      </c>
      <c r="G3962" s="28">
        <v>306</v>
      </c>
    </row>
    <row r="3963" spans="4:7" x14ac:dyDescent="0.3">
      <c r="D3963" s="30">
        <v>46378</v>
      </c>
      <c r="E3963" s="28" t="s">
        <v>38</v>
      </c>
      <c r="F3963" s="28" t="s">
        <v>238</v>
      </c>
      <c r="G3963" s="28">
        <v>1305</v>
      </c>
    </row>
    <row r="3964" spans="4:7" x14ac:dyDescent="0.3">
      <c r="D3964" s="30">
        <v>46378</v>
      </c>
      <c r="E3964" s="28" t="s">
        <v>42</v>
      </c>
      <c r="F3964" s="28" t="s">
        <v>223</v>
      </c>
      <c r="G3964" s="28">
        <v>212</v>
      </c>
    </row>
    <row r="3965" spans="4:7" x14ac:dyDescent="0.3">
      <c r="D3965" s="30">
        <v>46378</v>
      </c>
      <c r="E3965" s="28" t="s">
        <v>39</v>
      </c>
      <c r="F3965" s="28" t="s">
        <v>231</v>
      </c>
      <c r="G3965" s="28">
        <v>506</v>
      </c>
    </row>
    <row r="3966" spans="4:7" x14ac:dyDescent="0.3">
      <c r="D3966" s="30">
        <v>46378</v>
      </c>
      <c r="E3966" s="28" t="s">
        <v>39</v>
      </c>
      <c r="F3966" s="28" t="s">
        <v>238</v>
      </c>
      <c r="G3966" s="28">
        <v>1044</v>
      </c>
    </row>
    <row r="3967" spans="4:7" x14ac:dyDescent="0.3">
      <c r="D3967" s="30">
        <v>46379</v>
      </c>
      <c r="E3967" s="28" t="s">
        <v>42</v>
      </c>
      <c r="F3967" s="28" t="s">
        <v>239</v>
      </c>
      <c r="G3967" s="28">
        <v>912</v>
      </c>
    </row>
    <row r="3968" spans="4:7" x14ac:dyDescent="0.3">
      <c r="D3968" s="30">
        <v>46379</v>
      </c>
      <c r="E3968" s="28" t="s">
        <v>39</v>
      </c>
      <c r="F3968" s="28" t="s">
        <v>240</v>
      </c>
      <c r="G3968" s="28">
        <v>630</v>
      </c>
    </row>
    <row r="3969" spans="4:7" x14ac:dyDescent="0.3">
      <c r="D3969" s="30">
        <v>46379</v>
      </c>
      <c r="E3969" s="28" t="s">
        <v>39</v>
      </c>
      <c r="F3969" s="28" t="s">
        <v>237</v>
      </c>
      <c r="G3969" s="28">
        <v>630</v>
      </c>
    </row>
    <row r="3970" spans="4:7" x14ac:dyDescent="0.3">
      <c r="D3970" s="30">
        <v>46379</v>
      </c>
      <c r="E3970" s="28" t="s">
        <v>39</v>
      </c>
      <c r="F3970" s="28" t="s">
        <v>242</v>
      </c>
      <c r="G3970" s="28">
        <v>1254</v>
      </c>
    </row>
    <row r="3971" spans="4:7" x14ac:dyDescent="0.3">
      <c r="D3971" s="30">
        <v>46379</v>
      </c>
      <c r="E3971" s="28" t="s">
        <v>42</v>
      </c>
      <c r="F3971" s="28" t="s">
        <v>219</v>
      </c>
      <c r="G3971" s="28">
        <v>546</v>
      </c>
    </row>
    <row r="3972" spans="4:7" x14ac:dyDescent="0.3">
      <c r="D3972" s="30">
        <v>46379</v>
      </c>
      <c r="E3972" s="28" t="s">
        <v>42</v>
      </c>
      <c r="F3972" s="28" t="s">
        <v>232</v>
      </c>
      <c r="G3972" s="28">
        <v>188</v>
      </c>
    </row>
    <row r="3973" spans="4:7" x14ac:dyDescent="0.3">
      <c r="D3973" s="30">
        <v>46379</v>
      </c>
      <c r="E3973" s="28" t="s">
        <v>42</v>
      </c>
      <c r="F3973" s="28" t="s">
        <v>215</v>
      </c>
      <c r="G3973" s="28">
        <v>414</v>
      </c>
    </row>
    <row r="3974" spans="4:7" x14ac:dyDescent="0.3">
      <c r="D3974" s="30">
        <v>46379</v>
      </c>
      <c r="E3974" s="28" t="s">
        <v>39</v>
      </c>
      <c r="F3974" s="28" t="s">
        <v>215</v>
      </c>
      <c r="G3974" s="28">
        <v>414</v>
      </c>
    </row>
    <row r="3975" spans="4:7" x14ac:dyDescent="0.3">
      <c r="D3975" s="30">
        <v>46380</v>
      </c>
      <c r="E3975" s="28" t="s">
        <v>38</v>
      </c>
      <c r="F3975" s="28" t="s">
        <v>234</v>
      </c>
      <c r="G3975" s="28">
        <v>867</v>
      </c>
    </row>
    <row r="3976" spans="4:7" x14ac:dyDescent="0.3">
      <c r="D3976" s="30">
        <v>46380</v>
      </c>
      <c r="E3976" s="28" t="s">
        <v>38</v>
      </c>
      <c r="F3976" s="28" t="s">
        <v>240</v>
      </c>
      <c r="G3976" s="28">
        <v>810</v>
      </c>
    </row>
    <row r="3977" spans="4:7" x14ac:dyDescent="0.3">
      <c r="D3977" s="30">
        <v>46380</v>
      </c>
      <c r="E3977" s="28" t="s">
        <v>38</v>
      </c>
      <c r="F3977" s="28" t="s">
        <v>236</v>
      </c>
      <c r="G3977" s="28">
        <v>231</v>
      </c>
    </row>
    <row r="3978" spans="4:7" x14ac:dyDescent="0.3">
      <c r="D3978" s="30">
        <v>46380</v>
      </c>
      <c r="E3978" s="28" t="s">
        <v>39</v>
      </c>
      <c r="F3978" s="28" t="s">
        <v>221</v>
      </c>
      <c r="G3978" s="28">
        <v>13</v>
      </c>
    </row>
    <row r="3979" spans="4:7" x14ac:dyDescent="0.3">
      <c r="D3979" s="30">
        <v>46380</v>
      </c>
      <c r="E3979" s="28" t="s">
        <v>42</v>
      </c>
      <c r="F3979" s="28" t="s">
        <v>221</v>
      </c>
      <c r="G3979" s="28">
        <v>26</v>
      </c>
    </row>
    <row r="3980" spans="4:7" x14ac:dyDescent="0.3">
      <c r="D3980" s="30">
        <v>46380</v>
      </c>
      <c r="E3980" s="28" t="s">
        <v>38</v>
      </c>
      <c r="F3980" s="28" t="s">
        <v>230</v>
      </c>
      <c r="G3980" s="28">
        <v>407</v>
      </c>
    </row>
    <row r="3981" spans="4:7" x14ac:dyDescent="0.3">
      <c r="D3981" s="30">
        <v>46380</v>
      </c>
      <c r="E3981" s="28" t="s">
        <v>39</v>
      </c>
      <c r="F3981" s="28" t="s">
        <v>217</v>
      </c>
      <c r="G3981" s="28">
        <v>780</v>
      </c>
    </row>
    <row r="3982" spans="4:7" x14ac:dyDescent="0.3">
      <c r="D3982" s="30">
        <v>46380</v>
      </c>
      <c r="E3982" s="28" t="s">
        <v>38</v>
      </c>
      <c r="F3982" s="28" t="s">
        <v>239</v>
      </c>
      <c r="G3982" s="28">
        <v>304</v>
      </c>
    </row>
    <row r="3983" spans="4:7" x14ac:dyDescent="0.3">
      <c r="D3983" s="30">
        <v>46380</v>
      </c>
      <c r="E3983" s="28" t="s">
        <v>39</v>
      </c>
      <c r="F3983" s="28" t="s">
        <v>226</v>
      </c>
      <c r="G3983" s="28">
        <v>1056</v>
      </c>
    </row>
    <row r="3984" spans="4:7" x14ac:dyDescent="0.3">
      <c r="D3984" s="30">
        <v>46380</v>
      </c>
      <c r="E3984" s="28" t="s">
        <v>106</v>
      </c>
      <c r="F3984" s="28" t="s">
        <v>226</v>
      </c>
      <c r="G3984" s="28">
        <v>960</v>
      </c>
    </row>
    <row r="3985" spans="4:7" x14ac:dyDescent="0.3">
      <c r="D3985" s="30">
        <v>46380</v>
      </c>
      <c r="E3985" s="28" t="s">
        <v>39</v>
      </c>
      <c r="F3985" s="28" t="s">
        <v>241</v>
      </c>
      <c r="G3985" s="28">
        <v>780</v>
      </c>
    </row>
    <row r="3986" spans="4:7" x14ac:dyDescent="0.3">
      <c r="D3986" s="30">
        <v>46380</v>
      </c>
      <c r="E3986" s="28" t="s">
        <v>38</v>
      </c>
      <c r="F3986" s="28" t="s">
        <v>235</v>
      </c>
      <c r="G3986" s="28">
        <v>817</v>
      </c>
    </row>
    <row r="3987" spans="4:7" x14ac:dyDescent="0.3">
      <c r="D3987" s="30">
        <v>46381</v>
      </c>
      <c r="E3987" s="28" t="s">
        <v>42</v>
      </c>
      <c r="F3987" s="28" t="s">
        <v>235</v>
      </c>
      <c r="G3987" s="28">
        <v>688</v>
      </c>
    </row>
    <row r="3988" spans="4:7" x14ac:dyDescent="0.3">
      <c r="D3988" s="30">
        <v>46381</v>
      </c>
      <c r="E3988" s="28" t="s">
        <v>42</v>
      </c>
      <c r="F3988" s="28" t="s">
        <v>225</v>
      </c>
      <c r="G3988" s="28">
        <v>256</v>
      </c>
    </row>
    <row r="3989" spans="4:7" x14ac:dyDescent="0.3">
      <c r="D3989" s="30">
        <v>46381</v>
      </c>
      <c r="E3989" s="28" t="s">
        <v>106</v>
      </c>
      <c r="F3989" s="28" t="s">
        <v>226</v>
      </c>
      <c r="G3989" s="28">
        <v>192</v>
      </c>
    </row>
    <row r="3990" spans="4:7" x14ac:dyDescent="0.3">
      <c r="D3990" s="30">
        <v>46381</v>
      </c>
      <c r="E3990" s="28" t="s">
        <v>42</v>
      </c>
      <c r="F3990" s="28" t="s">
        <v>230</v>
      </c>
      <c r="G3990" s="28">
        <v>629</v>
      </c>
    </row>
    <row r="3991" spans="4:7" x14ac:dyDescent="0.3">
      <c r="D3991" s="30">
        <v>46381</v>
      </c>
      <c r="E3991" s="28" t="s">
        <v>42</v>
      </c>
      <c r="F3991" s="28" t="s">
        <v>236</v>
      </c>
      <c r="G3991" s="28">
        <v>66</v>
      </c>
    </row>
    <row r="3992" spans="4:7" x14ac:dyDescent="0.3">
      <c r="D3992" s="30">
        <v>46381</v>
      </c>
      <c r="E3992" s="28" t="s">
        <v>38</v>
      </c>
      <c r="F3992" s="28" t="s">
        <v>229</v>
      </c>
      <c r="G3992" s="28">
        <v>352</v>
      </c>
    </row>
    <row r="3993" spans="4:7" x14ac:dyDescent="0.3">
      <c r="D3993" s="30">
        <v>46381</v>
      </c>
      <c r="E3993" s="28" t="s">
        <v>42</v>
      </c>
      <c r="F3993" s="28" t="s">
        <v>240</v>
      </c>
      <c r="G3993" s="28">
        <v>450</v>
      </c>
    </row>
    <row r="3994" spans="4:7" x14ac:dyDescent="0.3">
      <c r="D3994" s="30">
        <v>46381</v>
      </c>
      <c r="E3994" s="28" t="s">
        <v>106</v>
      </c>
      <c r="F3994" s="28" t="s">
        <v>241</v>
      </c>
      <c r="G3994" s="28">
        <v>240</v>
      </c>
    </row>
    <row r="3995" spans="4:7" x14ac:dyDescent="0.3">
      <c r="D3995" s="30">
        <v>46381</v>
      </c>
      <c r="E3995" s="28" t="s">
        <v>39</v>
      </c>
      <c r="F3995" s="28" t="s">
        <v>237</v>
      </c>
      <c r="G3995" s="28">
        <v>504</v>
      </c>
    </row>
    <row r="3996" spans="4:7" x14ac:dyDescent="0.3">
      <c r="D3996" s="30">
        <v>46381</v>
      </c>
      <c r="E3996" s="28" t="s">
        <v>106</v>
      </c>
      <c r="F3996" s="28" t="s">
        <v>230</v>
      </c>
      <c r="G3996" s="28">
        <v>740</v>
      </c>
    </row>
    <row r="3997" spans="4:7" x14ac:dyDescent="0.3">
      <c r="D3997" s="30">
        <v>46381</v>
      </c>
      <c r="E3997" s="28" t="s">
        <v>38</v>
      </c>
      <c r="F3997" s="28" t="s">
        <v>226</v>
      </c>
      <c r="G3997" s="28">
        <v>288</v>
      </c>
    </row>
    <row r="3998" spans="4:7" x14ac:dyDescent="0.3">
      <c r="D3998" s="30">
        <v>46381</v>
      </c>
      <c r="E3998" s="28" t="s">
        <v>106</v>
      </c>
      <c r="F3998" s="28" t="s">
        <v>240</v>
      </c>
      <c r="G3998" s="28">
        <v>180</v>
      </c>
    </row>
    <row r="3999" spans="4:7" x14ac:dyDescent="0.3">
      <c r="D3999" s="30">
        <v>46381</v>
      </c>
      <c r="E3999" s="28" t="s">
        <v>42</v>
      </c>
      <c r="F3999" s="28" t="s">
        <v>226</v>
      </c>
      <c r="G3999" s="28">
        <v>192</v>
      </c>
    </row>
    <row r="4000" spans="4:7" x14ac:dyDescent="0.3">
      <c r="D4000" s="30">
        <v>46382</v>
      </c>
      <c r="E4000" s="28" t="s">
        <v>42</v>
      </c>
      <c r="F4000" s="28" t="s">
        <v>239</v>
      </c>
      <c r="G4000" s="28">
        <v>570</v>
      </c>
    </row>
    <row r="4001" spans="4:7" x14ac:dyDescent="0.3">
      <c r="D4001" s="30">
        <v>46382</v>
      </c>
      <c r="E4001" s="28" t="s">
        <v>106</v>
      </c>
      <c r="F4001" s="28" t="s">
        <v>219</v>
      </c>
      <c r="G4001" s="28">
        <v>1274</v>
      </c>
    </row>
    <row r="4002" spans="4:7" x14ac:dyDescent="0.3">
      <c r="D4002" s="30">
        <v>46382</v>
      </c>
      <c r="E4002" s="28" t="s">
        <v>38</v>
      </c>
      <c r="F4002" s="28" t="s">
        <v>242</v>
      </c>
      <c r="G4002" s="28">
        <v>570</v>
      </c>
    </row>
    <row r="4003" spans="4:7" x14ac:dyDescent="0.3">
      <c r="D4003" s="30">
        <v>46382</v>
      </c>
      <c r="E4003" s="28" t="s">
        <v>39</v>
      </c>
      <c r="F4003" s="28" t="s">
        <v>237</v>
      </c>
      <c r="G4003" s="28">
        <v>441</v>
      </c>
    </row>
    <row r="4004" spans="4:7" x14ac:dyDescent="0.3">
      <c r="D4004" s="30">
        <v>46382</v>
      </c>
      <c r="E4004" s="28" t="s">
        <v>106</v>
      </c>
      <c r="F4004" s="28" t="s">
        <v>238</v>
      </c>
      <c r="G4004" s="28">
        <v>261</v>
      </c>
    </row>
    <row r="4005" spans="4:7" x14ac:dyDescent="0.3">
      <c r="D4005" s="30">
        <v>46382</v>
      </c>
      <c r="E4005" s="28" t="s">
        <v>39</v>
      </c>
      <c r="F4005" s="28" t="s">
        <v>217</v>
      </c>
      <c r="G4005" s="28">
        <v>780</v>
      </c>
    </row>
    <row r="4006" spans="4:7" x14ac:dyDescent="0.3">
      <c r="D4006" s="30">
        <v>46382</v>
      </c>
      <c r="E4006" s="28" t="s">
        <v>42</v>
      </c>
      <c r="F4006" s="28" t="s">
        <v>239</v>
      </c>
      <c r="G4006" s="28">
        <v>950</v>
      </c>
    </row>
    <row r="4007" spans="4:7" x14ac:dyDescent="0.3">
      <c r="D4007" s="30">
        <v>46382</v>
      </c>
      <c r="E4007" s="28" t="s">
        <v>106</v>
      </c>
      <c r="F4007" s="28" t="s">
        <v>235</v>
      </c>
      <c r="G4007" s="28">
        <v>43</v>
      </c>
    </row>
    <row r="4008" spans="4:7" x14ac:dyDescent="0.3">
      <c r="D4008" s="30">
        <v>46382</v>
      </c>
      <c r="E4008" s="28" t="s">
        <v>39</v>
      </c>
      <c r="F4008" s="28" t="s">
        <v>223</v>
      </c>
      <c r="G4008" s="28">
        <v>1113</v>
      </c>
    </row>
    <row r="4009" spans="4:7" x14ac:dyDescent="0.3">
      <c r="D4009" s="30">
        <v>46382</v>
      </c>
      <c r="E4009" s="28" t="s">
        <v>38</v>
      </c>
      <c r="F4009" s="28" t="s">
        <v>230</v>
      </c>
      <c r="G4009" s="28">
        <v>666</v>
      </c>
    </row>
    <row r="4010" spans="4:7" x14ac:dyDescent="0.3">
      <c r="D4010" s="30">
        <v>46383</v>
      </c>
      <c r="E4010" s="28" t="s">
        <v>39</v>
      </c>
      <c r="F4010" s="28" t="s">
        <v>242</v>
      </c>
      <c r="G4010" s="28">
        <v>456</v>
      </c>
    </row>
    <row r="4011" spans="4:7" x14ac:dyDescent="0.3">
      <c r="D4011" s="30">
        <v>46383</v>
      </c>
      <c r="E4011" s="28" t="s">
        <v>42</v>
      </c>
      <c r="F4011" s="28" t="s">
        <v>235</v>
      </c>
      <c r="G4011" s="28">
        <v>215</v>
      </c>
    </row>
    <row r="4012" spans="4:7" x14ac:dyDescent="0.3">
      <c r="D4012" s="30">
        <v>46383</v>
      </c>
      <c r="E4012" s="28" t="s">
        <v>39</v>
      </c>
      <c r="F4012" s="28" t="s">
        <v>239</v>
      </c>
      <c r="G4012" s="28">
        <v>76</v>
      </c>
    </row>
    <row r="4013" spans="4:7" x14ac:dyDescent="0.3">
      <c r="D4013" s="30">
        <v>46383</v>
      </c>
      <c r="E4013" s="28" t="s">
        <v>39</v>
      </c>
      <c r="F4013" s="28" t="s">
        <v>223</v>
      </c>
      <c r="G4013" s="28">
        <v>1060</v>
      </c>
    </row>
    <row r="4014" spans="4:7" x14ac:dyDescent="0.3">
      <c r="D4014" s="30">
        <v>46383</v>
      </c>
      <c r="E4014" s="28" t="s">
        <v>42</v>
      </c>
      <c r="F4014" s="28" t="s">
        <v>236</v>
      </c>
      <c r="G4014" s="28">
        <v>165</v>
      </c>
    </row>
    <row r="4015" spans="4:7" x14ac:dyDescent="0.3">
      <c r="D4015" s="30">
        <v>46383</v>
      </c>
      <c r="E4015" s="28" t="s">
        <v>106</v>
      </c>
      <c r="F4015" s="28" t="s">
        <v>219</v>
      </c>
      <c r="G4015" s="28">
        <v>1274</v>
      </c>
    </row>
    <row r="4016" spans="4:7" x14ac:dyDescent="0.3">
      <c r="D4016" s="30">
        <v>46383</v>
      </c>
      <c r="E4016" s="28" t="s">
        <v>39</v>
      </c>
      <c r="F4016" s="28" t="s">
        <v>225</v>
      </c>
      <c r="G4016" s="28">
        <v>960</v>
      </c>
    </row>
    <row r="4017" spans="4:7" x14ac:dyDescent="0.3">
      <c r="D4017" s="30">
        <v>46383</v>
      </c>
      <c r="E4017" s="28" t="s">
        <v>106</v>
      </c>
      <c r="F4017" s="28" t="s">
        <v>221</v>
      </c>
      <c r="G4017" s="28">
        <v>299</v>
      </c>
    </row>
    <row r="4018" spans="4:7" x14ac:dyDescent="0.3">
      <c r="D4018" s="30">
        <v>46383</v>
      </c>
      <c r="E4018" s="28" t="s">
        <v>38</v>
      </c>
      <c r="F4018" s="28" t="s">
        <v>221</v>
      </c>
      <c r="G4018" s="28">
        <v>143</v>
      </c>
    </row>
    <row r="4019" spans="4:7" x14ac:dyDescent="0.3">
      <c r="D4019" s="30">
        <v>46383</v>
      </c>
      <c r="E4019" s="28" t="s">
        <v>42</v>
      </c>
      <c r="F4019" s="28" t="s">
        <v>233</v>
      </c>
      <c r="G4019" s="28">
        <v>1071</v>
      </c>
    </row>
    <row r="4020" spans="4:7" x14ac:dyDescent="0.3">
      <c r="D4020" s="30">
        <v>46383</v>
      </c>
      <c r="E4020" s="28" t="s">
        <v>106</v>
      </c>
      <c r="F4020" s="28" t="s">
        <v>237</v>
      </c>
      <c r="G4020" s="28">
        <v>1197</v>
      </c>
    </row>
    <row r="4021" spans="4:7" x14ac:dyDescent="0.3">
      <c r="D4021" s="30">
        <v>46383</v>
      </c>
      <c r="E4021" s="28" t="s">
        <v>38</v>
      </c>
      <c r="F4021" s="28" t="s">
        <v>228</v>
      </c>
      <c r="G4021" s="28">
        <v>144</v>
      </c>
    </row>
    <row r="4022" spans="4:7" x14ac:dyDescent="0.3">
      <c r="D4022" s="30">
        <v>46383</v>
      </c>
      <c r="E4022" s="28" t="s">
        <v>38</v>
      </c>
      <c r="F4022" s="28" t="s">
        <v>223</v>
      </c>
      <c r="G4022" s="28">
        <v>318</v>
      </c>
    </row>
    <row r="4023" spans="4:7" x14ac:dyDescent="0.3">
      <c r="D4023" s="30">
        <v>46383</v>
      </c>
      <c r="E4023" s="28" t="s">
        <v>39</v>
      </c>
      <c r="F4023" s="28" t="s">
        <v>226</v>
      </c>
      <c r="G4023" s="28">
        <v>1632</v>
      </c>
    </row>
    <row r="4024" spans="4:7" x14ac:dyDescent="0.3">
      <c r="D4024" s="30">
        <v>46383</v>
      </c>
      <c r="E4024" s="28" t="s">
        <v>39</v>
      </c>
      <c r="F4024" s="28" t="s">
        <v>239</v>
      </c>
      <c r="G4024" s="28">
        <v>874</v>
      </c>
    </row>
    <row r="4025" spans="4:7" x14ac:dyDescent="0.3">
      <c r="D4025" s="30">
        <v>46383</v>
      </c>
      <c r="E4025" s="28" t="s">
        <v>39</v>
      </c>
      <c r="F4025" s="28" t="s">
        <v>226</v>
      </c>
      <c r="G4025" s="28">
        <v>1344</v>
      </c>
    </row>
    <row r="4026" spans="4:7" x14ac:dyDescent="0.3">
      <c r="D4026" s="30">
        <v>46383</v>
      </c>
      <c r="E4026" s="28" t="s">
        <v>106</v>
      </c>
      <c r="F4026" s="28" t="s">
        <v>228</v>
      </c>
      <c r="G4026" s="28">
        <v>1728</v>
      </c>
    </row>
    <row r="4027" spans="4:7" x14ac:dyDescent="0.3">
      <c r="D4027" s="30">
        <v>46383</v>
      </c>
      <c r="E4027" s="28" t="s">
        <v>39</v>
      </c>
      <c r="F4027" s="28" t="s">
        <v>223</v>
      </c>
      <c r="G4027" s="28">
        <v>1007</v>
      </c>
    </row>
    <row r="4028" spans="4:7" x14ac:dyDescent="0.3">
      <c r="D4028" s="30">
        <v>46384</v>
      </c>
      <c r="E4028" s="28" t="s">
        <v>106</v>
      </c>
      <c r="F4028" s="28" t="s">
        <v>217</v>
      </c>
      <c r="G4028" s="28">
        <v>1248</v>
      </c>
    </row>
    <row r="4029" spans="4:7" x14ac:dyDescent="0.3">
      <c r="D4029" s="30">
        <v>46384</v>
      </c>
      <c r="E4029" s="28" t="s">
        <v>42</v>
      </c>
      <c r="F4029" s="28" t="s">
        <v>240</v>
      </c>
      <c r="G4029" s="28">
        <v>540</v>
      </c>
    </row>
    <row r="4030" spans="4:7" x14ac:dyDescent="0.3">
      <c r="D4030" s="30">
        <v>46384</v>
      </c>
      <c r="E4030" s="28" t="s">
        <v>38</v>
      </c>
      <c r="F4030" s="28" t="s">
        <v>240</v>
      </c>
      <c r="G4030" s="28">
        <v>1080</v>
      </c>
    </row>
    <row r="4031" spans="4:7" x14ac:dyDescent="0.3">
      <c r="D4031" s="30">
        <v>46384</v>
      </c>
      <c r="E4031" s="28" t="s">
        <v>38</v>
      </c>
      <c r="F4031" s="28" t="s">
        <v>235</v>
      </c>
      <c r="G4031" s="28">
        <v>860</v>
      </c>
    </row>
    <row r="4032" spans="4:7" x14ac:dyDescent="0.3">
      <c r="D4032" s="30">
        <v>46384</v>
      </c>
      <c r="E4032" s="28" t="s">
        <v>106</v>
      </c>
      <c r="F4032" s="28" t="s">
        <v>240</v>
      </c>
      <c r="G4032" s="28">
        <v>720</v>
      </c>
    </row>
    <row r="4033" spans="4:7" x14ac:dyDescent="0.3">
      <c r="D4033" s="30">
        <v>46384</v>
      </c>
      <c r="E4033" s="28" t="s">
        <v>38</v>
      </c>
      <c r="F4033" s="28" t="s">
        <v>223</v>
      </c>
      <c r="G4033" s="28">
        <v>583</v>
      </c>
    </row>
    <row r="4034" spans="4:7" x14ac:dyDescent="0.3">
      <c r="D4034" s="30">
        <v>46384</v>
      </c>
      <c r="E4034" s="28" t="s">
        <v>42</v>
      </c>
      <c r="F4034" s="28" t="s">
        <v>228</v>
      </c>
      <c r="G4034" s="28">
        <v>1080</v>
      </c>
    </row>
    <row r="4035" spans="4:7" x14ac:dyDescent="0.3">
      <c r="D4035" s="30">
        <v>46384</v>
      </c>
      <c r="E4035" s="28" t="s">
        <v>106</v>
      </c>
      <c r="F4035" s="28" t="s">
        <v>238</v>
      </c>
      <c r="G4035" s="28">
        <v>1479</v>
      </c>
    </row>
    <row r="4036" spans="4:7" x14ac:dyDescent="0.3">
      <c r="D4036" s="30">
        <v>46384</v>
      </c>
      <c r="E4036" s="28" t="s">
        <v>39</v>
      </c>
      <c r="F4036" s="28" t="s">
        <v>228</v>
      </c>
      <c r="G4036" s="28">
        <v>936</v>
      </c>
    </row>
    <row r="4037" spans="4:7" x14ac:dyDescent="0.3">
      <c r="D4037" s="30">
        <v>46384</v>
      </c>
      <c r="E4037" s="28" t="s">
        <v>106</v>
      </c>
      <c r="F4037" s="28" t="s">
        <v>225</v>
      </c>
      <c r="G4037" s="28">
        <v>1600</v>
      </c>
    </row>
    <row r="4038" spans="4:7" x14ac:dyDescent="0.3">
      <c r="D4038" s="30">
        <v>46385</v>
      </c>
      <c r="E4038" s="28" t="s">
        <v>38</v>
      </c>
      <c r="F4038" s="28" t="s">
        <v>221</v>
      </c>
      <c r="G4038" s="28">
        <v>234</v>
      </c>
    </row>
    <row r="4039" spans="4:7" x14ac:dyDescent="0.3">
      <c r="D4039" s="30">
        <v>46385</v>
      </c>
      <c r="E4039" s="28" t="s">
        <v>39</v>
      </c>
      <c r="F4039" s="28" t="s">
        <v>240</v>
      </c>
      <c r="G4039" s="28">
        <v>720</v>
      </c>
    </row>
    <row r="4040" spans="4:7" x14ac:dyDescent="0.3">
      <c r="D4040" s="30">
        <v>46385</v>
      </c>
      <c r="E4040" s="28" t="s">
        <v>39</v>
      </c>
      <c r="F4040" s="28" t="s">
        <v>233</v>
      </c>
      <c r="G4040" s="28">
        <v>51</v>
      </c>
    </row>
    <row r="4041" spans="4:7" x14ac:dyDescent="0.3">
      <c r="D4041" s="30">
        <v>46385</v>
      </c>
      <c r="E4041" s="28" t="s">
        <v>39</v>
      </c>
      <c r="F4041" s="28" t="s">
        <v>235</v>
      </c>
      <c r="G4041" s="28">
        <v>989</v>
      </c>
    </row>
    <row r="4042" spans="4:7" x14ac:dyDescent="0.3">
      <c r="D4042" s="30">
        <v>46385</v>
      </c>
      <c r="E4042" s="28" t="s">
        <v>39</v>
      </c>
      <c r="F4042" s="28" t="s">
        <v>229</v>
      </c>
      <c r="G4042" s="28">
        <v>1584</v>
      </c>
    </row>
    <row r="4043" spans="4:7" x14ac:dyDescent="0.3">
      <c r="D4043" s="30">
        <v>46385</v>
      </c>
      <c r="E4043" s="28" t="s">
        <v>106</v>
      </c>
      <c r="F4043" s="28" t="s">
        <v>238</v>
      </c>
      <c r="G4043" s="28">
        <v>2088</v>
      </c>
    </row>
    <row r="4044" spans="4:7" x14ac:dyDescent="0.3">
      <c r="D4044" s="30">
        <v>46385</v>
      </c>
      <c r="E4044" s="28" t="s">
        <v>38</v>
      </c>
      <c r="F4044" s="28" t="s">
        <v>229</v>
      </c>
      <c r="G4044" s="28">
        <v>1672</v>
      </c>
    </row>
    <row r="4045" spans="4:7" x14ac:dyDescent="0.3">
      <c r="D4045" s="30">
        <v>46385</v>
      </c>
      <c r="E4045" s="28" t="s">
        <v>42</v>
      </c>
      <c r="F4045" s="28" t="s">
        <v>232</v>
      </c>
      <c r="G4045" s="28">
        <v>282</v>
      </c>
    </row>
    <row r="4046" spans="4:7" x14ac:dyDescent="0.3">
      <c r="D4046" s="30">
        <v>46385</v>
      </c>
      <c r="E4046" s="28" t="s">
        <v>42</v>
      </c>
      <c r="F4046" s="28" t="s">
        <v>230</v>
      </c>
      <c r="G4046" s="28">
        <v>444</v>
      </c>
    </row>
    <row r="4047" spans="4:7" x14ac:dyDescent="0.3">
      <c r="D4047" s="30">
        <v>46385</v>
      </c>
      <c r="E4047" s="28" t="s">
        <v>42</v>
      </c>
      <c r="F4047" s="28" t="s">
        <v>219</v>
      </c>
      <c r="G4047" s="28">
        <v>1365</v>
      </c>
    </row>
    <row r="4048" spans="4:7" x14ac:dyDescent="0.3">
      <c r="D4048" s="30">
        <v>46385</v>
      </c>
      <c r="E4048" s="28" t="s">
        <v>39</v>
      </c>
      <c r="F4048" s="28" t="s">
        <v>226</v>
      </c>
      <c r="G4048" s="28">
        <v>960</v>
      </c>
    </row>
    <row r="4049" spans="4:7" x14ac:dyDescent="0.3">
      <c r="D4049" s="30">
        <v>46385</v>
      </c>
      <c r="E4049" s="28" t="s">
        <v>106</v>
      </c>
      <c r="F4049" s="28" t="s">
        <v>226</v>
      </c>
      <c r="G4049" s="28">
        <v>96</v>
      </c>
    </row>
    <row r="4050" spans="4:7" x14ac:dyDescent="0.3">
      <c r="D4050" s="30">
        <v>46386</v>
      </c>
      <c r="E4050" s="28" t="s">
        <v>38</v>
      </c>
      <c r="F4050" s="28" t="s">
        <v>223</v>
      </c>
      <c r="G4050" s="28">
        <v>1325</v>
      </c>
    </row>
    <row r="4051" spans="4:7" x14ac:dyDescent="0.3">
      <c r="D4051" s="30">
        <v>46386</v>
      </c>
      <c r="E4051" s="28" t="s">
        <v>38</v>
      </c>
      <c r="F4051" s="28" t="s">
        <v>228</v>
      </c>
      <c r="G4051" s="28">
        <v>792</v>
      </c>
    </row>
    <row r="4052" spans="4:7" x14ac:dyDescent="0.3">
      <c r="D4052" s="30">
        <v>46386</v>
      </c>
      <c r="E4052" s="28" t="s">
        <v>39</v>
      </c>
      <c r="F4052" s="28" t="s">
        <v>242</v>
      </c>
      <c r="G4052" s="28">
        <v>513</v>
      </c>
    </row>
    <row r="4053" spans="4:7" x14ac:dyDescent="0.3">
      <c r="D4053" s="30">
        <v>46386</v>
      </c>
      <c r="E4053" s="28" t="s">
        <v>106</v>
      </c>
      <c r="F4053" s="28" t="s">
        <v>231</v>
      </c>
      <c r="G4053" s="28">
        <v>242</v>
      </c>
    </row>
    <row r="4054" spans="4:7" x14ac:dyDescent="0.3">
      <c r="D4054" s="30">
        <v>46386</v>
      </c>
      <c r="E4054" s="28" t="s">
        <v>39</v>
      </c>
      <c r="F4054" s="28" t="s">
        <v>229</v>
      </c>
      <c r="G4054" s="28">
        <v>2200</v>
      </c>
    </row>
    <row r="4055" spans="4:7" x14ac:dyDescent="0.3">
      <c r="D4055" s="30">
        <v>46386</v>
      </c>
      <c r="E4055" s="28" t="s">
        <v>106</v>
      </c>
      <c r="F4055" s="28" t="s">
        <v>223</v>
      </c>
      <c r="G4055" s="28">
        <v>742</v>
      </c>
    </row>
    <row r="4056" spans="4:7" x14ac:dyDescent="0.3">
      <c r="D4056" s="30">
        <v>46386</v>
      </c>
      <c r="E4056" s="28" t="s">
        <v>39</v>
      </c>
      <c r="F4056" s="28" t="s">
        <v>232</v>
      </c>
      <c r="G4056" s="28">
        <v>893</v>
      </c>
    </row>
    <row r="4057" spans="4:7" x14ac:dyDescent="0.3">
      <c r="D4057" s="30">
        <v>46387</v>
      </c>
      <c r="E4057" s="28" t="s">
        <v>42</v>
      </c>
      <c r="F4057" s="28" t="s">
        <v>230</v>
      </c>
      <c r="G4057" s="28">
        <v>296</v>
      </c>
    </row>
    <row r="4058" spans="4:7" x14ac:dyDescent="0.3">
      <c r="D4058" s="30">
        <v>46387</v>
      </c>
      <c r="E4058" s="28" t="s">
        <v>38</v>
      </c>
      <c r="F4058" s="28" t="s">
        <v>223</v>
      </c>
      <c r="G4058" s="28">
        <v>318</v>
      </c>
    </row>
    <row r="4059" spans="4:7" x14ac:dyDescent="0.3">
      <c r="D4059" s="30">
        <v>46387</v>
      </c>
      <c r="E4059" s="28" t="s">
        <v>39</v>
      </c>
      <c r="F4059" s="28" t="s">
        <v>215</v>
      </c>
      <c r="G4059" s="28">
        <v>1725</v>
      </c>
    </row>
    <row r="4060" spans="4:7" x14ac:dyDescent="0.3">
      <c r="D4060" s="30">
        <v>46387</v>
      </c>
      <c r="E4060" s="28" t="s">
        <v>106</v>
      </c>
      <c r="F4060" s="28" t="s">
        <v>234</v>
      </c>
      <c r="G4060" s="28">
        <v>918</v>
      </c>
    </row>
    <row r="4061" spans="4:7" x14ac:dyDescent="0.3">
      <c r="D4061" s="30">
        <v>46387</v>
      </c>
      <c r="E4061" s="28" t="s">
        <v>106</v>
      </c>
      <c r="F4061" s="28" t="s">
        <v>240</v>
      </c>
      <c r="G4061" s="28">
        <v>1080</v>
      </c>
    </row>
    <row r="4062" spans="4:7" x14ac:dyDescent="0.3">
      <c r="D4062" s="30">
        <v>46387</v>
      </c>
      <c r="E4062" s="28" t="s">
        <v>42</v>
      </c>
      <c r="F4062" s="28" t="s">
        <v>219</v>
      </c>
      <c r="G4062" s="28">
        <v>1092</v>
      </c>
    </row>
    <row r="4063" spans="4:7" x14ac:dyDescent="0.3">
      <c r="D4063" s="30">
        <v>46387</v>
      </c>
      <c r="E4063" s="28" t="s">
        <v>38</v>
      </c>
      <c r="F4063" s="28" t="s">
        <v>226</v>
      </c>
      <c r="G4063" s="28">
        <v>960</v>
      </c>
    </row>
    <row r="4064" spans="4:7" x14ac:dyDescent="0.3">
      <c r="D4064" s="30">
        <v>46387</v>
      </c>
      <c r="E4064" s="28" t="s">
        <v>38</v>
      </c>
      <c r="F4064" s="28" t="s">
        <v>241</v>
      </c>
      <c r="G4064" s="28">
        <v>600</v>
      </c>
    </row>
    <row r="4065" spans="4:7" x14ac:dyDescent="0.3">
      <c r="D4065" s="30">
        <v>46387</v>
      </c>
      <c r="E4065" s="28" t="s">
        <v>106</v>
      </c>
      <c r="F4065" s="28" t="s">
        <v>239</v>
      </c>
      <c r="G4065" s="28">
        <v>532</v>
      </c>
    </row>
    <row r="4066" spans="4:7" x14ac:dyDescent="0.3">
      <c r="D4066" s="30">
        <v>46387</v>
      </c>
      <c r="E4066" s="28" t="s">
        <v>42</v>
      </c>
      <c r="F4066" s="28" t="s">
        <v>235</v>
      </c>
      <c r="G4066" s="28">
        <v>1032</v>
      </c>
    </row>
    <row r="4067" spans="4:7" x14ac:dyDescent="0.3">
      <c r="D4067" s="30">
        <v>46387</v>
      </c>
      <c r="E4067" s="28" t="s">
        <v>42</v>
      </c>
      <c r="F4067" s="28" t="s">
        <v>229</v>
      </c>
      <c r="G4067" s="28">
        <v>968</v>
      </c>
    </row>
    <row r="4068" spans="4:7" x14ac:dyDescent="0.3">
      <c r="D4068" s="30">
        <v>46387</v>
      </c>
      <c r="E4068" s="28" t="s">
        <v>39</v>
      </c>
      <c r="F4068" s="28" t="s">
        <v>221</v>
      </c>
      <c r="G4068" s="28">
        <v>195</v>
      </c>
    </row>
  </sheetData>
  <mergeCells count="1">
    <mergeCell ref="K3:L3"/>
  </mergeCells>
  <dataValidations count="1">
    <dataValidation type="list" allowBlank="1" showInputMessage="1" showErrorMessage="1" sqref="I4" xr:uid="{33F1EFFF-31DB-435C-8ABB-7131803DC7CF}">
      <formula1>$E$4:$E$4068</formula1>
    </dataValidation>
  </dataValidations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2E9C4-F515-4CBD-8E63-38D2CF5B5F71}">
  <dimension ref="B1:J3931"/>
  <sheetViews>
    <sheetView zoomScale="145" zoomScaleNormal="145" workbookViewId="0">
      <selection activeCell="I16" sqref="I16"/>
    </sheetView>
  </sheetViews>
  <sheetFormatPr baseColWidth="10" defaultColWidth="11.44140625" defaultRowHeight="14.4" x14ac:dyDescent="0.3"/>
  <cols>
    <col min="1" max="1" width="5.6640625" style="28" customWidth="1"/>
    <col min="2" max="3" width="11.44140625" style="28"/>
    <col min="4" max="4" width="15.109375" style="28" bestFit="1" customWidth="1"/>
    <col min="5" max="5" width="12.6640625" style="28" bestFit="1" customWidth="1"/>
    <col min="6" max="16384" width="11.44140625" style="28"/>
  </cols>
  <sheetData>
    <row r="1" spans="2:10" s="26" customFormat="1" ht="39.9" customHeight="1" x14ac:dyDescent="0.5">
      <c r="B1" s="25" t="s">
        <v>103</v>
      </c>
    </row>
    <row r="5" spans="2:10" x14ac:dyDescent="0.3">
      <c r="B5" s="28" t="s">
        <v>8</v>
      </c>
      <c r="C5" s="28" t="s">
        <v>132</v>
      </c>
      <c r="D5" s="28" t="s">
        <v>243</v>
      </c>
      <c r="E5" s="28" t="s">
        <v>133</v>
      </c>
      <c r="F5" s="28" t="s">
        <v>136</v>
      </c>
      <c r="H5" s="27" t="s">
        <v>132</v>
      </c>
      <c r="I5" s="29" t="s">
        <v>38</v>
      </c>
      <c r="J5" s="29" t="s">
        <v>38</v>
      </c>
    </row>
    <row r="6" spans="2:10" x14ac:dyDescent="0.3">
      <c r="B6" s="30">
        <v>46023</v>
      </c>
      <c r="C6" s="28" t="s">
        <v>42</v>
      </c>
      <c r="D6" s="28" t="s">
        <v>244</v>
      </c>
      <c r="E6" s="28" t="s">
        <v>240</v>
      </c>
      <c r="F6" s="28">
        <v>1125</v>
      </c>
      <c r="H6" s="27" t="s">
        <v>133</v>
      </c>
      <c r="I6" s="29" t="s">
        <v>229</v>
      </c>
    </row>
    <row r="7" spans="2:10" x14ac:dyDescent="0.3">
      <c r="B7" s="30">
        <v>46023</v>
      </c>
      <c r="C7" s="28" t="s">
        <v>39</v>
      </c>
      <c r="D7" s="28" t="s">
        <v>245</v>
      </c>
      <c r="E7" s="28" t="s">
        <v>223</v>
      </c>
      <c r="F7" s="28">
        <v>1007</v>
      </c>
    </row>
    <row r="8" spans="2:10" x14ac:dyDescent="0.3">
      <c r="B8" s="30">
        <v>46023</v>
      </c>
      <c r="C8" s="28" t="s">
        <v>38</v>
      </c>
      <c r="D8" s="28" t="s">
        <v>246</v>
      </c>
      <c r="E8" s="28" t="s">
        <v>228</v>
      </c>
      <c r="F8" s="28">
        <v>288</v>
      </c>
      <c r="H8" s="27" t="s">
        <v>5</v>
      </c>
      <c r="I8" s="31" cm="1">
        <f t="array" ref="I8">SUMPRODUCT(SUMIFS(tbl_Datos2[Total],tbl_Datos2[Comercial],I5:J5))</f>
        <v>1367974</v>
      </c>
    </row>
    <row r="9" spans="2:10" x14ac:dyDescent="0.3">
      <c r="B9" s="30">
        <v>46023</v>
      </c>
      <c r="C9" s="28" t="s">
        <v>106</v>
      </c>
      <c r="D9" s="28" t="s">
        <v>245</v>
      </c>
      <c r="E9" s="28" t="s">
        <v>223</v>
      </c>
      <c r="F9" s="28">
        <v>954</v>
      </c>
    </row>
    <row r="10" spans="2:10" x14ac:dyDescent="0.3">
      <c r="B10" s="30">
        <v>46023</v>
      </c>
      <c r="C10" s="28" t="s">
        <v>42</v>
      </c>
      <c r="D10" s="28" t="s">
        <v>246</v>
      </c>
      <c r="E10" s="28" t="s">
        <v>229</v>
      </c>
      <c r="F10" s="28">
        <v>2024</v>
      </c>
    </row>
    <row r="11" spans="2:10" x14ac:dyDescent="0.3">
      <c r="B11" s="30">
        <v>46023</v>
      </c>
      <c r="C11" s="28" t="s">
        <v>106</v>
      </c>
      <c r="D11" s="28" t="s">
        <v>247</v>
      </c>
      <c r="E11" s="28" t="s">
        <v>230</v>
      </c>
      <c r="F11" s="28">
        <v>555</v>
      </c>
    </row>
    <row r="12" spans="2:10" x14ac:dyDescent="0.3">
      <c r="B12" s="30">
        <v>46023</v>
      </c>
      <c r="C12" s="28" t="s">
        <v>39</v>
      </c>
      <c r="D12" s="28" t="s">
        <v>247</v>
      </c>
      <c r="E12" s="28" t="s">
        <v>225</v>
      </c>
      <c r="F12" s="28">
        <v>1088</v>
      </c>
    </row>
    <row r="13" spans="2:10" x14ac:dyDescent="0.3">
      <c r="B13" s="30">
        <v>46023</v>
      </c>
      <c r="C13" s="28" t="s">
        <v>106</v>
      </c>
      <c r="D13" s="28" t="s">
        <v>244</v>
      </c>
      <c r="E13" s="28" t="s">
        <v>240</v>
      </c>
      <c r="F13" s="28">
        <v>45</v>
      </c>
      <c r="H13" s="27" t="s">
        <v>248</v>
      </c>
      <c r="I13" s="32">
        <v>46037</v>
      </c>
    </row>
    <row r="14" spans="2:10" x14ac:dyDescent="0.3">
      <c r="B14" s="30">
        <v>46023</v>
      </c>
      <c r="C14" s="28" t="s">
        <v>42</v>
      </c>
      <c r="D14" s="28" t="s">
        <v>244</v>
      </c>
      <c r="E14" s="28" t="s">
        <v>241</v>
      </c>
      <c r="F14" s="28">
        <v>1140</v>
      </c>
      <c r="H14" s="27" t="s">
        <v>249</v>
      </c>
      <c r="I14" s="32">
        <v>46068</v>
      </c>
    </row>
    <row r="15" spans="2:10" x14ac:dyDescent="0.3">
      <c r="B15" s="30">
        <v>46024</v>
      </c>
      <c r="C15" s="28" t="s">
        <v>106</v>
      </c>
      <c r="D15" s="28" t="s">
        <v>245</v>
      </c>
      <c r="E15" s="28" t="s">
        <v>215</v>
      </c>
      <c r="F15" s="28">
        <v>621</v>
      </c>
    </row>
    <row r="16" spans="2:10" x14ac:dyDescent="0.3">
      <c r="B16" s="30">
        <v>46024</v>
      </c>
      <c r="C16" s="28" t="s">
        <v>106</v>
      </c>
      <c r="D16" s="28" t="s">
        <v>245</v>
      </c>
      <c r="E16" s="28" t="s">
        <v>215</v>
      </c>
      <c r="F16" s="28">
        <v>138</v>
      </c>
      <c r="H16" s="27" t="s">
        <v>5</v>
      </c>
      <c r="I16" s="31">
        <f>SUMIFS(tbl_Datos2[Total],tbl_Datos2[Fecha],"&gt;="&amp;I13,tbl_Datos2[Fecha],"&lt;="&amp;I14)</f>
        <v>242964</v>
      </c>
    </row>
    <row r="17" spans="2:6" x14ac:dyDescent="0.3">
      <c r="B17" s="30">
        <v>46024</v>
      </c>
      <c r="C17" s="28" t="s">
        <v>39</v>
      </c>
      <c r="D17" s="28" t="s">
        <v>245</v>
      </c>
      <c r="E17" s="28" t="s">
        <v>219</v>
      </c>
      <c r="F17" s="28">
        <v>728</v>
      </c>
    </row>
    <row r="18" spans="2:6" x14ac:dyDescent="0.3">
      <c r="B18" s="30">
        <v>46024</v>
      </c>
      <c r="C18" s="28" t="s">
        <v>38</v>
      </c>
      <c r="D18" s="28" t="s">
        <v>250</v>
      </c>
      <c r="E18" s="28" t="s">
        <v>232</v>
      </c>
      <c r="F18" s="28">
        <v>141</v>
      </c>
    </row>
    <row r="19" spans="2:6" x14ac:dyDescent="0.3">
      <c r="B19" s="30">
        <v>46024</v>
      </c>
      <c r="C19" s="28" t="s">
        <v>42</v>
      </c>
      <c r="D19" s="28" t="s">
        <v>247</v>
      </c>
      <c r="E19" s="28" t="s">
        <v>230</v>
      </c>
      <c r="F19" s="28">
        <v>111</v>
      </c>
    </row>
    <row r="20" spans="2:6" x14ac:dyDescent="0.3">
      <c r="B20" s="30">
        <v>46024</v>
      </c>
      <c r="C20" s="28" t="s">
        <v>38</v>
      </c>
      <c r="D20" s="28" t="s">
        <v>246</v>
      </c>
      <c r="E20" s="28" t="s">
        <v>236</v>
      </c>
      <c r="F20" s="28">
        <v>220</v>
      </c>
    </row>
    <row r="21" spans="2:6" x14ac:dyDescent="0.3">
      <c r="B21" s="30">
        <v>46024</v>
      </c>
      <c r="C21" s="28" t="s">
        <v>38</v>
      </c>
      <c r="D21" s="28" t="s">
        <v>246</v>
      </c>
      <c r="E21" s="28" t="s">
        <v>236</v>
      </c>
      <c r="F21" s="28">
        <v>143</v>
      </c>
    </row>
    <row r="22" spans="2:6" x14ac:dyDescent="0.3">
      <c r="B22" s="30">
        <v>46024</v>
      </c>
      <c r="C22" s="28" t="s">
        <v>106</v>
      </c>
      <c r="D22" s="28" t="s">
        <v>246</v>
      </c>
      <c r="E22" s="28" t="s">
        <v>229</v>
      </c>
      <c r="F22" s="28">
        <v>2112</v>
      </c>
    </row>
    <row r="23" spans="2:6" x14ac:dyDescent="0.3">
      <c r="B23" s="30">
        <v>46024</v>
      </c>
      <c r="C23" s="28" t="s">
        <v>106</v>
      </c>
      <c r="D23" s="28" t="s">
        <v>246</v>
      </c>
      <c r="E23" s="28" t="s">
        <v>236</v>
      </c>
      <c r="F23" s="28">
        <v>176</v>
      </c>
    </row>
    <row r="24" spans="2:6" x14ac:dyDescent="0.3">
      <c r="B24" s="30">
        <v>46024</v>
      </c>
      <c r="C24" s="28" t="s">
        <v>39</v>
      </c>
      <c r="D24" s="28" t="s">
        <v>250</v>
      </c>
      <c r="E24" s="28" t="s">
        <v>235</v>
      </c>
      <c r="F24" s="28">
        <v>559</v>
      </c>
    </row>
    <row r="25" spans="2:6" x14ac:dyDescent="0.3">
      <c r="B25" s="30">
        <v>46025</v>
      </c>
      <c r="C25" s="28" t="s">
        <v>38</v>
      </c>
      <c r="D25" s="28" t="s">
        <v>245</v>
      </c>
      <c r="E25" s="28" t="s">
        <v>223</v>
      </c>
      <c r="F25" s="28">
        <v>848</v>
      </c>
    </row>
    <row r="26" spans="2:6" x14ac:dyDescent="0.3">
      <c r="B26" s="30">
        <v>46025</v>
      </c>
      <c r="C26" s="28" t="s">
        <v>42</v>
      </c>
      <c r="D26" s="28" t="s">
        <v>245</v>
      </c>
      <c r="E26" s="28" t="s">
        <v>238</v>
      </c>
      <c r="F26" s="28">
        <v>435</v>
      </c>
    </row>
    <row r="27" spans="2:6" x14ac:dyDescent="0.3">
      <c r="B27" s="30">
        <v>46025</v>
      </c>
      <c r="C27" s="28" t="s">
        <v>38</v>
      </c>
      <c r="D27" s="28" t="s">
        <v>250</v>
      </c>
      <c r="E27" s="28" t="s">
        <v>239</v>
      </c>
      <c r="F27" s="28">
        <v>722</v>
      </c>
    </row>
    <row r="28" spans="2:6" x14ac:dyDescent="0.3">
      <c r="B28" s="30">
        <v>46025</v>
      </c>
      <c r="C28" s="28" t="s">
        <v>106</v>
      </c>
      <c r="D28" s="28" t="s">
        <v>244</v>
      </c>
      <c r="E28" s="28" t="s">
        <v>231</v>
      </c>
      <c r="F28" s="28">
        <v>286</v>
      </c>
    </row>
    <row r="29" spans="2:6" x14ac:dyDescent="0.3">
      <c r="B29" s="30">
        <v>46025</v>
      </c>
      <c r="C29" s="28" t="s">
        <v>106</v>
      </c>
      <c r="D29" s="28" t="s">
        <v>246</v>
      </c>
      <c r="E29" s="28" t="s">
        <v>236</v>
      </c>
      <c r="F29" s="28">
        <v>209</v>
      </c>
    </row>
    <row r="30" spans="2:6" x14ac:dyDescent="0.3">
      <c r="B30" s="30">
        <v>46025</v>
      </c>
      <c r="C30" s="28" t="s">
        <v>106</v>
      </c>
      <c r="D30" s="28" t="s">
        <v>246</v>
      </c>
      <c r="E30" s="28" t="s">
        <v>236</v>
      </c>
      <c r="F30" s="28">
        <v>44</v>
      </c>
    </row>
    <row r="31" spans="2:6" x14ac:dyDescent="0.3">
      <c r="B31" s="30">
        <v>46025</v>
      </c>
      <c r="C31" s="28" t="s">
        <v>38</v>
      </c>
      <c r="D31" s="28" t="s">
        <v>247</v>
      </c>
      <c r="E31" s="28" t="s">
        <v>230</v>
      </c>
      <c r="F31" s="28">
        <v>925</v>
      </c>
    </row>
    <row r="32" spans="2:6" x14ac:dyDescent="0.3">
      <c r="B32" s="30">
        <v>46025</v>
      </c>
      <c r="C32" s="28" t="s">
        <v>39</v>
      </c>
      <c r="D32" s="28" t="s">
        <v>247</v>
      </c>
      <c r="E32" s="28" t="s">
        <v>230</v>
      </c>
      <c r="F32" s="28">
        <v>814</v>
      </c>
    </row>
    <row r="33" spans="2:6" x14ac:dyDescent="0.3">
      <c r="B33" s="30">
        <v>46025</v>
      </c>
      <c r="C33" s="28" t="s">
        <v>38</v>
      </c>
      <c r="D33" s="28" t="s">
        <v>245</v>
      </c>
      <c r="E33" s="28" t="s">
        <v>217</v>
      </c>
      <c r="F33" s="28">
        <v>104</v>
      </c>
    </row>
    <row r="34" spans="2:6" x14ac:dyDescent="0.3">
      <c r="B34" s="30">
        <v>46025</v>
      </c>
      <c r="C34" s="28" t="s">
        <v>38</v>
      </c>
      <c r="D34" s="28" t="s">
        <v>250</v>
      </c>
      <c r="E34" s="28" t="s">
        <v>226</v>
      </c>
      <c r="F34" s="28">
        <v>1056</v>
      </c>
    </row>
    <row r="35" spans="2:6" x14ac:dyDescent="0.3">
      <c r="B35" s="30">
        <v>46025</v>
      </c>
      <c r="C35" s="28" t="s">
        <v>106</v>
      </c>
      <c r="D35" s="28" t="s">
        <v>244</v>
      </c>
      <c r="E35" s="28" t="s">
        <v>242</v>
      </c>
      <c r="F35" s="28">
        <v>798</v>
      </c>
    </row>
    <row r="36" spans="2:6" x14ac:dyDescent="0.3">
      <c r="B36" s="30">
        <v>46025</v>
      </c>
      <c r="C36" s="28" t="s">
        <v>106</v>
      </c>
      <c r="D36" s="28" t="s">
        <v>245</v>
      </c>
      <c r="E36" s="28" t="s">
        <v>217</v>
      </c>
      <c r="F36" s="28">
        <v>468</v>
      </c>
    </row>
    <row r="37" spans="2:6" x14ac:dyDescent="0.3">
      <c r="B37" s="30">
        <v>46026</v>
      </c>
      <c r="C37" s="28" t="s">
        <v>106</v>
      </c>
      <c r="D37" s="28" t="s">
        <v>244</v>
      </c>
      <c r="E37" s="28" t="s">
        <v>241</v>
      </c>
      <c r="F37" s="28">
        <v>360</v>
      </c>
    </row>
    <row r="38" spans="2:6" x14ac:dyDescent="0.3">
      <c r="B38" s="30">
        <v>46026</v>
      </c>
      <c r="C38" s="28" t="s">
        <v>42</v>
      </c>
      <c r="D38" s="28" t="s">
        <v>244</v>
      </c>
      <c r="E38" s="28" t="s">
        <v>241</v>
      </c>
      <c r="F38" s="28">
        <v>540</v>
      </c>
    </row>
    <row r="39" spans="2:6" x14ac:dyDescent="0.3">
      <c r="B39" s="30">
        <v>46026</v>
      </c>
      <c r="C39" s="28" t="s">
        <v>42</v>
      </c>
      <c r="D39" s="28" t="s">
        <v>246</v>
      </c>
      <c r="E39" s="28" t="s">
        <v>237</v>
      </c>
      <c r="F39" s="28">
        <v>945</v>
      </c>
    </row>
    <row r="40" spans="2:6" x14ac:dyDescent="0.3">
      <c r="B40" s="30">
        <v>46026</v>
      </c>
      <c r="C40" s="28" t="s">
        <v>38</v>
      </c>
      <c r="D40" s="28" t="s">
        <v>247</v>
      </c>
      <c r="E40" s="28" t="s">
        <v>233</v>
      </c>
      <c r="F40" s="28">
        <v>255</v>
      </c>
    </row>
    <row r="41" spans="2:6" x14ac:dyDescent="0.3">
      <c r="B41" s="30">
        <v>46026</v>
      </c>
      <c r="C41" s="28" t="s">
        <v>39</v>
      </c>
      <c r="D41" s="28" t="s">
        <v>246</v>
      </c>
      <c r="E41" s="28" t="s">
        <v>229</v>
      </c>
      <c r="F41" s="28">
        <v>1320</v>
      </c>
    </row>
    <row r="42" spans="2:6" x14ac:dyDescent="0.3">
      <c r="B42" s="30">
        <v>46026</v>
      </c>
      <c r="C42" s="28" t="s">
        <v>42</v>
      </c>
      <c r="D42" s="28" t="s">
        <v>247</v>
      </c>
      <c r="E42" s="28" t="s">
        <v>221</v>
      </c>
      <c r="F42" s="28">
        <v>260</v>
      </c>
    </row>
    <row r="43" spans="2:6" x14ac:dyDescent="0.3">
      <c r="B43" s="30">
        <v>46026</v>
      </c>
      <c r="C43" s="28" t="s">
        <v>42</v>
      </c>
      <c r="D43" s="28" t="s">
        <v>246</v>
      </c>
      <c r="E43" s="28" t="s">
        <v>229</v>
      </c>
      <c r="F43" s="28">
        <v>1760</v>
      </c>
    </row>
    <row r="44" spans="2:6" x14ac:dyDescent="0.3">
      <c r="B44" s="30">
        <v>46026</v>
      </c>
      <c r="C44" s="28" t="s">
        <v>39</v>
      </c>
      <c r="D44" s="28" t="s">
        <v>246</v>
      </c>
      <c r="E44" s="28" t="s">
        <v>229</v>
      </c>
      <c r="F44" s="28">
        <v>1144</v>
      </c>
    </row>
    <row r="45" spans="2:6" x14ac:dyDescent="0.3">
      <c r="B45" s="30">
        <v>46026</v>
      </c>
      <c r="C45" s="28" t="s">
        <v>39</v>
      </c>
      <c r="D45" s="28" t="s">
        <v>250</v>
      </c>
      <c r="E45" s="28" t="s">
        <v>235</v>
      </c>
      <c r="F45" s="28">
        <v>946</v>
      </c>
    </row>
    <row r="46" spans="2:6" x14ac:dyDescent="0.3">
      <c r="B46" s="30">
        <v>46026</v>
      </c>
      <c r="C46" s="28" t="s">
        <v>42</v>
      </c>
      <c r="D46" s="28" t="s">
        <v>246</v>
      </c>
      <c r="E46" s="28" t="s">
        <v>237</v>
      </c>
      <c r="F46" s="28">
        <v>1134</v>
      </c>
    </row>
    <row r="47" spans="2:6" x14ac:dyDescent="0.3">
      <c r="B47" s="30">
        <v>46026</v>
      </c>
      <c r="C47" s="28" t="s">
        <v>106</v>
      </c>
      <c r="D47" s="28" t="s">
        <v>250</v>
      </c>
      <c r="E47" s="28" t="s">
        <v>235</v>
      </c>
      <c r="F47" s="28">
        <v>946</v>
      </c>
    </row>
    <row r="48" spans="2:6" x14ac:dyDescent="0.3">
      <c r="B48" s="30">
        <v>46026</v>
      </c>
      <c r="C48" s="28" t="s">
        <v>38</v>
      </c>
      <c r="D48" s="28" t="s">
        <v>246</v>
      </c>
      <c r="E48" s="28" t="s">
        <v>236</v>
      </c>
      <c r="F48" s="28">
        <v>22</v>
      </c>
    </row>
    <row r="49" spans="2:6" x14ac:dyDescent="0.3">
      <c r="B49" s="30">
        <v>46026</v>
      </c>
      <c r="C49" s="28" t="s">
        <v>42</v>
      </c>
      <c r="D49" s="28" t="s">
        <v>245</v>
      </c>
      <c r="E49" s="28" t="s">
        <v>238</v>
      </c>
      <c r="F49" s="28">
        <v>435</v>
      </c>
    </row>
    <row r="50" spans="2:6" x14ac:dyDescent="0.3">
      <c r="B50" s="30">
        <v>46027</v>
      </c>
      <c r="C50" s="28" t="s">
        <v>39</v>
      </c>
      <c r="D50" s="28" t="s">
        <v>247</v>
      </c>
      <c r="E50" s="28" t="s">
        <v>225</v>
      </c>
      <c r="F50" s="28">
        <v>768</v>
      </c>
    </row>
    <row r="51" spans="2:6" x14ac:dyDescent="0.3">
      <c r="B51" s="30">
        <v>46027</v>
      </c>
      <c r="C51" s="28" t="s">
        <v>42</v>
      </c>
      <c r="D51" s="28" t="s">
        <v>245</v>
      </c>
      <c r="E51" s="28" t="s">
        <v>219</v>
      </c>
      <c r="F51" s="28">
        <v>2002</v>
      </c>
    </row>
    <row r="52" spans="2:6" x14ac:dyDescent="0.3">
      <c r="B52" s="30">
        <v>46027</v>
      </c>
      <c r="C52" s="28" t="s">
        <v>38</v>
      </c>
      <c r="D52" s="28" t="s">
        <v>245</v>
      </c>
      <c r="E52" s="28" t="s">
        <v>223</v>
      </c>
      <c r="F52" s="28">
        <v>848</v>
      </c>
    </row>
    <row r="53" spans="2:6" x14ac:dyDescent="0.3">
      <c r="B53" s="30">
        <v>46027</v>
      </c>
      <c r="C53" s="28" t="s">
        <v>39</v>
      </c>
      <c r="D53" s="28" t="s">
        <v>250</v>
      </c>
      <c r="E53" s="28" t="s">
        <v>226</v>
      </c>
      <c r="F53" s="28">
        <v>1344</v>
      </c>
    </row>
    <row r="54" spans="2:6" x14ac:dyDescent="0.3">
      <c r="B54" s="30">
        <v>46027</v>
      </c>
      <c r="C54" s="28" t="s">
        <v>38</v>
      </c>
      <c r="D54" s="28" t="s">
        <v>250</v>
      </c>
      <c r="E54" s="28" t="s">
        <v>232</v>
      </c>
      <c r="F54" s="28">
        <v>94</v>
      </c>
    </row>
    <row r="55" spans="2:6" x14ac:dyDescent="0.3">
      <c r="B55" s="30">
        <v>46027</v>
      </c>
      <c r="C55" s="28" t="s">
        <v>38</v>
      </c>
      <c r="D55" s="28" t="s">
        <v>245</v>
      </c>
      <c r="E55" s="28" t="s">
        <v>223</v>
      </c>
      <c r="F55" s="28">
        <v>1007</v>
      </c>
    </row>
    <row r="56" spans="2:6" x14ac:dyDescent="0.3">
      <c r="B56" s="30">
        <v>46027</v>
      </c>
      <c r="C56" s="28" t="s">
        <v>38</v>
      </c>
      <c r="D56" s="28" t="s">
        <v>247</v>
      </c>
      <c r="E56" s="28" t="s">
        <v>230</v>
      </c>
      <c r="F56" s="28">
        <v>333</v>
      </c>
    </row>
    <row r="57" spans="2:6" x14ac:dyDescent="0.3">
      <c r="B57" s="30">
        <v>46027</v>
      </c>
      <c r="C57" s="28" t="s">
        <v>39</v>
      </c>
      <c r="D57" s="28" t="s">
        <v>250</v>
      </c>
      <c r="E57" s="28" t="s">
        <v>235</v>
      </c>
      <c r="F57" s="28">
        <v>559</v>
      </c>
    </row>
    <row r="58" spans="2:6" x14ac:dyDescent="0.3">
      <c r="B58" s="30">
        <v>46027</v>
      </c>
      <c r="C58" s="28" t="s">
        <v>39</v>
      </c>
      <c r="D58" s="28" t="s">
        <v>246</v>
      </c>
      <c r="E58" s="28" t="s">
        <v>236</v>
      </c>
      <c r="F58" s="28">
        <v>143</v>
      </c>
    </row>
    <row r="59" spans="2:6" x14ac:dyDescent="0.3">
      <c r="B59" s="30">
        <v>46027</v>
      </c>
      <c r="C59" s="28" t="s">
        <v>38</v>
      </c>
      <c r="D59" s="28" t="s">
        <v>246</v>
      </c>
      <c r="E59" s="28" t="s">
        <v>228</v>
      </c>
      <c r="F59" s="28">
        <v>1800</v>
      </c>
    </row>
    <row r="60" spans="2:6" x14ac:dyDescent="0.3">
      <c r="B60" s="30">
        <v>46027</v>
      </c>
      <c r="C60" s="28" t="s">
        <v>106</v>
      </c>
      <c r="D60" s="28" t="s">
        <v>245</v>
      </c>
      <c r="E60" s="28" t="s">
        <v>223</v>
      </c>
      <c r="F60" s="28">
        <v>954</v>
      </c>
    </row>
    <row r="61" spans="2:6" x14ac:dyDescent="0.3">
      <c r="B61" s="30">
        <v>46027</v>
      </c>
      <c r="C61" s="28" t="s">
        <v>38</v>
      </c>
      <c r="D61" s="28" t="s">
        <v>246</v>
      </c>
      <c r="E61" s="28" t="s">
        <v>228</v>
      </c>
      <c r="F61" s="28">
        <v>360</v>
      </c>
    </row>
    <row r="62" spans="2:6" x14ac:dyDescent="0.3">
      <c r="B62" s="30">
        <v>46027</v>
      </c>
      <c r="C62" s="28" t="s">
        <v>38</v>
      </c>
      <c r="D62" s="28" t="s">
        <v>246</v>
      </c>
      <c r="E62" s="28" t="s">
        <v>228</v>
      </c>
      <c r="F62" s="28">
        <v>720</v>
      </c>
    </row>
    <row r="63" spans="2:6" x14ac:dyDescent="0.3">
      <c r="B63" s="30">
        <v>46028</v>
      </c>
      <c r="C63" s="28" t="s">
        <v>106</v>
      </c>
      <c r="D63" s="28" t="s">
        <v>250</v>
      </c>
      <c r="E63" s="28" t="s">
        <v>239</v>
      </c>
      <c r="F63" s="28">
        <v>874</v>
      </c>
    </row>
    <row r="64" spans="2:6" x14ac:dyDescent="0.3">
      <c r="B64" s="30">
        <v>46028</v>
      </c>
      <c r="C64" s="28" t="s">
        <v>38</v>
      </c>
      <c r="D64" s="28" t="s">
        <v>250</v>
      </c>
      <c r="E64" s="28" t="s">
        <v>235</v>
      </c>
      <c r="F64" s="28">
        <v>86</v>
      </c>
    </row>
    <row r="65" spans="2:6" x14ac:dyDescent="0.3">
      <c r="B65" s="30">
        <v>46028</v>
      </c>
      <c r="C65" s="28" t="s">
        <v>106</v>
      </c>
      <c r="D65" s="28" t="s">
        <v>245</v>
      </c>
      <c r="E65" s="28" t="s">
        <v>238</v>
      </c>
      <c r="F65" s="28">
        <v>1305</v>
      </c>
    </row>
    <row r="66" spans="2:6" x14ac:dyDescent="0.3">
      <c r="B66" s="30">
        <v>46028</v>
      </c>
      <c r="C66" s="28" t="s">
        <v>106</v>
      </c>
      <c r="D66" s="28" t="s">
        <v>244</v>
      </c>
      <c r="E66" s="28" t="s">
        <v>231</v>
      </c>
      <c r="F66" s="28">
        <v>88</v>
      </c>
    </row>
    <row r="67" spans="2:6" x14ac:dyDescent="0.3">
      <c r="B67" s="30">
        <v>46028</v>
      </c>
      <c r="C67" s="28" t="s">
        <v>38</v>
      </c>
      <c r="D67" s="28" t="s">
        <v>245</v>
      </c>
      <c r="E67" s="28" t="s">
        <v>238</v>
      </c>
      <c r="F67" s="28">
        <v>435</v>
      </c>
    </row>
    <row r="68" spans="2:6" x14ac:dyDescent="0.3">
      <c r="B68" s="30">
        <v>46028</v>
      </c>
      <c r="C68" s="28" t="s">
        <v>39</v>
      </c>
      <c r="D68" s="28" t="s">
        <v>244</v>
      </c>
      <c r="E68" s="28" t="s">
        <v>231</v>
      </c>
      <c r="F68" s="28">
        <v>528</v>
      </c>
    </row>
    <row r="69" spans="2:6" x14ac:dyDescent="0.3">
      <c r="B69" s="30">
        <v>46028</v>
      </c>
      <c r="C69" s="28" t="s">
        <v>39</v>
      </c>
      <c r="D69" s="28" t="s">
        <v>250</v>
      </c>
      <c r="E69" s="28" t="s">
        <v>235</v>
      </c>
      <c r="F69" s="28">
        <v>903</v>
      </c>
    </row>
    <row r="70" spans="2:6" x14ac:dyDescent="0.3">
      <c r="B70" s="30">
        <v>46028</v>
      </c>
      <c r="C70" s="28" t="s">
        <v>39</v>
      </c>
      <c r="D70" s="28" t="s">
        <v>245</v>
      </c>
      <c r="E70" s="28" t="s">
        <v>215</v>
      </c>
      <c r="F70" s="28">
        <v>1656</v>
      </c>
    </row>
    <row r="71" spans="2:6" x14ac:dyDescent="0.3">
      <c r="B71" s="30">
        <v>46028</v>
      </c>
      <c r="C71" s="28" t="s">
        <v>39</v>
      </c>
      <c r="D71" s="28" t="s">
        <v>245</v>
      </c>
      <c r="E71" s="28" t="s">
        <v>223</v>
      </c>
      <c r="F71" s="28">
        <v>1113</v>
      </c>
    </row>
    <row r="72" spans="2:6" x14ac:dyDescent="0.3">
      <c r="B72" s="30">
        <v>46029</v>
      </c>
      <c r="C72" s="28" t="s">
        <v>42</v>
      </c>
      <c r="D72" s="28" t="s">
        <v>245</v>
      </c>
      <c r="E72" s="28" t="s">
        <v>238</v>
      </c>
      <c r="F72" s="28">
        <v>1827</v>
      </c>
    </row>
    <row r="73" spans="2:6" x14ac:dyDescent="0.3">
      <c r="B73" s="30">
        <v>46029</v>
      </c>
      <c r="C73" s="28" t="s">
        <v>106</v>
      </c>
      <c r="D73" s="28" t="s">
        <v>244</v>
      </c>
      <c r="E73" s="28" t="s">
        <v>231</v>
      </c>
      <c r="F73" s="28">
        <v>484</v>
      </c>
    </row>
    <row r="74" spans="2:6" x14ac:dyDescent="0.3">
      <c r="B74" s="30">
        <v>46029</v>
      </c>
      <c r="C74" s="28" t="s">
        <v>106</v>
      </c>
      <c r="D74" s="28" t="s">
        <v>245</v>
      </c>
      <c r="E74" s="28" t="s">
        <v>223</v>
      </c>
      <c r="F74" s="28">
        <v>1272</v>
      </c>
    </row>
    <row r="75" spans="2:6" x14ac:dyDescent="0.3">
      <c r="B75" s="30">
        <v>46029</v>
      </c>
      <c r="C75" s="28" t="s">
        <v>106</v>
      </c>
      <c r="D75" s="28" t="s">
        <v>245</v>
      </c>
      <c r="E75" s="28" t="s">
        <v>223</v>
      </c>
      <c r="F75" s="28">
        <v>424</v>
      </c>
    </row>
    <row r="76" spans="2:6" x14ac:dyDescent="0.3">
      <c r="B76" s="30">
        <v>46029</v>
      </c>
      <c r="C76" s="28" t="s">
        <v>42</v>
      </c>
      <c r="D76" s="28" t="s">
        <v>246</v>
      </c>
      <c r="E76" s="28" t="s">
        <v>229</v>
      </c>
      <c r="F76" s="28">
        <v>2112</v>
      </c>
    </row>
    <row r="77" spans="2:6" x14ac:dyDescent="0.3">
      <c r="B77" s="30">
        <v>46029</v>
      </c>
      <c r="C77" s="28" t="s">
        <v>42</v>
      </c>
      <c r="D77" s="28" t="s">
        <v>247</v>
      </c>
      <c r="E77" s="28" t="s">
        <v>225</v>
      </c>
      <c r="F77" s="28">
        <v>1152</v>
      </c>
    </row>
    <row r="78" spans="2:6" x14ac:dyDescent="0.3">
      <c r="B78" s="30">
        <v>46029</v>
      </c>
      <c r="C78" s="28" t="s">
        <v>42</v>
      </c>
      <c r="D78" s="28" t="s">
        <v>244</v>
      </c>
      <c r="E78" s="28" t="s">
        <v>227</v>
      </c>
      <c r="F78" s="28">
        <v>348</v>
      </c>
    </row>
    <row r="79" spans="2:6" x14ac:dyDescent="0.3">
      <c r="B79" s="30">
        <v>46029</v>
      </c>
      <c r="C79" s="28" t="s">
        <v>42</v>
      </c>
      <c r="D79" s="28" t="s">
        <v>245</v>
      </c>
      <c r="E79" s="28" t="s">
        <v>219</v>
      </c>
      <c r="F79" s="28">
        <v>273</v>
      </c>
    </row>
    <row r="80" spans="2:6" x14ac:dyDescent="0.3">
      <c r="B80" s="30">
        <v>46029</v>
      </c>
      <c r="C80" s="28" t="s">
        <v>39</v>
      </c>
      <c r="D80" s="28" t="s">
        <v>247</v>
      </c>
      <c r="E80" s="28" t="s">
        <v>233</v>
      </c>
      <c r="F80" s="28">
        <v>153</v>
      </c>
    </row>
    <row r="81" spans="2:6" x14ac:dyDescent="0.3">
      <c r="B81" s="30">
        <v>46029</v>
      </c>
      <c r="C81" s="28" t="s">
        <v>38</v>
      </c>
      <c r="D81" s="28" t="s">
        <v>250</v>
      </c>
      <c r="E81" s="28" t="s">
        <v>239</v>
      </c>
      <c r="F81" s="28">
        <v>646</v>
      </c>
    </row>
    <row r="82" spans="2:6" x14ac:dyDescent="0.3">
      <c r="B82" s="30">
        <v>46030</v>
      </c>
      <c r="C82" s="28" t="s">
        <v>42</v>
      </c>
      <c r="D82" s="28" t="s">
        <v>247</v>
      </c>
      <c r="E82" s="28" t="s">
        <v>230</v>
      </c>
      <c r="F82" s="28">
        <v>74</v>
      </c>
    </row>
    <row r="83" spans="2:6" x14ac:dyDescent="0.3">
      <c r="B83" s="30">
        <v>46030</v>
      </c>
      <c r="C83" s="28" t="s">
        <v>38</v>
      </c>
      <c r="D83" s="28" t="s">
        <v>244</v>
      </c>
      <c r="E83" s="28" t="s">
        <v>240</v>
      </c>
      <c r="F83" s="28">
        <v>585</v>
      </c>
    </row>
    <row r="84" spans="2:6" x14ac:dyDescent="0.3">
      <c r="B84" s="30">
        <v>46030</v>
      </c>
      <c r="C84" s="28" t="s">
        <v>106</v>
      </c>
      <c r="D84" s="28" t="s">
        <v>245</v>
      </c>
      <c r="E84" s="28" t="s">
        <v>238</v>
      </c>
      <c r="F84" s="28">
        <v>1218</v>
      </c>
    </row>
    <row r="85" spans="2:6" x14ac:dyDescent="0.3">
      <c r="B85" s="30">
        <v>46030</v>
      </c>
      <c r="C85" s="28" t="s">
        <v>39</v>
      </c>
      <c r="D85" s="28" t="s">
        <v>250</v>
      </c>
      <c r="E85" s="28" t="s">
        <v>235</v>
      </c>
      <c r="F85" s="28">
        <v>602</v>
      </c>
    </row>
    <row r="86" spans="2:6" x14ac:dyDescent="0.3">
      <c r="B86" s="30">
        <v>46030</v>
      </c>
      <c r="C86" s="28" t="s">
        <v>42</v>
      </c>
      <c r="D86" s="28" t="s">
        <v>245</v>
      </c>
      <c r="E86" s="28" t="s">
        <v>238</v>
      </c>
      <c r="F86" s="28">
        <v>348</v>
      </c>
    </row>
    <row r="87" spans="2:6" x14ac:dyDescent="0.3">
      <c r="B87" s="30">
        <v>46030</v>
      </c>
      <c r="C87" s="28" t="s">
        <v>38</v>
      </c>
      <c r="D87" s="28" t="s">
        <v>246</v>
      </c>
      <c r="E87" s="28" t="s">
        <v>236</v>
      </c>
      <c r="F87" s="28">
        <v>264</v>
      </c>
    </row>
    <row r="88" spans="2:6" x14ac:dyDescent="0.3">
      <c r="B88" s="30">
        <v>46030</v>
      </c>
      <c r="C88" s="28" t="s">
        <v>106</v>
      </c>
      <c r="D88" s="28" t="s">
        <v>246</v>
      </c>
      <c r="E88" s="28" t="s">
        <v>237</v>
      </c>
      <c r="F88" s="28">
        <v>378</v>
      </c>
    </row>
    <row r="89" spans="2:6" x14ac:dyDescent="0.3">
      <c r="B89" s="30">
        <v>46030</v>
      </c>
      <c r="C89" s="28" t="s">
        <v>42</v>
      </c>
      <c r="D89" s="28" t="s">
        <v>250</v>
      </c>
      <c r="E89" s="28" t="s">
        <v>235</v>
      </c>
      <c r="F89" s="28">
        <v>215</v>
      </c>
    </row>
    <row r="90" spans="2:6" x14ac:dyDescent="0.3">
      <c r="B90" s="30">
        <v>46031</v>
      </c>
      <c r="C90" s="28" t="s">
        <v>39</v>
      </c>
      <c r="D90" s="28" t="s">
        <v>247</v>
      </c>
      <c r="E90" s="28" t="s">
        <v>230</v>
      </c>
      <c r="F90" s="28">
        <v>185</v>
      </c>
    </row>
    <row r="91" spans="2:6" x14ac:dyDescent="0.3">
      <c r="B91" s="30">
        <v>46031</v>
      </c>
      <c r="C91" s="28" t="s">
        <v>39</v>
      </c>
      <c r="D91" s="28" t="s">
        <v>244</v>
      </c>
      <c r="E91" s="28" t="s">
        <v>227</v>
      </c>
      <c r="F91" s="28">
        <v>406</v>
      </c>
    </row>
    <row r="92" spans="2:6" x14ac:dyDescent="0.3">
      <c r="B92" s="30">
        <v>46031</v>
      </c>
      <c r="C92" s="28" t="s">
        <v>38</v>
      </c>
      <c r="D92" s="28" t="s">
        <v>245</v>
      </c>
      <c r="E92" s="28" t="s">
        <v>215</v>
      </c>
      <c r="F92" s="28">
        <v>1035</v>
      </c>
    </row>
    <row r="93" spans="2:6" x14ac:dyDescent="0.3">
      <c r="B93" s="30">
        <v>46031</v>
      </c>
      <c r="C93" s="28" t="s">
        <v>42</v>
      </c>
      <c r="D93" s="28" t="s">
        <v>245</v>
      </c>
      <c r="E93" s="28" t="s">
        <v>238</v>
      </c>
      <c r="F93" s="28">
        <v>696</v>
      </c>
    </row>
    <row r="94" spans="2:6" x14ac:dyDescent="0.3">
      <c r="B94" s="30">
        <v>46031</v>
      </c>
      <c r="C94" s="28" t="s">
        <v>38</v>
      </c>
      <c r="D94" s="28" t="s">
        <v>250</v>
      </c>
      <c r="E94" s="28" t="s">
        <v>234</v>
      </c>
      <c r="F94" s="28">
        <v>867</v>
      </c>
    </row>
    <row r="95" spans="2:6" x14ac:dyDescent="0.3">
      <c r="B95" s="30">
        <v>46031</v>
      </c>
      <c r="C95" s="28" t="s">
        <v>106</v>
      </c>
      <c r="D95" s="28" t="s">
        <v>245</v>
      </c>
      <c r="E95" s="28" t="s">
        <v>217</v>
      </c>
      <c r="F95" s="28">
        <v>676</v>
      </c>
    </row>
    <row r="96" spans="2:6" x14ac:dyDescent="0.3">
      <c r="B96" s="30">
        <v>46031</v>
      </c>
      <c r="C96" s="28" t="s">
        <v>38</v>
      </c>
      <c r="D96" s="28" t="s">
        <v>244</v>
      </c>
      <c r="E96" s="28" t="s">
        <v>241</v>
      </c>
      <c r="F96" s="28">
        <v>1260</v>
      </c>
    </row>
    <row r="97" spans="2:6" x14ac:dyDescent="0.3">
      <c r="B97" s="30">
        <v>46031</v>
      </c>
      <c r="C97" s="28" t="s">
        <v>38</v>
      </c>
      <c r="D97" s="28" t="s">
        <v>246</v>
      </c>
      <c r="E97" s="28" t="s">
        <v>236</v>
      </c>
      <c r="F97" s="28">
        <v>220</v>
      </c>
    </row>
    <row r="98" spans="2:6" x14ac:dyDescent="0.3">
      <c r="B98" s="30">
        <v>46031</v>
      </c>
      <c r="C98" s="28" t="s">
        <v>42</v>
      </c>
      <c r="D98" s="28" t="s">
        <v>250</v>
      </c>
      <c r="E98" s="28" t="s">
        <v>234</v>
      </c>
      <c r="F98" s="28">
        <v>867</v>
      </c>
    </row>
    <row r="99" spans="2:6" x14ac:dyDescent="0.3">
      <c r="B99" s="30">
        <v>46031</v>
      </c>
      <c r="C99" s="28" t="s">
        <v>106</v>
      </c>
      <c r="D99" s="28" t="s">
        <v>244</v>
      </c>
      <c r="E99" s="28" t="s">
        <v>231</v>
      </c>
      <c r="F99" s="28">
        <v>198</v>
      </c>
    </row>
    <row r="100" spans="2:6" x14ac:dyDescent="0.3">
      <c r="B100" s="30">
        <v>46031</v>
      </c>
      <c r="C100" s="28" t="s">
        <v>39</v>
      </c>
      <c r="D100" s="28" t="s">
        <v>245</v>
      </c>
      <c r="E100" s="28" t="s">
        <v>223</v>
      </c>
      <c r="F100" s="28">
        <v>106</v>
      </c>
    </row>
    <row r="101" spans="2:6" x14ac:dyDescent="0.3">
      <c r="B101" s="30">
        <v>46031</v>
      </c>
      <c r="C101" s="28" t="s">
        <v>42</v>
      </c>
      <c r="D101" s="28" t="s">
        <v>250</v>
      </c>
      <c r="E101" s="28" t="s">
        <v>235</v>
      </c>
      <c r="F101" s="28">
        <v>172</v>
      </c>
    </row>
    <row r="102" spans="2:6" x14ac:dyDescent="0.3">
      <c r="B102" s="30">
        <v>46031</v>
      </c>
      <c r="C102" s="28" t="s">
        <v>106</v>
      </c>
      <c r="D102" s="28" t="s">
        <v>245</v>
      </c>
      <c r="E102" s="28" t="s">
        <v>223</v>
      </c>
      <c r="F102" s="28">
        <v>1060</v>
      </c>
    </row>
    <row r="103" spans="2:6" x14ac:dyDescent="0.3">
      <c r="B103" s="30">
        <v>46031</v>
      </c>
      <c r="C103" s="28" t="s">
        <v>39</v>
      </c>
      <c r="D103" s="28" t="s">
        <v>245</v>
      </c>
      <c r="E103" s="28" t="s">
        <v>215</v>
      </c>
      <c r="F103" s="28">
        <v>690</v>
      </c>
    </row>
    <row r="104" spans="2:6" x14ac:dyDescent="0.3">
      <c r="B104" s="30">
        <v>46031</v>
      </c>
      <c r="C104" s="28" t="s">
        <v>42</v>
      </c>
      <c r="D104" s="28" t="s">
        <v>245</v>
      </c>
      <c r="E104" s="28" t="s">
        <v>223</v>
      </c>
      <c r="F104" s="28">
        <v>265</v>
      </c>
    </row>
    <row r="105" spans="2:6" x14ac:dyDescent="0.3">
      <c r="B105" s="30">
        <v>46032</v>
      </c>
      <c r="C105" s="28" t="s">
        <v>42</v>
      </c>
      <c r="D105" s="28" t="s">
        <v>247</v>
      </c>
      <c r="E105" s="28" t="s">
        <v>221</v>
      </c>
      <c r="F105" s="28">
        <v>169</v>
      </c>
    </row>
    <row r="106" spans="2:6" x14ac:dyDescent="0.3">
      <c r="B106" s="30">
        <v>46032</v>
      </c>
      <c r="C106" s="28" t="s">
        <v>42</v>
      </c>
      <c r="D106" s="28" t="s">
        <v>247</v>
      </c>
      <c r="E106" s="28" t="s">
        <v>233</v>
      </c>
      <c r="F106" s="28">
        <v>918</v>
      </c>
    </row>
    <row r="107" spans="2:6" x14ac:dyDescent="0.3">
      <c r="B107" s="30">
        <v>46032</v>
      </c>
      <c r="C107" s="28" t="s">
        <v>42</v>
      </c>
      <c r="D107" s="28" t="s">
        <v>246</v>
      </c>
      <c r="E107" s="28" t="s">
        <v>229</v>
      </c>
      <c r="F107" s="28">
        <v>176</v>
      </c>
    </row>
    <row r="108" spans="2:6" x14ac:dyDescent="0.3">
      <c r="B108" s="30">
        <v>46032</v>
      </c>
      <c r="C108" s="28" t="s">
        <v>106</v>
      </c>
      <c r="D108" s="28" t="s">
        <v>246</v>
      </c>
      <c r="E108" s="28" t="s">
        <v>236</v>
      </c>
      <c r="F108" s="28">
        <v>198</v>
      </c>
    </row>
    <row r="109" spans="2:6" x14ac:dyDescent="0.3">
      <c r="B109" s="30">
        <v>46032</v>
      </c>
      <c r="C109" s="28" t="s">
        <v>42</v>
      </c>
      <c r="D109" s="28" t="s">
        <v>246</v>
      </c>
      <c r="E109" s="28" t="s">
        <v>229</v>
      </c>
      <c r="F109" s="28">
        <v>176</v>
      </c>
    </row>
    <row r="110" spans="2:6" x14ac:dyDescent="0.3">
      <c r="B110" s="30">
        <v>46032</v>
      </c>
      <c r="C110" s="28" t="s">
        <v>39</v>
      </c>
      <c r="D110" s="28" t="s">
        <v>246</v>
      </c>
      <c r="E110" s="28" t="s">
        <v>237</v>
      </c>
      <c r="F110" s="28">
        <v>504</v>
      </c>
    </row>
    <row r="111" spans="2:6" x14ac:dyDescent="0.3">
      <c r="B111" s="30">
        <v>46032</v>
      </c>
      <c r="C111" s="28" t="s">
        <v>42</v>
      </c>
      <c r="D111" s="28" t="s">
        <v>244</v>
      </c>
      <c r="E111" s="28" t="s">
        <v>241</v>
      </c>
      <c r="F111" s="28">
        <v>1320</v>
      </c>
    </row>
    <row r="112" spans="2:6" x14ac:dyDescent="0.3">
      <c r="B112" s="30">
        <v>46032</v>
      </c>
      <c r="C112" s="28" t="s">
        <v>106</v>
      </c>
      <c r="D112" s="28" t="s">
        <v>244</v>
      </c>
      <c r="E112" s="28" t="s">
        <v>231</v>
      </c>
      <c r="F112" s="28">
        <v>242</v>
      </c>
    </row>
    <row r="113" spans="2:6" x14ac:dyDescent="0.3">
      <c r="B113" s="30">
        <v>46032</v>
      </c>
      <c r="C113" s="28" t="s">
        <v>42</v>
      </c>
      <c r="D113" s="28" t="s">
        <v>247</v>
      </c>
      <c r="E113" s="28" t="s">
        <v>225</v>
      </c>
      <c r="F113" s="28">
        <v>1280</v>
      </c>
    </row>
    <row r="114" spans="2:6" x14ac:dyDescent="0.3">
      <c r="B114" s="30">
        <v>46032</v>
      </c>
      <c r="C114" s="28" t="s">
        <v>42</v>
      </c>
      <c r="D114" s="28" t="s">
        <v>245</v>
      </c>
      <c r="E114" s="28" t="s">
        <v>219</v>
      </c>
      <c r="F114" s="28">
        <v>1183</v>
      </c>
    </row>
    <row r="115" spans="2:6" x14ac:dyDescent="0.3">
      <c r="B115" s="30">
        <v>46033</v>
      </c>
      <c r="C115" s="28" t="s">
        <v>106</v>
      </c>
      <c r="D115" s="28" t="s">
        <v>244</v>
      </c>
      <c r="E115" s="28" t="s">
        <v>241</v>
      </c>
      <c r="F115" s="28">
        <v>780</v>
      </c>
    </row>
    <row r="116" spans="2:6" x14ac:dyDescent="0.3">
      <c r="B116" s="30">
        <v>46033</v>
      </c>
      <c r="C116" s="28" t="s">
        <v>39</v>
      </c>
      <c r="D116" s="28" t="s">
        <v>246</v>
      </c>
      <c r="E116" s="28" t="s">
        <v>228</v>
      </c>
      <c r="F116" s="28">
        <v>216</v>
      </c>
    </row>
    <row r="117" spans="2:6" x14ac:dyDescent="0.3">
      <c r="B117" s="30">
        <v>46033</v>
      </c>
      <c r="C117" s="28" t="s">
        <v>39</v>
      </c>
      <c r="D117" s="28" t="s">
        <v>244</v>
      </c>
      <c r="E117" s="28" t="s">
        <v>242</v>
      </c>
      <c r="F117" s="28">
        <v>855</v>
      </c>
    </row>
    <row r="118" spans="2:6" x14ac:dyDescent="0.3">
      <c r="B118" s="30">
        <v>46033</v>
      </c>
      <c r="C118" s="28" t="s">
        <v>38</v>
      </c>
      <c r="D118" s="28" t="s">
        <v>244</v>
      </c>
      <c r="E118" s="28" t="s">
        <v>241</v>
      </c>
      <c r="F118" s="28">
        <v>1200</v>
      </c>
    </row>
    <row r="119" spans="2:6" x14ac:dyDescent="0.3">
      <c r="B119" s="30">
        <v>46033</v>
      </c>
      <c r="C119" s="28" t="s">
        <v>106</v>
      </c>
      <c r="D119" s="28" t="s">
        <v>245</v>
      </c>
      <c r="E119" s="28" t="s">
        <v>223</v>
      </c>
      <c r="F119" s="28">
        <v>159</v>
      </c>
    </row>
    <row r="120" spans="2:6" x14ac:dyDescent="0.3">
      <c r="B120" s="30">
        <v>46033</v>
      </c>
      <c r="C120" s="28" t="s">
        <v>38</v>
      </c>
      <c r="D120" s="28" t="s">
        <v>247</v>
      </c>
      <c r="E120" s="28" t="s">
        <v>221</v>
      </c>
      <c r="F120" s="28">
        <v>260</v>
      </c>
    </row>
    <row r="121" spans="2:6" x14ac:dyDescent="0.3">
      <c r="B121" s="30">
        <v>46033</v>
      </c>
      <c r="C121" s="28" t="s">
        <v>106</v>
      </c>
      <c r="D121" s="28" t="s">
        <v>247</v>
      </c>
      <c r="E121" s="28" t="s">
        <v>233</v>
      </c>
      <c r="F121" s="28">
        <v>867</v>
      </c>
    </row>
    <row r="122" spans="2:6" x14ac:dyDescent="0.3">
      <c r="B122" s="30">
        <v>46033</v>
      </c>
      <c r="C122" s="28" t="s">
        <v>39</v>
      </c>
      <c r="D122" s="28" t="s">
        <v>244</v>
      </c>
      <c r="E122" s="28" t="s">
        <v>241</v>
      </c>
      <c r="F122" s="28">
        <v>1320</v>
      </c>
    </row>
    <row r="123" spans="2:6" x14ac:dyDescent="0.3">
      <c r="B123" s="30">
        <v>46033</v>
      </c>
      <c r="C123" s="28" t="s">
        <v>38</v>
      </c>
      <c r="D123" s="28" t="s">
        <v>244</v>
      </c>
      <c r="E123" s="28" t="s">
        <v>242</v>
      </c>
      <c r="F123" s="28">
        <v>285</v>
      </c>
    </row>
    <row r="124" spans="2:6" x14ac:dyDescent="0.3">
      <c r="B124" s="30">
        <v>46033</v>
      </c>
      <c r="C124" s="28" t="s">
        <v>42</v>
      </c>
      <c r="D124" s="28" t="s">
        <v>246</v>
      </c>
      <c r="E124" s="28" t="s">
        <v>229</v>
      </c>
      <c r="F124" s="28">
        <v>1408</v>
      </c>
    </row>
    <row r="125" spans="2:6" x14ac:dyDescent="0.3">
      <c r="B125" s="30">
        <v>46033</v>
      </c>
      <c r="C125" s="28" t="s">
        <v>39</v>
      </c>
      <c r="D125" s="28" t="s">
        <v>244</v>
      </c>
      <c r="E125" s="28" t="s">
        <v>240</v>
      </c>
      <c r="F125" s="28">
        <v>1035</v>
      </c>
    </row>
    <row r="126" spans="2:6" x14ac:dyDescent="0.3">
      <c r="B126" s="30">
        <v>46033</v>
      </c>
      <c r="C126" s="28" t="s">
        <v>39</v>
      </c>
      <c r="D126" s="28" t="s">
        <v>250</v>
      </c>
      <c r="E126" s="28" t="s">
        <v>234</v>
      </c>
      <c r="F126" s="28">
        <v>408</v>
      </c>
    </row>
    <row r="127" spans="2:6" x14ac:dyDescent="0.3">
      <c r="B127" s="30">
        <v>46033</v>
      </c>
      <c r="C127" s="28" t="s">
        <v>42</v>
      </c>
      <c r="D127" s="28" t="s">
        <v>247</v>
      </c>
      <c r="E127" s="28" t="s">
        <v>225</v>
      </c>
      <c r="F127" s="28">
        <v>1344</v>
      </c>
    </row>
    <row r="128" spans="2:6" x14ac:dyDescent="0.3">
      <c r="B128" s="30">
        <v>46033</v>
      </c>
      <c r="C128" s="28" t="s">
        <v>106</v>
      </c>
      <c r="D128" s="28" t="s">
        <v>250</v>
      </c>
      <c r="E128" s="28" t="s">
        <v>232</v>
      </c>
      <c r="F128" s="28">
        <v>1128</v>
      </c>
    </row>
    <row r="129" spans="2:6" x14ac:dyDescent="0.3">
      <c r="B129" s="30">
        <v>46033</v>
      </c>
      <c r="C129" s="28" t="s">
        <v>42</v>
      </c>
      <c r="D129" s="28" t="s">
        <v>250</v>
      </c>
      <c r="E129" s="28" t="s">
        <v>226</v>
      </c>
      <c r="F129" s="28">
        <v>1056</v>
      </c>
    </row>
    <row r="130" spans="2:6" x14ac:dyDescent="0.3">
      <c r="B130" s="30">
        <v>46033</v>
      </c>
      <c r="C130" s="28" t="s">
        <v>39</v>
      </c>
      <c r="D130" s="28" t="s">
        <v>247</v>
      </c>
      <c r="E130" s="28" t="s">
        <v>221</v>
      </c>
      <c r="F130" s="28">
        <v>182</v>
      </c>
    </row>
    <row r="131" spans="2:6" x14ac:dyDescent="0.3">
      <c r="B131" s="30">
        <v>46033</v>
      </c>
      <c r="C131" s="28" t="s">
        <v>42</v>
      </c>
      <c r="D131" s="28" t="s">
        <v>250</v>
      </c>
      <c r="E131" s="28" t="s">
        <v>226</v>
      </c>
      <c r="F131" s="28">
        <v>960</v>
      </c>
    </row>
    <row r="132" spans="2:6" x14ac:dyDescent="0.3">
      <c r="B132" s="30">
        <v>46033</v>
      </c>
      <c r="C132" s="28" t="s">
        <v>38</v>
      </c>
      <c r="D132" s="28" t="s">
        <v>250</v>
      </c>
      <c r="E132" s="28" t="s">
        <v>232</v>
      </c>
      <c r="F132" s="28">
        <v>94</v>
      </c>
    </row>
    <row r="133" spans="2:6" x14ac:dyDescent="0.3">
      <c r="B133" s="30">
        <v>46033</v>
      </c>
      <c r="C133" s="28" t="s">
        <v>39</v>
      </c>
      <c r="D133" s="28" t="s">
        <v>250</v>
      </c>
      <c r="E133" s="28" t="s">
        <v>235</v>
      </c>
      <c r="F133" s="28">
        <v>645</v>
      </c>
    </row>
    <row r="134" spans="2:6" x14ac:dyDescent="0.3">
      <c r="B134" s="30">
        <v>46034</v>
      </c>
      <c r="C134" s="28" t="s">
        <v>39</v>
      </c>
      <c r="D134" s="28" t="s">
        <v>245</v>
      </c>
      <c r="E134" s="28" t="s">
        <v>215</v>
      </c>
      <c r="F134" s="28">
        <v>552</v>
      </c>
    </row>
    <row r="135" spans="2:6" x14ac:dyDescent="0.3">
      <c r="B135" s="30">
        <v>46034</v>
      </c>
      <c r="C135" s="28" t="s">
        <v>38</v>
      </c>
      <c r="D135" s="28" t="s">
        <v>245</v>
      </c>
      <c r="E135" s="28" t="s">
        <v>238</v>
      </c>
      <c r="F135" s="28">
        <v>1044</v>
      </c>
    </row>
    <row r="136" spans="2:6" x14ac:dyDescent="0.3">
      <c r="B136" s="30">
        <v>46034</v>
      </c>
      <c r="C136" s="28" t="s">
        <v>38</v>
      </c>
      <c r="D136" s="28" t="s">
        <v>244</v>
      </c>
      <c r="E136" s="28" t="s">
        <v>231</v>
      </c>
      <c r="F136" s="28">
        <v>88</v>
      </c>
    </row>
    <row r="137" spans="2:6" x14ac:dyDescent="0.3">
      <c r="B137" s="30">
        <v>46034</v>
      </c>
      <c r="C137" s="28" t="s">
        <v>39</v>
      </c>
      <c r="D137" s="28" t="s">
        <v>246</v>
      </c>
      <c r="E137" s="28" t="s">
        <v>236</v>
      </c>
      <c r="F137" s="28">
        <v>198</v>
      </c>
    </row>
    <row r="138" spans="2:6" x14ac:dyDescent="0.3">
      <c r="B138" s="30">
        <v>46034</v>
      </c>
      <c r="C138" s="28" t="s">
        <v>39</v>
      </c>
      <c r="D138" s="28" t="s">
        <v>247</v>
      </c>
      <c r="E138" s="28" t="s">
        <v>221</v>
      </c>
      <c r="F138" s="28">
        <v>260</v>
      </c>
    </row>
    <row r="139" spans="2:6" x14ac:dyDescent="0.3">
      <c r="B139" s="30">
        <v>46034</v>
      </c>
      <c r="C139" s="28" t="s">
        <v>42</v>
      </c>
      <c r="D139" s="28" t="s">
        <v>244</v>
      </c>
      <c r="E139" s="28" t="s">
        <v>231</v>
      </c>
      <c r="F139" s="28">
        <v>132</v>
      </c>
    </row>
    <row r="140" spans="2:6" x14ac:dyDescent="0.3">
      <c r="B140" s="30">
        <v>46034</v>
      </c>
      <c r="C140" s="28" t="s">
        <v>42</v>
      </c>
      <c r="D140" s="28" t="s">
        <v>244</v>
      </c>
      <c r="E140" s="28" t="s">
        <v>231</v>
      </c>
      <c r="F140" s="28">
        <v>352</v>
      </c>
    </row>
    <row r="141" spans="2:6" x14ac:dyDescent="0.3">
      <c r="B141" s="30">
        <v>46034</v>
      </c>
      <c r="C141" s="28" t="s">
        <v>39</v>
      </c>
      <c r="D141" s="28" t="s">
        <v>244</v>
      </c>
      <c r="E141" s="28" t="s">
        <v>227</v>
      </c>
      <c r="F141" s="28">
        <v>1450</v>
      </c>
    </row>
    <row r="142" spans="2:6" x14ac:dyDescent="0.3">
      <c r="B142" s="30">
        <v>46034</v>
      </c>
      <c r="C142" s="28" t="s">
        <v>42</v>
      </c>
      <c r="D142" s="28" t="s">
        <v>244</v>
      </c>
      <c r="E142" s="28" t="s">
        <v>241</v>
      </c>
      <c r="F142" s="28">
        <v>180</v>
      </c>
    </row>
    <row r="143" spans="2:6" x14ac:dyDescent="0.3">
      <c r="B143" s="30">
        <v>46034</v>
      </c>
      <c r="C143" s="28" t="s">
        <v>38</v>
      </c>
      <c r="D143" s="28" t="s">
        <v>250</v>
      </c>
      <c r="E143" s="28" t="s">
        <v>226</v>
      </c>
      <c r="F143" s="28">
        <v>288</v>
      </c>
    </row>
    <row r="144" spans="2:6" x14ac:dyDescent="0.3">
      <c r="B144" s="30">
        <v>46035</v>
      </c>
      <c r="C144" s="28" t="s">
        <v>39</v>
      </c>
      <c r="D144" s="28" t="s">
        <v>250</v>
      </c>
      <c r="E144" s="28" t="s">
        <v>234</v>
      </c>
      <c r="F144" s="28">
        <v>1224</v>
      </c>
    </row>
    <row r="145" spans="2:6" x14ac:dyDescent="0.3">
      <c r="B145" s="30">
        <v>46035</v>
      </c>
      <c r="C145" s="28" t="s">
        <v>42</v>
      </c>
      <c r="D145" s="28" t="s">
        <v>245</v>
      </c>
      <c r="E145" s="28" t="s">
        <v>219</v>
      </c>
      <c r="F145" s="28">
        <v>2002</v>
      </c>
    </row>
    <row r="146" spans="2:6" x14ac:dyDescent="0.3">
      <c r="B146" s="30">
        <v>46035</v>
      </c>
      <c r="C146" s="28" t="s">
        <v>39</v>
      </c>
      <c r="D146" s="28" t="s">
        <v>250</v>
      </c>
      <c r="E146" s="28" t="s">
        <v>239</v>
      </c>
      <c r="F146" s="28">
        <v>418</v>
      </c>
    </row>
    <row r="147" spans="2:6" x14ac:dyDescent="0.3">
      <c r="B147" s="30">
        <v>46035</v>
      </c>
      <c r="C147" s="28" t="s">
        <v>38</v>
      </c>
      <c r="D147" s="28" t="s">
        <v>250</v>
      </c>
      <c r="E147" s="28" t="s">
        <v>234</v>
      </c>
      <c r="F147" s="28">
        <v>765</v>
      </c>
    </row>
    <row r="148" spans="2:6" x14ac:dyDescent="0.3">
      <c r="B148" s="30">
        <v>46035</v>
      </c>
      <c r="C148" s="28" t="s">
        <v>42</v>
      </c>
      <c r="D148" s="28" t="s">
        <v>247</v>
      </c>
      <c r="E148" s="28" t="s">
        <v>225</v>
      </c>
      <c r="F148" s="28">
        <v>1088</v>
      </c>
    </row>
    <row r="149" spans="2:6" x14ac:dyDescent="0.3">
      <c r="B149" s="30">
        <v>46035</v>
      </c>
      <c r="C149" s="28" t="s">
        <v>42</v>
      </c>
      <c r="D149" s="28" t="s">
        <v>247</v>
      </c>
      <c r="E149" s="28" t="s">
        <v>230</v>
      </c>
      <c r="F149" s="28">
        <v>518</v>
      </c>
    </row>
    <row r="150" spans="2:6" x14ac:dyDescent="0.3">
      <c r="B150" s="30">
        <v>46035</v>
      </c>
      <c r="C150" s="28" t="s">
        <v>39</v>
      </c>
      <c r="D150" s="28" t="s">
        <v>250</v>
      </c>
      <c r="E150" s="28" t="s">
        <v>226</v>
      </c>
      <c r="F150" s="28">
        <v>864</v>
      </c>
    </row>
    <row r="151" spans="2:6" x14ac:dyDescent="0.3">
      <c r="B151" s="30">
        <v>46035</v>
      </c>
      <c r="C151" s="28" t="s">
        <v>42</v>
      </c>
      <c r="D151" s="28" t="s">
        <v>247</v>
      </c>
      <c r="E151" s="28" t="s">
        <v>221</v>
      </c>
      <c r="F151" s="28">
        <v>221</v>
      </c>
    </row>
    <row r="152" spans="2:6" x14ac:dyDescent="0.3">
      <c r="B152" s="30">
        <v>46035</v>
      </c>
      <c r="C152" s="28" t="s">
        <v>38</v>
      </c>
      <c r="D152" s="28" t="s">
        <v>246</v>
      </c>
      <c r="E152" s="28" t="s">
        <v>237</v>
      </c>
      <c r="F152" s="28">
        <v>1512</v>
      </c>
    </row>
    <row r="153" spans="2:6" x14ac:dyDescent="0.3">
      <c r="B153" s="30">
        <v>46035</v>
      </c>
      <c r="C153" s="28" t="s">
        <v>106</v>
      </c>
      <c r="D153" s="28" t="s">
        <v>247</v>
      </c>
      <c r="E153" s="28" t="s">
        <v>233</v>
      </c>
      <c r="F153" s="28">
        <v>969</v>
      </c>
    </row>
    <row r="154" spans="2:6" x14ac:dyDescent="0.3">
      <c r="B154" s="30">
        <v>46035</v>
      </c>
      <c r="C154" s="28" t="s">
        <v>39</v>
      </c>
      <c r="D154" s="28" t="s">
        <v>246</v>
      </c>
      <c r="E154" s="28" t="s">
        <v>228</v>
      </c>
      <c r="F154" s="28">
        <v>1728</v>
      </c>
    </row>
    <row r="155" spans="2:6" x14ac:dyDescent="0.3">
      <c r="B155" s="30">
        <v>46036</v>
      </c>
      <c r="C155" s="28" t="s">
        <v>38</v>
      </c>
      <c r="D155" s="28" t="s">
        <v>246</v>
      </c>
      <c r="E155" s="28" t="s">
        <v>229</v>
      </c>
      <c r="F155" s="28">
        <v>1672</v>
      </c>
    </row>
    <row r="156" spans="2:6" x14ac:dyDescent="0.3">
      <c r="B156" s="30">
        <v>46036</v>
      </c>
      <c r="C156" s="28" t="s">
        <v>106</v>
      </c>
      <c r="D156" s="28" t="s">
        <v>250</v>
      </c>
      <c r="E156" s="28" t="s">
        <v>234</v>
      </c>
      <c r="F156" s="28">
        <v>204</v>
      </c>
    </row>
    <row r="157" spans="2:6" x14ac:dyDescent="0.3">
      <c r="B157" s="30">
        <v>46036</v>
      </c>
      <c r="C157" s="28" t="s">
        <v>39</v>
      </c>
      <c r="D157" s="28" t="s">
        <v>244</v>
      </c>
      <c r="E157" s="28" t="s">
        <v>240</v>
      </c>
      <c r="F157" s="28">
        <v>675</v>
      </c>
    </row>
    <row r="158" spans="2:6" x14ac:dyDescent="0.3">
      <c r="B158" s="30">
        <v>46036</v>
      </c>
      <c r="C158" s="28" t="s">
        <v>106</v>
      </c>
      <c r="D158" s="28" t="s">
        <v>247</v>
      </c>
      <c r="E158" s="28" t="s">
        <v>221</v>
      </c>
      <c r="F158" s="28">
        <v>195</v>
      </c>
    </row>
    <row r="159" spans="2:6" x14ac:dyDescent="0.3">
      <c r="B159" s="30">
        <v>46036</v>
      </c>
      <c r="C159" s="28" t="s">
        <v>106</v>
      </c>
      <c r="D159" s="28" t="s">
        <v>250</v>
      </c>
      <c r="E159" s="28" t="s">
        <v>232</v>
      </c>
      <c r="F159" s="28">
        <v>705</v>
      </c>
    </row>
    <row r="160" spans="2:6" x14ac:dyDescent="0.3">
      <c r="B160" s="30">
        <v>46036</v>
      </c>
      <c r="C160" s="28" t="s">
        <v>39</v>
      </c>
      <c r="D160" s="28" t="s">
        <v>250</v>
      </c>
      <c r="E160" s="28" t="s">
        <v>235</v>
      </c>
      <c r="F160" s="28">
        <v>473</v>
      </c>
    </row>
    <row r="161" spans="2:6" x14ac:dyDescent="0.3">
      <c r="B161" s="30">
        <v>46036</v>
      </c>
      <c r="C161" s="28" t="s">
        <v>42</v>
      </c>
      <c r="D161" s="28" t="s">
        <v>250</v>
      </c>
      <c r="E161" s="28" t="s">
        <v>234</v>
      </c>
      <c r="F161" s="28">
        <v>153</v>
      </c>
    </row>
    <row r="162" spans="2:6" x14ac:dyDescent="0.3">
      <c r="B162" s="30">
        <v>46036</v>
      </c>
      <c r="C162" s="28" t="s">
        <v>38</v>
      </c>
      <c r="D162" s="28" t="s">
        <v>245</v>
      </c>
      <c r="E162" s="28" t="s">
        <v>223</v>
      </c>
      <c r="F162" s="28">
        <v>1325</v>
      </c>
    </row>
    <row r="163" spans="2:6" x14ac:dyDescent="0.3">
      <c r="B163" s="30">
        <v>46036</v>
      </c>
      <c r="C163" s="28" t="s">
        <v>39</v>
      </c>
      <c r="D163" s="28" t="s">
        <v>247</v>
      </c>
      <c r="E163" s="28" t="s">
        <v>230</v>
      </c>
      <c r="F163" s="28">
        <v>555</v>
      </c>
    </row>
    <row r="164" spans="2:6" x14ac:dyDescent="0.3">
      <c r="B164" s="30">
        <v>46036</v>
      </c>
      <c r="C164" s="28" t="s">
        <v>39</v>
      </c>
      <c r="D164" s="28" t="s">
        <v>250</v>
      </c>
      <c r="E164" s="28" t="s">
        <v>235</v>
      </c>
      <c r="F164" s="28">
        <v>344</v>
      </c>
    </row>
    <row r="165" spans="2:6" x14ac:dyDescent="0.3">
      <c r="B165" s="30">
        <v>46036</v>
      </c>
      <c r="C165" s="28" t="s">
        <v>39</v>
      </c>
      <c r="D165" s="28" t="s">
        <v>250</v>
      </c>
      <c r="E165" s="28" t="s">
        <v>239</v>
      </c>
      <c r="F165" s="28">
        <v>722</v>
      </c>
    </row>
    <row r="166" spans="2:6" x14ac:dyDescent="0.3">
      <c r="B166" s="30">
        <v>46036</v>
      </c>
      <c r="C166" s="28" t="s">
        <v>39</v>
      </c>
      <c r="D166" s="28" t="s">
        <v>244</v>
      </c>
      <c r="E166" s="28" t="s">
        <v>240</v>
      </c>
      <c r="F166" s="28">
        <v>360</v>
      </c>
    </row>
    <row r="167" spans="2:6" x14ac:dyDescent="0.3">
      <c r="B167" s="30">
        <v>46036</v>
      </c>
      <c r="C167" s="28" t="s">
        <v>106</v>
      </c>
      <c r="D167" s="28" t="s">
        <v>247</v>
      </c>
      <c r="E167" s="28" t="s">
        <v>233</v>
      </c>
      <c r="F167" s="28">
        <v>102</v>
      </c>
    </row>
    <row r="168" spans="2:6" x14ac:dyDescent="0.3">
      <c r="B168" s="30">
        <v>46036</v>
      </c>
      <c r="C168" s="28" t="s">
        <v>39</v>
      </c>
      <c r="D168" s="28" t="s">
        <v>247</v>
      </c>
      <c r="E168" s="28" t="s">
        <v>233</v>
      </c>
      <c r="F168" s="28">
        <v>459</v>
      </c>
    </row>
    <row r="169" spans="2:6" x14ac:dyDescent="0.3">
      <c r="B169" s="30">
        <v>46036</v>
      </c>
      <c r="C169" s="28" t="s">
        <v>39</v>
      </c>
      <c r="D169" s="28" t="s">
        <v>246</v>
      </c>
      <c r="E169" s="28" t="s">
        <v>236</v>
      </c>
      <c r="F169" s="28">
        <v>33</v>
      </c>
    </row>
    <row r="170" spans="2:6" x14ac:dyDescent="0.3">
      <c r="B170" s="30">
        <v>46037</v>
      </c>
      <c r="C170" s="28" t="s">
        <v>42</v>
      </c>
      <c r="D170" s="28" t="s">
        <v>245</v>
      </c>
      <c r="E170" s="28" t="s">
        <v>215</v>
      </c>
      <c r="F170" s="28">
        <v>1518</v>
      </c>
    </row>
    <row r="171" spans="2:6" x14ac:dyDescent="0.3">
      <c r="B171" s="30">
        <v>46037</v>
      </c>
      <c r="C171" s="28" t="s">
        <v>106</v>
      </c>
      <c r="D171" s="28" t="s">
        <v>244</v>
      </c>
      <c r="E171" s="28" t="s">
        <v>227</v>
      </c>
      <c r="F171" s="28">
        <v>928</v>
      </c>
    </row>
    <row r="172" spans="2:6" x14ac:dyDescent="0.3">
      <c r="B172" s="30">
        <v>46037</v>
      </c>
      <c r="C172" s="28" t="s">
        <v>39</v>
      </c>
      <c r="D172" s="28" t="s">
        <v>245</v>
      </c>
      <c r="E172" s="28" t="s">
        <v>217</v>
      </c>
      <c r="F172" s="28">
        <v>1040</v>
      </c>
    </row>
    <row r="173" spans="2:6" x14ac:dyDescent="0.3">
      <c r="B173" s="30">
        <v>46037</v>
      </c>
      <c r="C173" s="28" t="s">
        <v>38</v>
      </c>
      <c r="D173" s="28" t="s">
        <v>250</v>
      </c>
      <c r="E173" s="28" t="s">
        <v>226</v>
      </c>
      <c r="F173" s="28">
        <v>1344</v>
      </c>
    </row>
    <row r="174" spans="2:6" x14ac:dyDescent="0.3">
      <c r="B174" s="30">
        <v>46037</v>
      </c>
      <c r="C174" s="28" t="s">
        <v>42</v>
      </c>
      <c r="D174" s="28" t="s">
        <v>245</v>
      </c>
      <c r="E174" s="28" t="s">
        <v>223</v>
      </c>
      <c r="F174" s="28">
        <v>371</v>
      </c>
    </row>
    <row r="175" spans="2:6" x14ac:dyDescent="0.3">
      <c r="B175" s="30">
        <v>46037</v>
      </c>
      <c r="C175" s="28" t="s">
        <v>39</v>
      </c>
      <c r="D175" s="28" t="s">
        <v>250</v>
      </c>
      <c r="E175" s="28" t="s">
        <v>239</v>
      </c>
      <c r="F175" s="28">
        <v>532</v>
      </c>
    </row>
    <row r="176" spans="2:6" x14ac:dyDescent="0.3">
      <c r="B176" s="30">
        <v>46037</v>
      </c>
      <c r="C176" s="28" t="s">
        <v>106</v>
      </c>
      <c r="D176" s="28" t="s">
        <v>247</v>
      </c>
      <c r="E176" s="28" t="s">
        <v>225</v>
      </c>
      <c r="F176" s="28">
        <v>320</v>
      </c>
    </row>
    <row r="177" spans="2:6" x14ac:dyDescent="0.3">
      <c r="B177" s="30">
        <v>46037</v>
      </c>
      <c r="C177" s="28" t="s">
        <v>106</v>
      </c>
      <c r="D177" s="28" t="s">
        <v>244</v>
      </c>
      <c r="E177" s="28" t="s">
        <v>241</v>
      </c>
      <c r="F177" s="28">
        <v>720</v>
      </c>
    </row>
    <row r="178" spans="2:6" x14ac:dyDescent="0.3">
      <c r="B178" s="30">
        <v>46037</v>
      </c>
      <c r="C178" s="28" t="s">
        <v>106</v>
      </c>
      <c r="D178" s="28" t="s">
        <v>245</v>
      </c>
      <c r="E178" s="28" t="s">
        <v>215</v>
      </c>
      <c r="F178" s="28">
        <v>621</v>
      </c>
    </row>
    <row r="179" spans="2:6" x14ac:dyDescent="0.3">
      <c r="B179" s="30">
        <v>46037</v>
      </c>
      <c r="C179" s="28" t="s">
        <v>106</v>
      </c>
      <c r="D179" s="28" t="s">
        <v>246</v>
      </c>
      <c r="E179" s="28" t="s">
        <v>228</v>
      </c>
      <c r="F179" s="28">
        <v>1296</v>
      </c>
    </row>
    <row r="180" spans="2:6" x14ac:dyDescent="0.3">
      <c r="B180" s="30">
        <v>46037</v>
      </c>
      <c r="C180" s="28" t="s">
        <v>106</v>
      </c>
      <c r="D180" s="28" t="s">
        <v>244</v>
      </c>
      <c r="E180" s="28" t="s">
        <v>242</v>
      </c>
      <c r="F180" s="28">
        <v>1083</v>
      </c>
    </row>
    <row r="181" spans="2:6" x14ac:dyDescent="0.3">
      <c r="B181" s="30">
        <v>46037</v>
      </c>
      <c r="C181" s="28" t="s">
        <v>106</v>
      </c>
      <c r="D181" s="28" t="s">
        <v>250</v>
      </c>
      <c r="E181" s="28" t="s">
        <v>226</v>
      </c>
      <c r="F181" s="28">
        <v>2112</v>
      </c>
    </row>
    <row r="182" spans="2:6" x14ac:dyDescent="0.3">
      <c r="B182" s="30">
        <v>46037</v>
      </c>
      <c r="C182" s="28" t="s">
        <v>38</v>
      </c>
      <c r="D182" s="28" t="s">
        <v>250</v>
      </c>
      <c r="E182" s="28" t="s">
        <v>234</v>
      </c>
      <c r="F182" s="28">
        <v>969</v>
      </c>
    </row>
    <row r="183" spans="2:6" x14ac:dyDescent="0.3">
      <c r="B183" s="30">
        <v>46037</v>
      </c>
      <c r="C183" s="28" t="s">
        <v>42</v>
      </c>
      <c r="D183" s="28" t="s">
        <v>250</v>
      </c>
      <c r="E183" s="28" t="s">
        <v>232</v>
      </c>
      <c r="F183" s="28">
        <v>47</v>
      </c>
    </row>
    <row r="184" spans="2:6" x14ac:dyDescent="0.3">
      <c r="B184" s="30">
        <v>46037</v>
      </c>
      <c r="C184" s="28" t="s">
        <v>39</v>
      </c>
      <c r="D184" s="28" t="s">
        <v>245</v>
      </c>
      <c r="E184" s="28" t="s">
        <v>223</v>
      </c>
      <c r="F184" s="28">
        <v>424</v>
      </c>
    </row>
    <row r="185" spans="2:6" x14ac:dyDescent="0.3">
      <c r="B185" s="30">
        <v>46038</v>
      </c>
      <c r="C185" s="28" t="s">
        <v>39</v>
      </c>
      <c r="D185" s="28" t="s">
        <v>244</v>
      </c>
      <c r="E185" s="28" t="s">
        <v>240</v>
      </c>
      <c r="F185" s="28">
        <v>180</v>
      </c>
    </row>
    <row r="186" spans="2:6" x14ac:dyDescent="0.3">
      <c r="B186" s="30">
        <v>46038</v>
      </c>
      <c r="C186" s="28" t="s">
        <v>42</v>
      </c>
      <c r="D186" s="28" t="s">
        <v>245</v>
      </c>
      <c r="E186" s="28" t="s">
        <v>238</v>
      </c>
      <c r="F186" s="28">
        <v>1044</v>
      </c>
    </row>
    <row r="187" spans="2:6" x14ac:dyDescent="0.3">
      <c r="B187" s="30">
        <v>46038</v>
      </c>
      <c r="C187" s="28" t="s">
        <v>38</v>
      </c>
      <c r="D187" s="28" t="s">
        <v>246</v>
      </c>
      <c r="E187" s="28" t="s">
        <v>229</v>
      </c>
      <c r="F187" s="28">
        <v>1584</v>
      </c>
    </row>
    <row r="188" spans="2:6" x14ac:dyDescent="0.3">
      <c r="B188" s="30">
        <v>46038</v>
      </c>
      <c r="C188" s="28" t="s">
        <v>39</v>
      </c>
      <c r="D188" s="28" t="s">
        <v>250</v>
      </c>
      <c r="E188" s="28" t="s">
        <v>239</v>
      </c>
      <c r="F188" s="28">
        <v>646</v>
      </c>
    </row>
    <row r="189" spans="2:6" x14ac:dyDescent="0.3">
      <c r="B189" s="30">
        <v>46038</v>
      </c>
      <c r="C189" s="28" t="s">
        <v>38</v>
      </c>
      <c r="D189" s="28" t="s">
        <v>250</v>
      </c>
      <c r="E189" s="28" t="s">
        <v>235</v>
      </c>
      <c r="F189" s="28">
        <v>258</v>
      </c>
    </row>
    <row r="190" spans="2:6" x14ac:dyDescent="0.3">
      <c r="B190" s="30">
        <v>46038</v>
      </c>
      <c r="C190" s="28" t="s">
        <v>42</v>
      </c>
      <c r="D190" s="28" t="s">
        <v>245</v>
      </c>
      <c r="E190" s="28" t="s">
        <v>217</v>
      </c>
      <c r="F190" s="28">
        <v>520</v>
      </c>
    </row>
    <row r="191" spans="2:6" x14ac:dyDescent="0.3">
      <c r="B191" s="30">
        <v>46038</v>
      </c>
      <c r="C191" s="28" t="s">
        <v>42</v>
      </c>
      <c r="D191" s="28" t="s">
        <v>244</v>
      </c>
      <c r="E191" s="28" t="s">
        <v>241</v>
      </c>
      <c r="F191" s="28">
        <v>960</v>
      </c>
    </row>
    <row r="192" spans="2:6" x14ac:dyDescent="0.3">
      <c r="B192" s="30">
        <v>46038</v>
      </c>
      <c r="C192" s="28" t="s">
        <v>106</v>
      </c>
      <c r="D192" s="28" t="s">
        <v>245</v>
      </c>
      <c r="E192" s="28" t="s">
        <v>215</v>
      </c>
      <c r="F192" s="28">
        <v>690</v>
      </c>
    </row>
    <row r="193" spans="2:6" x14ac:dyDescent="0.3">
      <c r="B193" s="30">
        <v>46038</v>
      </c>
      <c r="C193" s="28" t="s">
        <v>106</v>
      </c>
      <c r="D193" s="28" t="s">
        <v>244</v>
      </c>
      <c r="E193" s="28" t="s">
        <v>227</v>
      </c>
      <c r="F193" s="28">
        <v>1334</v>
      </c>
    </row>
    <row r="194" spans="2:6" x14ac:dyDescent="0.3">
      <c r="B194" s="30">
        <v>46038</v>
      </c>
      <c r="C194" s="28" t="s">
        <v>106</v>
      </c>
      <c r="D194" s="28" t="s">
        <v>244</v>
      </c>
      <c r="E194" s="28" t="s">
        <v>227</v>
      </c>
      <c r="F194" s="28">
        <v>1160</v>
      </c>
    </row>
    <row r="195" spans="2:6" x14ac:dyDescent="0.3">
      <c r="B195" s="30">
        <v>46038</v>
      </c>
      <c r="C195" s="28" t="s">
        <v>42</v>
      </c>
      <c r="D195" s="28" t="s">
        <v>245</v>
      </c>
      <c r="E195" s="28" t="s">
        <v>215</v>
      </c>
      <c r="F195" s="28">
        <v>1518</v>
      </c>
    </row>
    <row r="196" spans="2:6" x14ac:dyDescent="0.3">
      <c r="B196" s="30">
        <v>46039</v>
      </c>
      <c r="C196" s="28" t="s">
        <v>39</v>
      </c>
      <c r="D196" s="28" t="s">
        <v>245</v>
      </c>
      <c r="E196" s="28" t="s">
        <v>219</v>
      </c>
      <c r="F196" s="28">
        <v>1911</v>
      </c>
    </row>
    <row r="197" spans="2:6" x14ac:dyDescent="0.3">
      <c r="B197" s="30">
        <v>46039</v>
      </c>
      <c r="C197" s="28" t="s">
        <v>106</v>
      </c>
      <c r="D197" s="28" t="s">
        <v>247</v>
      </c>
      <c r="E197" s="28" t="s">
        <v>230</v>
      </c>
      <c r="F197" s="28">
        <v>296</v>
      </c>
    </row>
    <row r="198" spans="2:6" x14ac:dyDescent="0.3">
      <c r="B198" s="30">
        <v>46039</v>
      </c>
      <c r="C198" s="28" t="s">
        <v>42</v>
      </c>
      <c r="D198" s="28" t="s">
        <v>246</v>
      </c>
      <c r="E198" s="28" t="s">
        <v>229</v>
      </c>
      <c r="F198" s="28">
        <v>1672</v>
      </c>
    </row>
    <row r="199" spans="2:6" x14ac:dyDescent="0.3">
      <c r="B199" s="30">
        <v>46039</v>
      </c>
      <c r="C199" s="28" t="s">
        <v>38</v>
      </c>
      <c r="D199" s="28" t="s">
        <v>245</v>
      </c>
      <c r="E199" s="28" t="s">
        <v>217</v>
      </c>
      <c r="F199" s="28">
        <v>1300</v>
      </c>
    </row>
    <row r="200" spans="2:6" x14ac:dyDescent="0.3">
      <c r="B200" s="30">
        <v>46039</v>
      </c>
      <c r="C200" s="28" t="s">
        <v>106</v>
      </c>
      <c r="D200" s="28" t="s">
        <v>246</v>
      </c>
      <c r="E200" s="28" t="s">
        <v>236</v>
      </c>
      <c r="F200" s="28">
        <v>253</v>
      </c>
    </row>
    <row r="201" spans="2:6" x14ac:dyDescent="0.3">
      <c r="B201" s="30">
        <v>46039</v>
      </c>
      <c r="C201" s="28" t="s">
        <v>42</v>
      </c>
      <c r="D201" s="28" t="s">
        <v>244</v>
      </c>
      <c r="E201" s="28" t="s">
        <v>240</v>
      </c>
      <c r="F201" s="28">
        <v>45</v>
      </c>
    </row>
    <row r="202" spans="2:6" x14ac:dyDescent="0.3">
      <c r="B202" s="30">
        <v>46039</v>
      </c>
      <c r="C202" s="28" t="s">
        <v>39</v>
      </c>
      <c r="D202" s="28" t="s">
        <v>245</v>
      </c>
      <c r="E202" s="28" t="s">
        <v>223</v>
      </c>
      <c r="F202" s="28">
        <v>1113</v>
      </c>
    </row>
    <row r="203" spans="2:6" x14ac:dyDescent="0.3">
      <c r="B203" s="30">
        <v>46040</v>
      </c>
      <c r="C203" s="28" t="s">
        <v>39</v>
      </c>
      <c r="D203" s="28" t="s">
        <v>245</v>
      </c>
      <c r="E203" s="28" t="s">
        <v>223</v>
      </c>
      <c r="F203" s="28">
        <v>212</v>
      </c>
    </row>
    <row r="204" spans="2:6" x14ac:dyDescent="0.3">
      <c r="B204" s="30">
        <v>46040</v>
      </c>
      <c r="C204" s="28" t="s">
        <v>42</v>
      </c>
      <c r="D204" s="28" t="s">
        <v>245</v>
      </c>
      <c r="E204" s="28" t="s">
        <v>238</v>
      </c>
      <c r="F204" s="28">
        <v>1218</v>
      </c>
    </row>
    <row r="205" spans="2:6" x14ac:dyDescent="0.3">
      <c r="B205" s="30">
        <v>46040</v>
      </c>
      <c r="C205" s="28" t="s">
        <v>106</v>
      </c>
      <c r="D205" s="28" t="s">
        <v>244</v>
      </c>
      <c r="E205" s="28" t="s">
        <v>242</v>
      </c>
      <c r="F205" s="28">
        <v>912</v>
      </c>
    </row>
    <row r="206" spans="2:6" x14ac:dyDescent="0.3">
      <c r="B206" s="30">
        <v>46040</v>
      </c>
      <c r="C206" s="28" t="s">
        <v>42</v>
      </c>
      <c r="D206" s="28" t="s">
        <v>250</v>
      </c>
      <c r="E206" s="28" t="s">
        <v>232</v>
      </c>
      <c r="F206" s="28">
        <v>846</v>
      </c>
    </row>
    <row r="207" spans="2:6" x14ac:dyDescent="0.3">
      <c r="B207" s="30">
        <v>46040</v>
      </c>
      <c r="C207" s="28" t="s">
        <v>39</v>
      </c>
      <c r="D207" s="28" t="s">
        <v>245</v>
      </c>
      <c r="E207" s="28" t="s">
        <v>215</v>
      </c>
      <c r="F207" s="28">
        <v>552</v>
      </c>
    </row>
    <row r="208" spans="2:6" x14ac:dyDescent="0.3">
      <c r="B208" s="30">
        <v>46040</v>
      </c>
      <c r="C208" s="28" t="s">
        <v>38</v>
      </c>
      <c r="D208" s="28" t="s">
        <v>246</v>
      </c>
      <c r="E208" s="28" t="s">
        <v>236</v>
      </c>
      <c r="F208" s="28">
        <v>209</v>
      </c>
    </row>
    <row r="209" spans="2:6" x14ac:dyDescent="0.3">
      <c r="B209" s="30">
        <v>46040</v>
      </c>
      <c r="C209" s="28" t="s">
        <v>42</v>
      </c>
      <c r="D209" s="28" t="s">
        <v>244</v>
      </c>
      <c r="E209" s="28" t="s">
        <v>231</v>
      </c>
      <c r="F209" s="28">
        <v>506</v>
      </c>
    </row>
    <row r="210" spans="2:6" x14ac:dyDescent="0.3">
      <c r="B210" s="30">
        <v>46040</v>
      </c>
      <c r="C210" s="28" t="s">
        <v>38</v>
      </c>
      <c r="D210" s="28" t="s">
        <v>245</v>
      </c>
      <c r="E210" s="28" t="s">
        <v>219</v>
      </c>
      <c r="F210" s="28">
        <v>1183</v>
      </c>
    </row>
    <row r="211" spans="2:6" x14ac:dyDescent="0.3">
      <c r="B211" s="30">
        <v>46040</v>
      </c>
      <c r="C211" s="28" t="s">
        <v>38</v>
      </c>
      <c r="D211" s="28" t="s">
        <v>250</v>
      </c>
      <c r="E211" s="28" t="s">
        <v>234</v>
      </c>
      <c r="F211" s="28">
        <v>612</v>
      </c>
    </row>
    <row r="212" spans="2:6" x14ac:dyDescent="0.3">
      <c r="B212" s="30">
        <v>46040</v>
      </c>
      <c r="C212" s="28" t="s">
        <v>42</v>
      </c>
      <c r="D212" s="28" t="s">
        <v>247</v>
      </c>
      <c r="E212" s="28" t="s">
        <v>225</v>
      </c>
      <c r="F212" s="28">
        <v>128</v>
      </c>
    </row>
    <row r="213" spans="2:6" x14ac:dyDescent="0.3">
      <c r="B213" s="30">
        <v>46040</v>
      </c>
      <c r="C213" s="28" t="s">
        <v>38</v>
      </c>
      <c r="D213" s="28" t="s">
        <v>244</v>
      </c>
      <c r="E213" s="28" t="s">
        <v>231</v>
      </c>
      <c r="F213" s="28">
        <v>198</v>
      </c>
    </row>
    <row r="214" spans="2:6" x14ac:dyDescent="0.3">
      <c r="B214" s="30">
        <v>46040</v>
      </c>
      <c r="C214" s="28" t="s">
        <v>38</v>
      </c>
      <c r="D214" s="28" t="s">
        <v>245</v>
      </c>
      <c r="E214" s="28" t="s">
        <v>238</v>
      </c>
      <c r="F214" s="28">
        <v>1044</v>
      </c>
    </row>
    <row r="215" spans="2:6" x14ac:dyDescent="0.3">
      <c r="B215" s="30">
        <v>46040</v>
      </c>
      <c r="C215" s="28" t="s">
        <v>39</v>
      </c>
      <c r="D215" s="28" t="s">
        <v>245</v>
      </c>
      <c r="E215" s="28" t="s">
        <v>223</v>
      </c>
      <c r="F215" s="28">
        <v>1166</v>
      </c>
    </row>
    <row r="216" spans="2:6" x14ac:dyDescent="0.3">
      <c r="B216" s="30">
        <v>46040</v>
      </c>
      <c r="C216" s="28" t="s">
        <v>42</v>
      </c>
      <c r="D216" s="28" t="s">
        <v>246</v>
      </c>
      <c r="E216" s="28" t="s">
        <v>236</v>
      </c>
      <c r="F216" s="28">
        <v>88</v>
      </c>
    </row>
    <row r="217" spans="2:6" x14ac:dyDescent="0.3">
      <c r="B217" s="30">
        <v>46040</v>
      </c>
      <c r="C217" s="28" t="s">
        <v>38</v>
      </c>
      <c r="D217" s="28" t="s">
        <v>250</v>
      </c>
      <c r="E217" s="28" t="s">
        <v>226</v>
      </c>
      <c r="F217" s="28">
        <v>288</v>
      </c>
    </row>
    <row r="218" spans="2:6" x14ac:dyDescent="0.3">
      <c r="B218" s="30">
        <v>46041</v>
      </c>
      <c r="C218" s="28" t="s">
        <v>38</v>
      </c>
      <c r="D218" s="28" t="s">
        <v>244</v>
      </c>
      <c r="E218" s="28" t="s">
        <v>231</v>
      </c>
      <c r="F218" s="28">
        <v>264</v>
      </c>
    </row>
    <row r="219" spans="2:6" x14ac:dyDescent="0.3">
      <c r="B219" s="30">
        <v>46041</v>
      </c>
      <c r="C219" s="28" t="s">
        <v>38</v>
      </c>
      <c r="D219" s="28" t="s">
        <v>245</v>
      </c>
      <c r="E219" s="28" t="s">
        <v>219</v>
      </c>
      <c r="F219" s="28">
        <v>1638</v>
      </c>
    </row>
    <row r="220" spans="2:6" x14ac:dyDescent="0.3">
      <c r="B220" s="30">
        <v>46041</v>
      </c>
      <c r="C220" s="28" t="s">
        <v>38</v>
      </c>
      <c r="D220" s="28" t="s">
        <v>244</v>
      </c>
      <c r="E220" s="28" t="s">
        <v>241</v>
      </c>
      <c r="F220" s="28">
        <v>1200</v>
      </c>
    </row>
    <row r="221" spans="2:6" x14ac:dyDescent="0.3">
      <c r="B221" s="30">
        <v>46041</v>
      </c>
      <c r="C221" s="28" t="s">
        <v>38</v>
      </c>
      <c r="D221" s="28" t="s">
        <v>246</v>
      </c>
      <c r="E221" s="28" t="s">
        <v>236</v>
      </c>
      <c r="F221" s="28">
        <v>275</v>
      </c>
    </row>
    <row r="222" spans="2:6" x14ac:dyDescent="0.3">
      <c r="B222" s="30">
        <v>46041</v>
      </c>
      <c r="C222" s="28" t="s">
        <v>42</v>
      </c>
      <c r="D222" s="28" t="s">
        <v>245</v>
      </c>
      <c r="E222" s="28" t="s">
        <v>219</v>
      </c>
      <c r="F222" s="28">
        <v>1729</v>
      </c>
    </row>
    <row r="223" spans="2:6" x14ac:dyDescent="0.3">
      <c r="B223" s="30">
        <v>46041</v>
      </c>
      <c r="C223" s="28" t="s">
        <v>39</v>
      </c>
      <c r="D223" s="28" t="s">
        <v>244</v>
      </c>
      <c r="E223" s="28" t="s">
        <v>241</v>
      </c>
      <c r="F223" s="28">
        <v>780</v>
      </c>
    </row>
    <row r="224" spans="2:6" x14ac:dyDescent="0.3">
      <c r="B224" s="30">
        <v>46041</v>
      </c>
      <c r="C224" s="28" t="s">
        <v>39</v>
      </c>
      <c r="D224" s="28" t="s">
        <v>245</v>
      </c>
      <c r="E224" s="28" t="s">
        <v>238</v>
      </c>
      <c r="F224" s="28">
        <v>348</v>
      </c>
    </row>
    <row r="225" spans="2:6" x14ac:dyDescent="0.3">
      <c r="B225" s="30">
        <v>46041</v>
      </c>
      <c r="C225" s="28" t="s">
        <v>106</v>
      </c>
      <c r="D225" s="28" t="s">
        <v>244</v>
      </c>
      <c r="E225" s="28" t="s">
        <v>242</v>
      </c>
      <c r="F225" s="28">
        <v>1425</v>
      </c>
    </row>
    <row r="226" spans="2:6" x14ac:dyDescent="0.3">
      <c r="B226" s="30">
        <v>46041</v>
      </c>
      <c r="C226" s="28" t="s">
        <v>38</v>
      </c>
      <c r="D226" s="28" t="s">
        <v>250</v>
      </c>
      <c r="E226" s="28" t="s">
        <v>239</v>
      </c>
      <c r="F226" s="28">
        <v>456</v>
      </c>
    </row>
    <row r="227" spans="2:6" x14ac:dyDescent="0.3">
      <c r="B227" s="30">
        <v>46041</v>
      </c>
      <c r="C227" s="28" t="s">
        <v>38</v>
      </c>
      <c r="D227" s="28" t="s">
        <v>244</v>
      </c>
      <c r="E227" s="28" t="s">
        <v>227</v>
      </c>
      <c r="F227" s="28">
        <v>232</v>
      </c>
    </row>
    <row r="228" spans="2:6" x14ac:dyDescent="0.3">
      <c r="B228" s="30">
        <v>46041</v>
      </c>
      <c r="C228" s="28" t="s">
        <v>42</v>
      </c>
      <c r="D228" s="28" t="s">
        <v>247</v>
      </c>
      <c r="E228" s="28" t="s">
        <v>225</v>
      </c>
      <c r="F228" s="28">
        <v>896</v>
      </c>
    </row>
    <row r="229" spans="2:6" x14ac:dyDescent="0.3">
      <c r="B229" s="30">
        <v>46042</v>
      </c>
      <c r="C229" s="28" t="s">
        <v>106</v>
      </c>
      <c r="D229" s="28" t="s">
        <v>246</v>
      </c>
      <c r="E229" s="28" t="s">
        <v>229</v>
      </c>
      <c r="F229" s="28">
        <v>2200</v>
      </c>
    </row>
    <row r="230" spans="2:6" x14ac:dyDescent="0.3">
      <c r="B230" s="30">
        <v>46042</v>
      </c>
      <c r="C230" s="28" t="s">
        <v>42</v>
      </c>
      <c r="D230" s="28" t="s">
        <v>244</v>
      </c>
      <c r="E230" s="28" t="s">
        <v>231</v>
      </c>
      <c r="F230" s="28">
        <v>242</v>
      </c>
    </row>
    <row r="231" spans="2:6" x14ac:dyDescent="0.3">
      <c r="B231" s="30">
        <v>46042</v>
      </c>
      <c r="C231" s="28" t="s">
        <v>42</v>
      </c>
      <c r="D231" s="28" t="s">
        <v>245</v>
      </c>
      <c r="E231" s="28" t="s">
        <v>217</v>
      </c>
      <c r="F231" s="28">
        <v>572</v>
      </c>
    </row>
    <row r="232" spans="2:6" x14ac:dyDescent="0.3">
      <c r="B232" s="30">
        <v>46042</v>
      </c>
      <c r="C232" s="28" t="s">
        <v>42</v>
      </c>
      <c r="D232" s="28" t="s">
        <v>247</v>
      </c>
      <c r="E232" s="28" t="s">
        <v>221</v>
      </c>
      <c r="F232" s="28">
        <v>156</v>
      </c>
    </row>
    <row r="233" spans="2:6" x14ac:dyDescent="0.3">
      <c r="B233" s="30">
        <v>46042</v>
      </c>
      <c r="C233" s="28" t="s">
        <v>42</v>
      </c>
      <c r="D233" s="28" t="s">
        <v>247</v>
      </c>
      <c r="E233" s="28" t="s">
        <v>225</v>
      </c>
      <c r="F233" s="28">
        <v>1088</v>
      </c>
    </row>
    <row r="234" spans="2:6" x14ac:dyDescent="0.3">
      <c r="B234" s="30">
        <v>46042</v>
      </c>
      <c r="C234" s="28" t="s">
        <v>106</v>
      </c>
      <c r="D234" s="28" t="s">
        <v>250</v>
      </c>
      <c r="E234" s="28" t="s">
        <v>234</v>
      </c>
      <c r="F234" s="28">
        <v>510</v>
      </c>
    </row>
    <row r="235" spans="2:6" x14ac:dyDescent="0.3">
      <c r="B235" s="30">
        <v>46042</v>
      </c>
      <c r="C235" s="28" t="s">
        <v>38</v>
      </c>
      <c r="D235" s="28" t="s">
        <v>250</v>
      </c>
      <c r="E235" s="28" t="s">
        <v>232</v>
      </c>
      <c r="F235" s="28">
        <v>329</v>
      </c>
    </row>
    <row r="236" spans="2:6" x14ac:dyDescent="0.3">
      <c r="B236" s="30">
        <v>46042</v>
      </c>
      <c r="C236" s="28" t="s">
        <v>38</v>
      </c>
      <c r="D236" s="28" t="s">
        <v>246</v>
      </c>
      <c r="E236" s="28" t="s">
        <v>228</v>
      </c>
      <c r="F236" s="28">
        <v>1800</v>
      </c>
    </row>
    <row r="237" spans="2:6" x14ac:dyDescent="0.3">
      <c r="B237" s="30">
        <v>46042</v>
      </c>
      <c r="C237" s="28" t="s">
        <v>106</v>
      </c>
      <c r="D237" s="28" t="s">
        <v>246</v>
      </c>
      <c r="E237" s="28" t="s">
        <v>229</v>
      </c>
      <c r="F237" s="28">
        <v>1320</v>
      </c>
    </row>
    <row r="238" spans="2:6" x14ac:dyDescent="0.3">
      <c r="B238" s="30">
        <v>46042</v>
      </c>
      <c r="C238" s="28" t="s">
        <v>106</v>
      </c>
      <c r="D238" s="28" t="s">
        <v>247</v>
      </c>
      <c r="E238" s="28" t="s">
        <v>221</v>
      </c>
      <c r="F238" s="28">
        <v>234</v>
      </c>
    </row>
    <row r="239" spans="2:6" x14ac:dyDescent="0.3">
      <c r="B239" s="30">
        <v>46042</v>
      </c>
      <c r="C239" s="28" t="s">
        <v>106</v>
      </c>
      <c r="D239" s="28" t="s">
        <v>247</v>
      </c>
      <c r="E239" s="28" t="s">
        <v>230</v>
      </c>
      <c r="F239" s="28">
        <v>37</v>
      </c>
    </row>
    <row r="240" spans="2:6" x14ac:dyDescent="0.3">
      <c r="B240" s="30">
        <v>46043</v>
      </c>
      <c r="C240" s="28" t="s">
        <v>39</v>
      </c>
      <c r="D240" s="28" t="s">
        <v>245</v>
      </c>
      <c r="E240" s="28" t="s">
        <v>223</v>
      </c>
      <c r="F240" s="28">
        <v>795</v>
      </c>
    </row>
    <row r="241" spans="2:6" x14ac:dyDescent="0.3">
      <c r="B241" s="30">
        <v>46043</v>
      </c>
      <c r="C241" s="28" t="s">
        <v>39</v>
      </c>
      <c r="D241" s="28" t="s">
        <v>247</v>
      </c>
      <c r="E241" s="28" t="s">
        <v>230</v>
      </c>
      <c r="F241" s="28">
        <v>296</v>
      </c>
    </row>
    <row r="242" spans="2:6" x14ac:dyDescent="0.3">
      <c r="B242" s="30">
        <v>46043</v>
      </c>
      <c r="C242" s="28" t="s">
        <v>106</v>
      </c>
      <c r="D242" s="28" t="s">
        <v>250</v>
      </c>
      <c r="E242" s="28" t="s">
        <v>232</v>
      </c>
      <c r="F242" s="28">
        <v>1128</v>
      </c>
    </row>
    <row r="243" spans="2:6" x14ac:dyDescent="0.3">
      <c r="B243" s="30">
        <v>46044</v>
      </c>
      <c r="C243" s="28" t="s">
        <v>38</v>
      </c>
      <c r="D243" s="28" t="s">
        <v>247</v>
      </c>
      <c r="E243" s="28" t="s">
        <v>221</v>
      </c>
      <c r="F243" s="28">
        <v>273</v>
      </c>
    </row>
    <row r="244" spans="2:6" x14ac:dyDescent="0.3">
      <c r="B244" s="30">
        <v>46044</v>
      </c>
      <c r="C244" s="28" t="s">
        <v>39</v>
      </c>
      <c r="D244" s="28" t="s">
        <v>245</v>
      </c>
      <c r="E244" s="28" t="s">
        <v>223</v>
      </c>
      <c r="F244" s="28">
        <v>1272</v>
      </c>
    </row>
    <row r="245" spans="2:6" x14ac:dyDescent="0.3">
      <c r="B245" s="30">
        <v>46044</v>
      </c>
      <c r="C245" s="28" t="s">
        <v>106</v>
      </c>
      <c r="D245" s="28" t="s">
        <v>250</v>
      </c>
      <c r="E245" s="28" t="s">
        <v>239</v>
      </c>
      <c r="F245" s="28">
        <v>38</v>
      </c>
    </row>
    <row r="246" spans="2:6" x14ac:dyDescent="0.3">
      <c r="B246" s="30">
        <v>46044</v>
      </c>
      <c r="C246" s="28" t="s">
        <v>39</v>
      </c>
      <c r="D246" s="28" t="s">
        <v>246</v>
      </c>
      <c r="E246" s="28" t="s">
        <v>236</v>
      </c>
      <c r="F246" s="28">
        <v>176</v>
      </c>
    </row>
    <row r="247" spans="2:6" x14ac:dyDescent="0.3">
      <c r="B247" s="30">
        <v>46044</v>
      </c>
      <c r="C247" s="28" t="s">
        <v>42</v>
      </c>
      <c r="D247" s="28" t="s">
        <v>250</v>
      </c>
      <c r="E247" s="28" t="s">
        <v>232</v>
      </c>
      <c r="F247" s="28">
        <v>423</v>
      </c>
    </row>
    <row r="248" spans="2:6" x14ac:dyDescent="0.3">
      <c r="B248" s="30">
        <v>46044</v>
      </c>
      <c r="C248" s="28" t="s">
        <v>38</v>
      </c>
      <c r="D248" s="28" t="s">
        <v>250</v>
      </c>
      <c r="E248" s="28" t="s">
        <v>232</v>
      </c>
      <c r="F248" s="28">
        <v>470</v>
      </c>
    </row>
    <row r="249" spans="2:6" x14ac:dyDescent="0.3">
      <c r="B249" s="30">
        <v>46044</v>
      </c>
      <c r="C249" s="28" t="s">
        <v>39</v>
      </c>
      <c r="D249" s="28" t="s">
        <v>247</v>
      </c>
      <c r="E249" s="28" t="s">
        <v>221</v>
      </c>
      <c r="F249" s="28">
        <v>117</v>
      </c>
    </row>
    <row r="250" spans="2:6" x14ac:dyDescent="0.3">
      <c r="B250" s="30">
        <v>46044</v>
      </c>
      <c r="C250" s="28" t="s">
        <v>39</v>
      </c>
      <c r="D250" s="28" t="s">
        <v>244</v>
      </c>
      <c r="E250" s="28" t="s">
        <v>231</v>
      </c>
      <c r="F250" s="28">
        <v>418</v>
      </c>
    </row>
    <row r="251" spans="2:6" x14ac:dyDescent="0.3">
      <c r="B251" s="30">
        <v>46045</v>
      </c>
      <c r="C251" s="28" t="s">
        <v>39</v>
      </c>
      <c r="D251" s="28" t="s">
        <v>245</v>
      </c>
      <c r="E251" s="28" t="s">
        <v>215</v>
      </c>
      <c r="F251" s="28">
        <v>1380</v>
      </c>
    </row>
    <row r="252" spans="2:6" x14ac:dyDescent="0.3">
      <c r="B252" s="30">
        <v>46045</v>
      </c>
      <c r="C252" s="28" t="s">
        <v>42</v>
      </c>
      <c r="D252" s="28" t="s">
        <v>246</v>
      </c>
      <c r="E252" s="28" t="s">
        <v>237</v>
      </c>
      <c r="F252" s="28">
        <v>1260</v>
      </c>
    </row>
    <row r="253" spans="2:6" x14ac:dyDescent="0.3">
      <c r="B253" s="30">
        <v>46045</v>
      </c>
      <c r="C253" s="28" t="s">
        <v>38</v>
      </c>
      <c r="D253" s="28" t="s">
        <v>244</v>
      </c>
      <c r="E253" s="28" t="s">
        <v>240</v>
      </c>
      <c r="F253" s="28">
        <v>495</v>
      </c>
    </row>
    <row r="254" spans="2:6" x14ac:dyDescent="0.3">
      <c r="B254" s="30">
        <v>46045</v>
      </c>
      <c r="C254" s="28" t="s">
        <v>42</v>
      </c>
      <c r="D254" s="28" t="s">
        <v>246</v>
      </c>
      <c r="E254" s="28" t="s">
        <v>237</v>
      </c>
      <c r="F254" s="28">
        <v>441</v>
      </c>
    </row>
    <row r="255" spans="2:6" x14ac:dyDescent="0.3">
      <c r="B255" s="30">
        <v>46045</v>
      </c>
      <c r="C255" s="28" t="s">
        <v>39</v>
      </c>
      <c r="D255" s="28" t="s">
        <v>245</v>
      </c>
      <c r="E255" s="28" t="s">
        <v>223</v>
      </c>
      <c r="F255" s="28">
        <v>371</v>
      </c>
    </row>
    <row r="256" spans="2:6" x14ac:dyDescent="0.3">
      <c r="B256" s="30">
        <v>46045</v>
      </c>
      <c r="C256" s="28" t="s">
        <v>39</v>
      </c>
      <c r="D256" s="28" t="s">
        <v>250</v>
      </c>
      <c r="E256" s="28" t="s">
        <v>235</v>
      </c>
      <c r="F256" s="28">
        <v>989</v>
      </c>
    </row>
    <row r="257" spans="2:6" x14ac:dyDescent="0.3">
      <c r="B257" s="30">
        <v>46045</v>
      </c>
      <c r="C257" s="28" t="s">
        <v>106</v>
      </c>
      <c r="D257" s="28" t="s">
        <v>250</v>
      </c>
      <c r="E257" s="28" t="s">
        <v>226</v>
      </c>
      <c r="F257" s="28">
        <v>1920</v>
      </c>
    </row>
    <row r="258" spans="2:6" x14ac:dyDescent="0.3">
      <c r="B258" s="30">
        <v>46045</v>
      </c>
      <c r="C258" s="28" t="s">
        <v>38</v>
      </c>
      <c r="D258" s="28" t="s">
        <v>245</v>
      </c>
      <c r="E258" s="28" t="s">
        <v>238</v>
      </c>
      <c r="F258" s="28">
        <v>1131</v>
      </c>
    </row>
    <row r="259" spans="2:6" x14ac:dyDescent="0.3">
      <c r="B259" s="30">
        <v>46045</v>
      </c>
      <c r="C259" s="28" t="s">
        <v>106</v>
      </c>
      <c r="D259" s="28" t="s">
        <v>244</v>
      </c>
      <c r="E259" s="28" t="s">
        <v>241</v>
      </c>
      <c r="F259" s="28">
        <v>960</v>
      </c>
    </row>
    <row r="260" spans="2:6" x14ac:dyDescent="0.3">
      <c r="B260" s="30">
        <v>46045</v>
      </c>
      <c r="C260" s="28" t="s">
        <v>42</v>
      </c>
      <c r="D260" s="28" t="s">
        <v>245</v>
      </c>
      <c r="E260" s="28" t="s">
        <v>238</v>
      </c>
      <c r="F260" s="28">
        <v>435</v>
      </c>
    </row>
    <row r="261" spans="2:6" x14ac:dyDescent="0.3">
      <c r="B261" s="30">
        <v>46045</v>
      </c>
      <c r="C261" s="28" t="s">
        <v>106</v>
      </c>
      <c r="D261" s="28" t="s">
        <v>244</v>
      </c>
      <c r="E261" s="28" t="s">
        <v>240</v>
      </c>
      <c r="F261" s="28">
        <v>360</v>
      </c>
    </row>
    <row r="262" spans="2:6" x14ac:dyDescent="0.3">
      <c r="B262" s="30">
        <v>46045</v>
      </c>
      <c r="C262" s="28" t="s">
        <v>39</v>
      </c>
      <c r="D262" s="28" t="s">
        <v>250</v>
      </c>
      <c r="E262" s="28" t="s">
        <v>226</v>
      </c>
      <c r="F262" s="28">
        <v>672</v>
      </c>
    </row>
    <row r="263" spans="2:6" x14ac:dyDescent="0.3">
      <c r="B263" s="30">
        <v>46045</v>
      </c>
      <c r="C263" s="28" t="s">
        <v>106</v>
      </c>
      <c r="D263" s="28" t="s">
        <v>246</v>
      </c>
      <c r="E263" s="28" t="s">
        <v>228</v>
      </c>
      <c r="F263" s="28">
        <v>1368</v>
      </c>
    </row>
    <row r="264" spans="2:6" x14ac:dyDescent="0.3">
      <c r="B264" s="30">
        <v>46045</v>
      </c>
      <c r="C264" s="28" t="s">
        <v>38</v>
      </c>
      <c r="D264" s="28" t="s">
        <v>246</v>
      </c>
      <c r="E264" s="28" t="s">
        <v>228</v>
      </c>
      <c r="F264" s="28">
        <v>1656</v>
      </c>
    </row>
    <row r="265" spans="2:6" x14ac:dyDescent="0.3">
      <c r="B265" s="30">
        <v>46045</v>
      </c>
      <c r="C265" s="28" t="s">
        <v>42</v>
      </c>
      <c r="D265" s="28" t="s">
        <v>246</v>
      </c>
      <c r="E265" s="28" t="s">
        <v>236</v>
      </c>
      <c r="F265" s="28">
        <v>33</v>
      </c>
    </row>
    <row r="266" spans="2:6" x14ac:dyDescent="0.3">
      <c r="B266" s="30">
        <v>46045</v>
      </c>
      <c r="C266" s="28" t="s">
        <v>106</v>
      </c>
      <c r="D266" s="28" t="s">
        <v>245</v>
      </c>
      <c r="E266" s="28" t="s">
        <v>238</v>
      </c>
      <c r="F266" s="28">
        <v>1740</v>
      </c>
    </row>
    <row r="267" spans="2:6" x14ac:dyDescent="0.3">
      <c r="B267" s="30">
        <v>46046</v>
      </c>
      <c r="C267" s="28" t="s">
        <v>106</v>
      </c>
      <c r="D267" s="28" t="s">
        <v>250</v>
      </c>
      <c r="E267" s="28" t="s">
        <v>235</v>
      </c>
      <c r="F267" s="28">
        <v>817</v>
      </c>
    </row>
    <row r="268" spans="2:6" x14ac:dyDescent="0.3">
      <c r="B268" s="30">
        <v>46046</v>
      </c>
      <c r="C268" s="28" t="s">
        <v>106</v>
      </c>
      <c r="D268" s="28" t="s">
        <v>244</v>
      </c>
      <c r="E268" s="28" t="s">
        <v>231</v>
      </c>
      <c r="F268" s="28">
        <v>88</v>
      </c>
    </row>
    <row r="269" spans="2:6" x14ac:dyDescent="0.3">
      <c r="B269" s="30">
        <v>46046</v>
      </c>
      <c r="C269" s="28" t="s">
        <v>38</v>
      </c>
      <c r="D269" s="28" t="s">
        <v>246</v>
      </c>
      <c r="E269" s="28" t="s">
        <v>237</v>
      </c>
      <c r="F269" s="28">
        <v>1260</v>
      </c>
    </row>
    <row r="270" spans="2:6" x14ac:dyDescent="0.3">
      <c r="B270" s="30">
        <v>46046</v>
      </c>
      <c r="C270" s="28" t="s">
        <v>106</v>
      </c>
      <c r="D270" s="28" t="s">
        <v>250</v>
      </c>
      <c r="E270" s="28" t="s">
        <v>226</v>
      </c>
      <c r="F270" s="28">
        <v>2208</v>
      </c>
    </row>
    <row r="271" spans="2:6" x14ac:dyDescent="0.3">
      <c r="B271" s="30">
        <v>46046</v>
      </c>
      <c r="C271" s="28" t="s">
        <v>39</v>
      </c>
      <c r="D271" s="28" t="s">
        <v>244</v>
      </c>
      <c r="E271" s="28" t="s">
        <v>231</v>
      </c>
      <c r="F271" s="28">
        <v>550</v>
      </c>
    </row>
    <row r="272" spans="2:6" x14ac:dyDescent="0.3">
      <c r="B272" s="30">
        <v>46046</v>
      </c>
      <c r="C272" s="28" t="s">
        <v>39</v>
      </c>
      <c r="D272" s="28" t="s">
        <v>250</v>
      </c>
      <c r="E272" s="28" t="s">
        <v>226</v>
      </c>
      <c r="F272" s="28">
        <v>1056</v>
      </c>
    </row>
    <row r="273" spans="2:6" x14ac:dyDescent="0.3">
      <c r="B273" s="30">
        <v>46046</v>
      </c>
      <c r="C273" s="28" t="s">
        <v>39</v>
      </c>
      <c r="D273" s="28" t="s">
        <v>244</v>
      </c>
      <c r="E273" s="28" t="s">
        <v>240</v>
      </c>
      <c r="F273" s="28">
        <v>855</v>
      </c>
    </row>
    <row r="274" spans="2:6" x14ac:dyDescent="0.3">
      <c r="B274" s="30">
        <v>46046</v>
      </c>
      <c r="C274" s="28" t="s">
        <v>39</v>
      </c>
      <c r="D274" s="28" t="s">
        <v>250</v>
      </c>
      <c r="E274" s="28" t="s">
        <v>235</v>
      </c>
      <c r="F274" s="28">
        <v>516</v>
      </c>
    </row>
    <row r="275" spans="2:6" x14ac:dyDescent="0.3">
      <c r="B275" s="30">
        <v>46046</v>
      </c>
      <c r="C275" s="28" t="s">
        <v>42</v>
      </c>
      <c r="D275" s="28" t="s">
        <v>244</v>
      </c>
      <c r="E275" s="28" t="s">
        <v>240</v>
      </c>
      <c r="F275" s="28">
        <v>900</v>
      </c>
    </row>
    <row r="276" spans="2:6" x14ac:dyDescent="0.3">
      <c r="B276" s="30">
        <v>46046</v>
      </c>
      <c r="C276" s="28" t="s">
        <v>42</v>
      </c>
      <c r="D276" s="28" t="s">
        <v>246</v>
      </c>
      <c r="E276" s="28" t="s">
        <v>236</v>
      </c>
      <c r="F276" s="28">
        <v>88</v>
      </c>
    </row>
    <row r="277" spans="2:6" x14ac:dyDescent="0.3">
      <c r="B277" s="30">
        <v>46046</v>
      </c>
      <c r="C277" s="28" t="s">
        <v>106</v>
      </c>
      <c r="D277" s="28" t="s">
        <v>250</v>
      </c>
      <c r="E277" s="28" t="s">
        <v>226</v>
      </c>
      <c r="F277" s="28">
        <v>1728</v>
      </c>
    </row>
    <row r="278" spans="2:6" x14ac:dyDescent="0.3">
      <c r="B278" s="30">
        <v>46046</v>
      </c>
      <c r="C278" s="28" t="s">
        <v>106</v>
      </c>
      <c r="D278" s="28" t="s">
        <v>244</v>
      </c>
      <c r="E278" s="28" t="s">
        <v>231</v>
      </c>
      <c r="F278" s="28">
        <v>198</v>
      </c>
    </row>
    <row r="279" spans="2:6" x14ac:dyDescent="0.3">
      <c r="B279" s="30">
        <v>46046</v>
      </c>
      <c r="C279" s="28" t="s">
        <v>106</v>
      </c>
      <c r="D279" s="28" t="s">
        <v>245</v>
      </c>
      <c r="E279" s="28" t="s">
        <v>223</v>
      </c>
      <c r="F279" s="28">
        <v>265</v>
      </c>
    </row>
    <row r="280" spans="2:6" x14ac:dyDescent="0.3">
      <c r="B280" s="30">
        <v>46046</v>
      </c>
      <c r="C280" s="28" t="s">
        <v>42</v>
      </c>
      <c r="D280" s="28" t="s">
        <v>247</v>
      </c>
      <c r="E280" s="28" t="s">
        <v>230</v>
      </c>
      <c r="F280" s="28">
        <v>555</v>
      </c>
    </row>
    <row r="281" spans="2:6" x14ac:dyDescent="0.3">
      <c r="B281" s="30">
        <v>46047</v>
      </c>
      <c r="C281" s="28" t="s">
        <v>38</v>
      </c>
      <c r="D281" s="28" t="s">
        <v>245</v>
      </c>
      <c r="E281" s="28" t="s">
        <v>223</v>
      </c>
      <c r="F281" s="28">
        <v>689</v>
      </c>
    </row>
    <row r="282" spans="2:6" x14ac:dyDescent="0.3">
      <c r="B282" s="30">
        <v>46047</v>
      </c>
      <c r="C282" s="28" t="s">
        <v>106</v>
      </c>
      <c r="D282" s="28" t="s">
        <v>244</v>
      </c>
      <c r="E282" s="28" t="s">
        <v>240</v>
      </c>
      <c r="F282" s="28">
        <v>405</v>
      </c>
    </row>
    <row r="283" spans="2:6" x14ac:dyDescent="0.3">
      <c r="B283" s="30">
        <v>46047</v>
      </c>
      <c r="C283" s="28" t="s">
        <v>38</v>
      </c>
      <c r="D283" s="28" t="s">
        <v>244</v>
      </c>
      <c r="E283" s="28" t="s">
        <v>231</v>
      </c>
      <c r="F283" s="28">
        <v>374</v>
      </c>
    </row>
    <row r="284" spans="2:6" x14ac:dyDescent="0.3">
      <c r="B284" s="30">
        <v>46047</v>
      </c>
      <c r="C284" s="28" t="s">
        <v>38</v>
      </c>
      <c r="D284" s="28" t="s">
        <v>245</v>
      </c>
      <c r="E284" s="28" t="s">
        <v>238</v>
      </c>
      <c r="F284" s="28">
        <v>1479</v>
      </c>
    </row>
    <row r="285" spans="2:6" x14ac:dyDescent="0.3">
      <c r="B285" s="30">
        <v>46047</v>
      </c>
      <c r="C285" s="28" t="s">
        <v>38</v>
      </c>
      <c r="D285" s="28" t="s">
        <v>250</v>
      </c>
      <c r="E285" s="28" t="s">
        <v>226</v>
      </c>
      <c r="F285" s="28">
        <v>768</v>
      </c>
    </row>
    <row r="286" spans="2:6" x14ac:dyDescent="0.3">
      <c r="B286" s="30">
        <v>46047</v>
      </c>
      <c r="C286" s="28" t="s">
        <v>42</v>
      </c>
      <c r="D286" s="28" t="s">
        <v>250</v>
      </c>
      <c r="E286" s="28" t="s">
        <v>235</v>
      </c>
      <c r="F286" s="28">
        <v>301</v>
      </c>
    </row>
    <row r="287" spans="2:6" x14ac:dyDescent="0.3">
      <c r="B287" s="30">
        <v>46047</v>
      </c>
      <c r="C287" s="28" t="s">
        <v>42</v>
      </c>
      <c r="D287" s="28" t="s">
        <v>250</v>
      </c>
      <c r="E287" s="28" t="s">
        <v>232</v>
      </c>
      <c r="F287" s="28">
        <v>235</v>
      </c>
    </row>
    <row r="288" spans="2:6" x14ac:dyDescent="0.3">
      <c r="B288" s="30">
        <v>46047</v>
      </c>
      <c r="C288" s="28" t="s">
        <v>42</v>
      </c>
      <c r="D288" s="28" t="s">
        <v>247</v>
      </c>
      <c r="E288" s="28" t="s">
        <v>230</v>
      </c>
      <c r="F288" s="28">
        <v>925</v>
      </c>
    </row>
    <row r="289" spans="2:6" x14ac:dyDescent="0.3">
      <c r="B289" s="30">
        <v>46048</v>
      </c>
      <c r="C289" s="28" t="s">
        <v>38</v>
      </c>
      <c r="D289" s="28" t="s">
        <v>247</v>
      </c>
      <c r="E289" s="28" t="s">
        <v>233</v>
      </c>
      <c r="F289" s="28">
        <v>204</v>
      </c>
    </row>
    <row r="290" spans="2:6" x14ac:dyDescent="0.3">
      <c r="B290" s="30">
        <v>46048</v>
      </c>
      <c r="C290" s="28" t="s">
        <v>38</v>
      </c>
      <c r="D290" s="28" t="s">
        <v>246</v>
      </c>
      <c r="E290" s="28" t="s">
        <v>237</v>
      </c>
      <c r="F290" s="28">
        <v>1071</v>
      </c>
    </row>
    <row r="291" spans="2:6" x14ac:dyDescent="0.3">
      <c r="B291" s="30">
        <v>46048</v>
      </c>
      <c r="C291" s="28" t="s">
        <v>39</v>
      </c>
      <c r="D291" s="28" t="s">
        <v>250</v>
      </c>
      <c r="E291" s="28" t="s">
        <v>226</v>
      </c>
      <c r="F291" s="28">
        <v>864</v>
      </c>
    </row>
    <row r="292" spans="2:6" x14ac:dyDescent="0.3">
      <c r="B292" s="30">
        <v>46048</v>
      </c>
      <c r="C292" s="28" t="s">
        <v>42</v>
      </c>
      <c r="D292" s="28" t="s">
        <v>246</v>
      </c>
      <c r="E292" s="28" t="s">
        <v>229</v>
      </c>
      <c r="F292" s="28">
        <v>1584</v>
      </c>
    </row>
    <row r="293" spans="2:6" x14ac:dyDescent="0.3">
      <c r="B293" s="30">
        <v>46048</v>
      </c>
      <c r="C293" s="28" t="s">
        <v>38</v>
      </c>
      <c r="D293" s="28" t="s">
        <v>250</v>
      </c>
      <c r="E293" s="28" t="s">
        <v>226</v>
      </c>
      <c r="F293" s="28">
        <v>2112</v>
      </c>
    </row>
    <row r="294" spans="2:6" x14ac:dyDescent="0.3">
      <c r="B294" s="30">
        <v>46048</v>
      </c>
      <c r="C294" s="28" t="s">
        <v>39</v>
      </c>
      <c r="D294" s="28" t="s">
        <v>245</v>
      </c>
      <c r="E294" s="28" t="s">
        <v>223</v>
      </c>
      <c r="F294" s="28">
        <v>583</v>
      </c>
    </row>
    <row r="295" spans="2:6" x14ac:dyDescent="0.3">
      <c r="B295" s="30">
        <v>46048</v>
      </c>
      <c r="C295" s="28" t="s">
        <v>106</v>
      </c>
      <c r="D295" s="28" t="s">
        <v>245</v>
      </c>
      <c r="E295" s="28" t="s">
        <v>238</v>
      </c>
      <c r="F295" s="28">
        <v>2088</v>
      </c>
    </row>
    <row r="296" spans="2:6" x14ac:dyDescent="0.3">
      <c r="B296" s="30">
        <v>46048</v>
      </c>
      <c r="C296" s="28" t="s">
        <v>42</v>
      </c>
      <c r="D296" s="28" t="s">
        <v>244</v>
      </c>
      <c r="E296" s="28" t="s">
        <v>240</v>
      </c>
      <c r="F296" s="28">
        <v>405</v>
      </c>
    </row>
    <row r="297" spans="2:6" x14ac:dyDescent="0.3">
      <c r="B297" s="30">
        <v>46048</v>
      </c>
      <c r="C297" s="28" t="s">
        <v>38</v>
      </c>
      <c r="D297" s="28" t="s">
        <v>245</v>
      </c>
      <c r="E297" s="28" t="s">
        <v>238</v>
      </c>
      <c r="F297" s="28">
        <v>783</v>
      </c>
    </row>
    <row r="298" spans="2:6" x14ac:dyDescent="0.3">
      <c r="B298" s="30">
        <v>46048</v>
      </c>
      <c r="C298" s="28" t="s">
        <v>39</v>
      </c>
      <c r="D298" s="28" t="s">
        <v>246</v>
      </c>
      <c r="E298" s="28" t="s">
        <v>236</v>
      </c>
      <c r="F298" s="28">
        <v>22</v>
      </c>
    </row>
    <row r="299" spans="2:6" x14ac:dyDescent="0.3">
      <c r="B299" s="30">
        <v>46048</v>
      </c>
      <c r="C299" s="28" t="s">
        <v>38</v>
      </c>
      <c r="D299" s="28" t="s">
        <v>245</v>
      </c>
      <c r="E299" s="28" t="s">
        <v>219</v>
      </c>
      <c r="F299" s="28">
        <v>364</v>
      </c>
    </row>
    <row r="300" spans="2:6" x14ac:dyDescent="0.3">
      <c r="B300" s="30">
        <v>46048</v>
      </c>
      <c r="C300" s="28" t="s">
        <v>42</v>
      </c>
      <c r="D300" s="28" t="s">
        <v>246</v>
      </c>
      <c r="E300" s="28" t="s">
        <v>236</v>
      </c>
      <c r="F300" s="28">
        <v>242</v>
      </c>
    </row>
    <row r="301" spans="2:6" x14ac:dyDescent="0.3">
      <c r="B301" s="30">
        <v>46048</v>
      </c>
      <c r="C301" s="28" t="s">
        <v>38</v>
      </c>
      <c r="D301" s="28" t="s">
        <v>246</v>
      </c>
      <c r="E301" s="28" t="s">
        <v>229</v>
      </c>
      <c r="F301" s="28">
        <v>440</v>
      </c>
    </row>
    <row r="302" spans="2:6" x14ac:dyDescent="0.3">
      <c r="B302" s="30">
        <v>46049</v>
      </c>
      <c r="C302" s="28" t="s">
        <v>39</v>
      </c>
      <c r="D302" s="28" t="s">
        <v>247</v>
      </c>
      <c r="E302" s="28" t="s">
        <v>233</v>
      </c>
      <c r="F302" s="28">
        <v>102</v>
      </c>
    </row>
    <row r="303" spans="2:6" x14ac:dyDescent="0.3">
      <c r="B303" s="30">
        <v>46049</v>
      </c>
      <c r="C303" s="28" t="s">
        <v>42</v>
      </c>
      <c r="D303" s="28" t="s">
        <v>247</v>
      </c>
      <c r="E303" s="28" t="s">
        <v>225</v>
      </c>
      <c r="F303" s="28">
        <v>768</v>
      </c>
    </row>
    <row r="304" spans="2:6" x14ac:dyDescent="0.3">
      <c r="B304" s="30">
        <v>46049</v>
      </c>
      <c r="C304" s="28" t="s">
        <v>106</v>
      </c>
      <c r="D304" s="28" t="s">
        <v>247</v>
      </c>
      <c r="E304" s="28" t="s">
        <v>233</v>
      </c>
      <c r="F304" s="28">
        <v>408</v>
      </c>
    </row>
    <row r="305" spans="2:6" x14ac:dyDescent="0.3">
      <c r="B305" s="30">
        <v>46049</v>
      </c>
      <c r="C305" s="28" t="s">
        <v>106</v>
      </c>
      <c r="D305" s="28" t="s">
        <v>246</v>
      </c>
      <c r="E305" s="28" t="s">
        <v>236</v>
      </c>
      <c r="F305" s="28">
        <v>209</v>
      </c>
    </row>
    <row r="306" spans="2:6" x14ac:dyDescent="0.3">
      <c r="B306" s="30">
        <v>46049</v>
      </c>
      <c r="C306" s="28" t="s">
        <v>42</v>
      </c>
      <c r="D306" s="28" t="s">
        <v>244</v>
      </c>
      <c r="E306" s="28" t="s">
        <v>240</v>
      </c>
      <c r="F306" s="28">
        <v>1080</v>
      </c>
    </row>
    <row r="307" spans="2:6" x14ac:dyDescent="0.3">
      <c r="B307" s="30">
        <v>46049</v>
      </c>
      <c r="C307" s="28" t="s">
        <v>42</v>
      </c>
      <c r="D307" s="28" t="s">
        <v>246</v>
      </c>
      <c r="E307" s="28" t="s">
        <v>228</v>
      </c>
      <c r="F307" s="28">
        <v>360</v>
      </c>
    </row>
    <row r="308" spans="2:6" x14ac:dyDescent="0.3">
      <c r="B308" s="30">
        <v>46049</v>
      </c>
      <c r="C308" s="28" t="s">
        <v>106</v>
      </c>
      <c r="D308" s="28" t="s">
        <v>244</v>
      </c>
      <c r="E308" s="28" t="s">
        <v>227</v>
      </c>
      <c r="F308" s="28">
        <v>986</v>
      </c>
    </row>
    <row r="309" spans="2:6" x14ac:dyDescent="0.3">
      <c r="B309" s="30">
        <v>46049</v>
      </c>
      <c r="C309" s="28" t="s">
        <v>42</v>
      </c>
      <c r="D309" s="28" t="s">
        <v>250</v>
      </c>
      <c r="E309" s="28" t="s">
        <v>235</v>
      </c>
      <c r="F309" s="28">
        <v>903</v>
      </c>
    </row>
    <row r="310" spans="2:6" x14ac:dyDescent="0.3">
      <c r="B310" s="30">
        <v>46049</v>
      </c>
      <c r="C310" s="28" t="s">
        <v>39</v>
      </c>
      <c r="D310" s="28" t="s">
        <v>245</v>
      </c>
      <c r="E310" s="28" t="s">
        <v>217</v>
      </c>
      <c r="F310" s="28">
        <v>1092</v>
      </c>
    </row>
    <row r="311" spans="2:6" x14ac:dyDescent="0.3">
      <c r="B311" s="30">
        <v>46050</v>
      </c>
      <c r="C311" s="28" t="s">
        <v>38</v>
      </c>
      <c r="D311" s="28" t="s">
        <v>246</v>
      </c>
      <c r="E311" s="28" t="s">
        <v>236</v>
      </c>
      <c r="F311" s="28">
        <v>220</v>
      </c>
    </row>
    <row r="312" spans="2:6" x14ac:dyDescent="0.3">
      <c r="B312" s="30">
        <v>46050</v>
      </c>
      <c r="C312" s="28" t="s">
        <v>106</v>
      </c>
      <c r="D312" s="28" t="s">
        <v>247</v>
      </c>
      <c r="E312" s="28" t="s">
        <v>225</v>
      </c>
      <c r="F312" s="28">
        <v>1152</v>
      </c>
    </row>
    <row r="313" spans="2:6" x14ac:dyDescent="0.3">
      <c r="B313" s="30">
        <v>46050</v>
      </c>
      <c r="C313" s="28" t="s">
        <v>38</v>
      </c>
      <c r="D313" s="28" t="s">
        <v>247</v>
      </c>
      <c r="E313" s="28" t="s">
        <v>233</v>
      </c>
      <c r="F313" s="28">
        <v>1020</v>
      </c>
    </row>
    <row r="314" spans="2:6" x14ac:dyDescent="0.3">
      <c r="B314" s="30">
        <v>46050</v>
      </c>
      <c r="C314" s="28" t="s">
        <v>42</v>
      </c>
      <c r="D314" s="28" t="s">
        <v>247</v>
      </c>
      <c r="E314" s="28" t="s">
        <v>233</v>
      </c>
      <c r="F314" s="28">
        <v>918</v>
      </c>
    </row>
    <row r="315" spans="2:6" x14ac:dyDescent="0.3">
      <c r="B315" s="30">
        <v>46050</v>
      </c>
      <c r="C315" s="28" t="s">
        <v>42</v>
      </c>
      <c r="D315" s="28" t="s">
        <v>244</v>
      </c>
      <c r="E315" s="28" t="s">
        <v>227</v>
      </c>
      <c r="F315" s="28">
        <v>232</v>
      </c>
    </row>
    <row r="316" spans="2:6" x14ac:dyDescent="0.3">
      <c r="B316" s="30">
        <v>46050</v>
      </c>
      <c r="C316" s="28" t="s">
        <v>42</v>
      </c>
      <c r="D316" s="28" t="s">
        <v>250</v>
      </c>
      <c r="E316" s="28" t="s">
        <v>234</v>
      </c>
      <c r="F316" s="28">
        <v>204</v>
      </c>
    </row>
    <row r="317" spans="2:6" x14ac:dyDescent="0.3">
      <c r="B317" s="30">
        <v>46050</v>
      </c>
      <c r="C317" s="28" t="s">
        <v>42</v>
      </c>
      <c r="D317" s="28" t="s">
        <v>244</v>
      </c>
      <c r="E317" s="28" t="s">
        <v>231</v>
      </c>
      <c r="F317" s="28">
        <v>264</v>
      </c>
    </row>
    <row r="318" spans="2:6" x14ac:dyDescent="0.3">
      <c r="B318" s="30">
        <v>46050</v>
      </c>
      <c r="C318" s="28" t="s">
        <v>39</v>
      </c>
      <c r="D318" s="28" t="s">
        <v>244</v>
      </c>
      <c r="E318" s="28" t="s">
        <v>241</v>
      </c>
      <c r="F318" s="28">
        <v>660</v>
      </c>
    </row>
    <row r="319" spans="2:6" x14ac:dyDescent="0.3">
      <c r="B319" s="30">
        <v>46050</v>
      </c>
      <c r="C319" s="28" t="s">
        <v>38</v>
      </c>
      <c r="D319" s="28" t="s">
        <v>244</v>
      </c>
      <c r="E319" s="28" t="s">
        <v>231</v>
      </c>
      <c r="F319" s="28">
        <v>484</v>
      </c>
    </row>
    <row r="320" spans="2:6" x14ac:dyDescent="0.3">
      <c r="B320" s="30">
        <v>46050</v>
      </c>
      <c r="C320" s="28" t="s">
        <v>38</v>
      </c>
      <c r="D320" s="28" t="s">
        <v>247</v>
      </c>
      <c r="E320" s="28" t="s">
        <v>225</v>
      </c>
      <c r="F320" s="28">
        <v>1216</v>
      </c>
    </row>
    <row r="321" spans="2:6" x14ac:dyDescent="0.3">
      <c r="B321" s="30">
        <v>46050</v>
      </c>
      <c r="C321" s="28" t="s">
        <v>42</v>
      </c>
      <c r="D321" s="28" t="s">
        <v>244</v>
      </c>
      <c r="E321" s="28" t="s">
        <v>240</v>
      </c>
      <c r="F321" s="28">
        <v>900</v>
      </c>
    </row>
    <row r="322" spans="2:6" x14ac:dyDescent="0.3">
      <c r="B322" s="30">
        <v>46051</v>
      </c>
      <c r="C322" s="28" t="s">
        <v>106</v>
      </c>
      <c r="D322" s="28" t="s">
        <v>247</v>
      </c>
      <c r="E322" s="28" t="s">
        <v>233</v>
      </c>
      <c r="F322" s="28">
        <v>255</v>
      </c>
    </row>
    <row r="323" spans="2:6" x14ac:dyDescent="0.3">
      <c r="B323" s="30">
        <v>46051</v>
      </c>
      <c r="C323" s="28" t="s">
        <v>39</v>
      </c>
      <c r="D323" s="28" t="s">
        <v>250</v>
      </c>
      <c r="E323" s="28" t="s">
        <v>235</v>
      </c>
      <c r="F323" s="28">
        <v>301</v>
      </c>
    </row>
    <row r="324" spans="2:6" x14ac:dyDescent="0.3">
      <c r="B324" s="30">
        <v>46051</v>
      </c>
      <c r="C324" s="28" t="s">
        <v>39</v>
      </c>
      <c r="D324" s="28" t="s">
        <v>245</v>
      </c>
      <c r="E324" s="28" t="s">
        <v>238</v>
      </c>
      <c r="F324" s="28">
        <v>87</v>
      </c>
    </row>
    <row r="325" spans="2:6" x14ac:dyDescent="0.3">
      <c r="B325" s="30">
        <v>46051</v>
      </c>
      <c r="C325" s="28" t="s">
        <v>39</v>
      </c>
      <c r="D325" s="28" t="s">
        <v>245</v>
      </c>
      <c r="E325" s="28" t="s">
        <v>217</v>
      </c>
      <c r="F325" s="28">
        <v>416</v>
      </c>
    </row>
    <row r="326" spans="2:6" x14ac:dyDescent="0.3">
      <c r="B326" s="30">
        <v>46051</v>
      </c>
      <c r="C326" s="28" t="s">
        <v>38</v>
      </c>
      <c r="D326" s="28" t="s">
        <v>250</v>
      </c>
      <c r="E326" s="28" t="s">
        <v>226</v>
      </c>
      <c r="F326" s="28">
        <v>2400</v>
      </c>
    </row>
    <row r="327" spans="2:6" x14ac:dyDescent="0.3">
      <c r="B327" s="30">
        <v>46051</v>
      </c>
      <c r="C327" s="28" t="s">
        <v>106</v>
      </c>
      <c r="D327" s="28" t="s">
        <v>246</v>
      </c>
      <c r="E327" s="28" t="s">
        <v>237</v>
      </c>
      <c r="F327" s="28">
        <v>1575</v>
      </c>
    </row>
    <row r="328" spans="2:6" x14ac:dyDescent="0.3">
      <c r="B328" s="30">
        <v>46051</v>
      </c>
      <c r="C328" s="28" t="s">
        <v>106</v>
      </c>
      <c r="D328" s="28" t="s">
        <v>244</v>
      </c>
      <c r="E328" s="28" t="s">
        <v>240</v>
      </c>
      <c r="F328" s="28">
        <v>810</v>
      </c>
    </row>
    <row r="329" spans="2:6" x14ac:dyDescent="0.3">
      <c r="B329" s="30">
        <v>46051</v>
      </c>
      <c r="C329" s="28" t="s">
        <v>106</v>
      </c>
      <c r="D329" s="28" t="s">
        <v>247</v>
      </c>
      <c r="E329" s="28" t="s">
        <v>221</v>
      </c>
      <c r="F329" s="28">
        <v>260</v>
      </c>
    </row>
    <row r="330" spans="2:6" x14ac:dyDescent="0.3">
      <c r="B330" s="30">
        <v>46051</v>
      </c>
      <c r="C330" s="28" t="s">
        <v>38</v>
      </c>
      <c r="D330" s="28" t="s">
        <v>244</v>
      </c>
      <c r="E330" s="28" t="s">
        <v>231</v>
      </c>
      <c r="F330" s="28">
        <v>440</v>
      </c>
    </row>
    <row r="331" spans="2:6" x14ac:dyDescent="0.3">
      <c r="B331" s="30">
        <v>46052</v>
      </c>
      <c r="C331" s="28" t="s">
        <v>38</v>
      </c>
      <c r="D331" s="28" t="s">
        <v>244</v>
      </c>
      <c r="E331" s="28" t="s">
        <v>231</v>
      </c>
      <c r="F331" s="28">
        <v>110</v>
      </c>
    </row>
    <row r="332" spans="2:6" x14ac:dyDescent="0.3">
      <c r="B332" s="30">
        <v>46052</v>
      </c>
      <c r="C332" s="28" t="s">
        <v>106</v>
      </c>
      <c r="D332" s="28" t="s">
        <v>245</v>
      </c>
      <c r="E332" s="28" t="s">
        <v>223</v>
      </c>
      <c r="F332" s="28">
        <v>1166</v>
      </c>
    </row>
    <row r="333" spans="2:6" x14ac:dyDescent="0.3">
      <c r="B333" s="30">
        <v>46052</v>
      </c>
      <c r="C333" s="28" t="s">
        <v>39</v>
      </c>
      <c r="D333" s="28" t="s">
        <v>245</v>
      </c>
      <c r="E333" s="28" t="s">
        <v>219</v>
      </c>
      <c r="F333" s="28">
        <v>364</v>
      </c>
    </row>
    <row r="334" spans="2:6" x14ac:dyDescent="0.3">
      <c r="B334" s="30">
        <v>46052</v>
      </c>
      <c r="C334" s="28" t="s">
        <v>106</v>
      </c>
      <c r="D334" s="28" t="s">
        <v>250</v>
      </c>
      <c r="E334" s="28" t="s">
        <v>232</v>
      </c>
      <c r="F334" s="28">
        <v>564</v>
      </c>
    </row>
    <row r="335" spans="2:6" x14ac:dyDescent="0.3">
      <c r="B335" s="30">
        <v>46052</v>
      </c>
      <c r="C335" s="28" t="s">
        <v>106</v>
      </c>
      <c r="D335" s="28" t="s">
        <v>245</v>
      </c>
      <c r="E335" s="28" t="s">
        <v>223</v>
      </c>
      <c r="F335" s="28">
        <v>636</v>
      </c>
    </row>
    <row r="336" spans="2:6" x14ac:dyDescent="0.3">
      <c r="B336" s="30">
        <v>46052</v>
      </c>
      <c r="C336" s="28" t="s">
        <v>38</v>
      </c>
      <c r="D336" s="28" t="s">
        <v>247</v>
      </c>
      <c r="E336" s="28" t="s">
        <v>221</v>
      </c>
      <c r="F336" s="28">
        <v>273</v>
      </c>
    </row>
    <row r="337" spans="2:6" x14ac:dyDescent="0.3">
      <c r="B337" s="30">
        <v>46052</v>
      </c>
      <c r="C337" s="28" t="s">
        <v>42</v>
      </c>
      <c r="D337" s="28" t="s">
        <v>246</v>
      </c>
      <c r="E337" s="28" t="s">
        <v>236</v>
      </c>
      <c r="F337" s="28">
        <v>275</v>
      </c>
    </row>
    <row r="338" spans="2:6" x14ac:dyDescent="0.3">
      <c r="B338" s="30">
        <v>46052</v>
      </c>
      <c r="C338" s="28" t="s">
        <v>38</v>
      </c>
      <c r="D338" s="28" t="s">
        <v>246</v>
      </c>
      <c r="E338" s="28" t="s">
        <v>228</v>
      </c>
      <c r="F338" s="28">
        <v>576</v>
      </c>
    </row>
    <row r="339" spans="2:6" x14ac:dyDescent="0.3">
      <c r="B339" s="30">
        <v>46052</v>
      </c>
      <c r="C339" s="28" t="s">
        <v>38</v>
      </c>
      <c r="D339" s="28" t="s">
        <v>247</v>
      </c>
      <c r="E339" s="28" t="s">
        <v>225</v>
      </c>
      <c r="F339" s="28">
        <v>1280</v>
      </c>
    </row>
    <row r="340" spans="2:6" x14ac:dyDescent="0.3">
      <c r="B340" s="30">
        <v>46052</v>
      </c>
      <c r="C340" s="28" t="s">
        <v>106</v>
      </c>
      <c r="D340" s="28" t="s">
        <v>250</v>
      </c>
      <c r="E340" s="28" t="s">
        <v>234</v>
      </c>
      <c r="F340" s="28">
        <v>255</v>
      </c>
    </row>
    <row r="341" spans="2:6" x14ac:dyDescent="0.3">
      <c r="B341" s="30">
        <v>46052</v>
      </c>
      <c r="C341" s="28" t="s">
        <v>106</v>
      </c>
      <c r="D341" s="28" t="s">
        <v>246</v>
      </c>
      <c r="E341" s="28" t="s">
        <v>229</v>
      </c>
      <c r="F341" s="28">
        <v>1936</v>
      </c>
    </row>
    <row r="342" spans="2:6" x14ac:dyDescent="0.3">
      <c r="B342" s="30">
        <v>46052</v>
      </c>
      <c r="C342" s="28" t="s">
        <v>38</v>
      </c>
      <c r="D342" s="28" t="s">
        <v>250</v>
      </c>
      <c r="E342" s="28" t="s">
        <v>232</v>
      </c>
      <c r="F342" s="28">
        <v>940</v>
      </c>
    </row>
    <row r="343" spans="2:6" x14ac:dyDescent="0.3">
      <c r="B343" s="30">
        <v>46052</v>
      </c>
      <c r="C343" s="28" t="s">
        <v>39</v>
      </c>
      <c r="D343" s="28" t="s">
        <v>247</v>
      </c>
      <c r="E343" s="28" t="s">
        <v>221</v>
      </c>
      <c r="F343" s="28">
        <v>312</v>
      </c>
    </row>
    <row r="344" spans="2:6" x14ac:dyDescent="0.3">
      <c r="B344" s="30">
        <v>46053</v>
      </c>
      <c r="C344" s="28" t="s">
        <v>39</v>
      </c>
      <c r="D344" s="28" t="s">
        <v>250</v>
      </c>
      <c r="E344" s="28" t="s">
        <v>235</v>
      </c>
      <c r="F344" s="28">
        <v>430</v>
      </c>
    </row>
    <row r="345" spans="2:6" x14ac:dyDescent="0.3">
      <c r="B345" s="30">
        <v>46053</v>
      </c>
      <c r="C345" s="28" t="s">
        <v>38</v>
      </c>
      <c r="D345" s="28" t="s">
        <v>245</v>
      </c>
      <c r="E345" s="28" t="s">
        <v>215</v>
      </c>
      <c r="F345" s="28">
        <v>276</v>
      </c>
    </row>
    <row r="346" spans="2:6" x14ac:dyDescent="0.3">
      <c r="B346" s="30">
        <v>46053</v>
      </c>
      <c r="C346" s="28" t="s">
        <v>106</v>
      </c>
      <c r="D346" s="28" t="s">
        <v>247</v>
      </c>
      <c r="E346" s="28" t="s">
        <v>230</v>
      </c>
      <c r="F346" s="28">
        <v>333</v>
      </c>
    </row>
    <row r="347" spans="2:6" x14ac:dyDescent="0.3">
      <c r="B347" s="30">
        <v>46053</v>
      </c>
      <c r="C347" s="28" t="s">
        <v>39</v>
      </c>
      <c r="D347" s="28" t="s">
        <v>250</v>
      </c>
      <c r="E347" s="28" t="s">
        <v>234</v>
      </c>
      <c r="F347" s="28">
        <v>306</v>
      </c>
    </row>
    <row r="348" spans="2:6" x14ac:dyDescent="0.3">
      <c r="B348" s="30">
        <v>46053</v>
      </c>
      <c r="C348" s="28" t="s">
        <v>38</v>
      </c>
      <c r="D348" s="28" t="s">
        <v>244</v>
      </c>
      <c r="E348" s="28" t="s">
        <v>227</v>
      </c>
      <c r="F348" s="28">
        <v>580</v>
      </c>
    </row>
    <row r="349" spans="2:6" x14ac:dyDescent="0.3">
      <c r="B349" s="30">
        <v>46053</v>
      </c>
      <c r="C349" s="28" t="s">
        <v>38</v>
      </c>
      <c r="D349" s="28" t="s">
        <v>250</v>
      </c>
      <c r="E349" s="28" t="s">
        <v>226</v>
      </c>
      <c r="F349" s="28">
        <v>864</v>
      </c>
    </row>
    <row r="350" spans="2:6" x14ac:dyDescent="0.3">
      <c r="B350" s="30">
        <v>46053</v>
      </c>
      <c r="C350" s="28" t="s">
        <v>42</v>
      </c>
      <c r="D350" s="28" t="s">
        <v>247</v>
      </c>
      <c r="E350" s="28" t="s">
        <v>230</v>
      </c>
      <c r="F350" s="28">
        <v>185</v>
      </c>
    </row>
    <row r="351" spans="2:6" x14ac:dyDescent="0.3">
      <c r="B351" s="30">
        <v>46053</v>
      </c>
      <c r="C351" s="28" t="s">
        <v>39</v>
      </c>
      <c r="D351" s="28" t="s">
        <v>245</v>
      </c>
      <c r="E351" s="28" t="s">
        <v>217</v>
      </c>
      <c r="F351" s="28">
        <v>104</v>
      </c>
    </row>
    <row r="352" spans="2:6" x14ac:dyDescent="0.3">
      <c r="B352" s="30">
        <v>46053</v>
      </c>
      <c r="C352" s="28" t="s">
        <v>42</v>
      </c>
      <c r="D352" s="28" t="s">
        <v>244</v>
      </c>
      <c r="E352" s="28" t="s">
        <v>240</v>
      </c>
      <c r="F352" s="28">
        <v>45</v>
      </c>
    </row>
    <row r="353" spans="2:6" x14ac:dyDescent="0.3">
      <c r="B353" s="30">
        <v>46053</v>
      </c>
      <c r="C353" s="28" t="s">
        <v>39</v>
      </c>
      <c r="D353" s="28" t="s">
        <v>250</v>
      </c>
      <c r="E353" s="28" t="s">
        <v>239</v>
      </c>
      <c r="F353" s="28">
        <v>266</v>
      </c>
    </row>
    <row r="354" spans="2:6" x14ac:dyDescent="0.3">
      <c r="B354" s="30">
        <v>46053</v>
      </c>
      <c r="C354" s="28" t="s">
        <v>38</v>
      </c>
      <c r="D354" s="28" t="s">
        <v>250</v>
      </c>
      <c r="E354" s="28" t="s">
        <v>239</v>
      </c>
      <c r="F354" s="28">
        <v>874</v>
      </c>
    </row>
    <row r="355" spans="2:6" x14ac:dyDescent="0.3">
      <c r="B355" s="30">
        <v>46054</v>
      </c>
      <c r="C355" s="28" t="s">
        <v>38</v>
      </c>
      <c r="D355" s="28" t="s">
        <v>245</v>
      </c>
      <c r="E355" s="28" t="s">
        <v>217</v>
      </c>
      <c r="F355" s="28">
        <v>520</v>
      </c>
    </row>
    <row r="356" spans="2:6" x14ac:dyDescent="0.3">
      <c r="B356" s="30">
        <v>46054</v>
      </c>
      <c r="C356" s="28" t="s">
        <v>42</v>
      </c>
      <c r="D356" s="28" t="s">
        <v>250</v>
      </c>
      <c r="E356" s="28" t="s">
        <v>235</v>
      </c>
      <c r="F356" s="28">
        <v>86</v>
      </c>
    </row>
    <row r="357" spans="2:6" x14ac:dyDescent="0.3">
      <c r="B357" s="30">
        <v>46054</v>
      </c>
      <c r="C357" s="28" t="s">
        <v>42</v>
      </c>
      <c r="D357" s="28" t="s">
        <v>250</v>
      </c>
      <c r="E357" s="28" t="s">
        <v>226</v>
      </c>
      <c r="F357" s="28">
        <v>2400</v>
      </c>
    </row>
    <row r="358" spans="2:6" x14ac:dyDescent="0.3">
      <c r="B358" s="30">
        <v>46054</v>
      </c>
      <c r="C358" s="28" t="s">
        <v>38</v>
      </c>
      <c r="D358" s="28" t="s">
        <v>247</v>
      </c>
      <c r="E358" s="28" t="s">
        <v>230</v>
      </c>
      <c r="F358" s="28">
        <v>444</v>
      </c>
    </row>
    <row r="359" spans="2:6" x14ac:dyDescent="0.3">
      <c r="B359" s="30">
        <v>46054</v>
      </c>
      <c r="C359" s="28" t="s">
        <v>38</v>
      </c>
      <c r="D359" s="28" t="s">
        <v>250</v>
      </c>
      <c r="E359" s="28" t="s">
        <v>226</v>
      </c>
      <c r="F359" s="28">
        <v>1344</v>
      </c>
    </row>
    <row r="360" spans="2:6" x14ac:dyDescent="0.3">
      <c r="B360" s="30">
        <v>46054</v>
      </c>
      <c r="C360" s="28" t="s">
        <v>42</v>
      </c>
      <c r="D360" s="28" t="s">
        <v>250</v>
      </c>
      <c r="E360" s="28" t="s">
        <v>235</v>
      </c>
      <c r="F360" s="28">
        <v>430</v>
      </c>
    </row>
    <row r="361" spans="2:6" x14ac:dyDescent="0.3">
      <c r="B361" s="30">
        <v>46054</v>
      </c>
      <c r="C361" s="28" t="s">
        <v>38</v>
      </c>
      <c r="D361" s="28" t="s">
        <v>245</v>
      </c>
      <c r="E361" s="28" t="s">
        <v>219</v>
      </c>
      <c r="F361" s="28">
        <v>2184</v>
      </c>
    </row>
    <row r="362" spans="2:6" x14ac:dyDescent="0.3">
      <c r="B362" s="30">
        <v>46054</v>
      </c>
      <c r="C362" s="28" t="s">
        <v>106</v>
      </c>
      <c r="D362" s="28" t="s">
        <v>246</v>
      </c>
      <c r="E362" s="28" t="s">
        <v>237</v>
      </c>
      <c r="F362" s="28">
        <v>252</v>
      </c>
    </row>
    <row r="363" spans="2:6" x14ac:dyDescent="0.3">
      <c r="B363" s="30">
        <v>46054</v>
      </c>
      <c r="C363" s="28" t="s">
        <v>38</v>
      </c>
      <c r="D363" s="28" t="s">
        <v>250</v>
      </c>
      <c r="E363" s="28" t="s">
        <v>235</v>
      </c>
      <c r="F363" s="28">
        <v>430</v>
      </c>
    </row>
    <row r="364" spans="2:6" x14ac:dyDescent="0.3">
      <c r="B364" s="30">
        <v>46054</v>
      </c>
      <c r="C364" s="28" t="s">
        <v>39</v>
      </c>
      <c r="D364" s="28" t="s">
        <v>244</v>
      </c>
      <c r="E364" s="28" t="s">
        <v>231</v>
      </c>
      <c r="F364" s="28">
        <v>176</v>
      </c>
    </row>
    <row r="365" spans="2:6" x14ac:dyDescent="0.3">
      <c r="B365" s="30">
        <v>46054</v>
      </c>
      <c r="C365" s="28" t="s">
        <v>42</v>
      </c>
      <c r="D365" s="28" t="s">
        <v>247</v>
      </c>
      <c r="E365" s="28" t="s">
        <v>230</v>
      </c>
      <c r="F365" s="28">
        <v>592</v>
      </c>
    </row>
    <row r="366" spans="2:6" x14ac:dyDescent="0.3">
      <c r="B366" s="30">
        <v>46054</v>
      </c>
      <c r="C366" s="28" t="s">
        <v>42</v>
      </c>
      <c r="D366" s="28" t="s">
        <v>250</v>
      </c>
      <c r="E366" s="28" t="s">
        <v>239</v>
      </c>
      <c r="F366" s="28">
        <v>646</v>
      </c>
    </row>
    <row r="367" spans="2:6" x14ac:dyDescent="0.3">
      <c r="B367" s="30">
        <v>46055</v>
      </c>
      <c r="C367" s="28" t="s">
        <v>39</v>
      </c>
      <c r="D367" s="28" t="s">
        <v>244</v>
      </c>
      <c r="E367" s="28" t="s">
        <v>240</v>
      </c>
      <c r="F367" s="28">
        <v>135</v>
      </c>
    </row>
    <row r="368" spans="2:6" x14ac:dyDescent="0.3">
      <c r="B368" s="30">
        <v>46055</v>
      </c>
      <c r="C368" s="28" t="s">
        <v>38</v>
      </c>
      <c r="D368" s="28" t="s">
        <v>247</v>
      </c>
      <c r="E368" s="28" t="s">
        <v>225</v>
      </c>
      <c r="F368" s="28">
        <v>576</v>
      </c>
    </row>
    <row r="369" spans="2:6" x14ac:dyDescent="0.3">
      <c r="B369" s="30">
        <v>46055</v>
      </c>
      <c r="C369" s="28" t="s">
        <v>38</v>
      </c>
      <c r="D369" s="28" t="s">
        <v>245</v>
      </c>
      <c r="E369" s="28" t="s">
        <v>217</v>
      </c>
      <c r="F369" s="28">
        <v>936</v>
      </c>
    </row>
    <row r="370" spans="2:6" x14ac:dyDescent="0.3">
      <c r="B370" s="30">
        <v>46055</v>
      </c>
      <c r="C370" s="28" t="s">
        <v>39</v>
      </c>
      <c r="D370" s="28" t="s">
        <v>250</v>
      </c>
      <c r="E370" s="28" t="s">
        <v>234</v>
      </c>
      <c r="F370" s="28">
        <v>51</v>
      </c>
    </row>
    <row r="371" spans="2:6" x14ac:dyDescent="0.3">
      <c r="B371" s="30">
        <v>46055</v>
      </c>
      <c r="C371" s="28" t="s">
        <v>38</v>
      </c>
      <c r="D371" s="28" t="s">
        <v>250</v>
      </c>
      <c r="E371" s="28" t="s">
        <v>226</v>
      </c>
      <c r="F371" s="28">
        <v>1056</v>
      </c>
    </row>
    <row r="372" spans="2:6" x14ac:dyDescent="0.3">
      <c r="B372" s="30">
        <v>46055</v>
      </c>
      <c r="C372" s="28" t="s">
        <v>106</v>
      </c>
      <c r="D372" s="28" t="s">
        <v>245</v>
      </c>
      <c r="E372" s="28" t="s">
        <v>215</v>
      </c>
      <c r="F372" s="28">
        <v>345</v>
      </c>
    </row>
    <row r="373" spans="2:6" x14ac:dyDescent="0.3">
      <c r="B373" s="30">
        <v>46055</v>
      </c>
      <c r="C373" s="28" t="s">
        <v>42</v>
      </c>
      <c r="D373" s="28" t="s">
        <v>244</v>
      </c>
      <c r="E373" s="28" t="s">
        <v>240</v>
      </c>
      <c r="F373" s="28">
        <v>630</v>
      </c>
    </row>
    <row r="374" spans="2:6" x14ac:dyDescent="0.3">
      <c r="B374" s="30">
        <v>46055</v>
      </c>
      <c r="C374" s="28" t="s">
        <v>38</v>
      </c>
      <c r="D374" s="28" t="s">
        <v>247</v>
      </c>
      <c r="E374" s="28" t="s">
        <v>221</v>
      </c>
      <c r="F374" s="28">
        <v>234</v>
      </c>
    </row>
    <row r="375" spans="2:6" x14ac:dyDescent="0.3">
      <c r="B375" s="30">
        <v>46055</v>
      </c>
      <c r="C375" s="28" t="s">
        <v>106</v>
      </c>
      <c r="D375" s="28" t="s">
        <v>244</v>
      </c>
      <c r="E375" s="28" t="s">
        <v>242</v>
      </c>
      <c r="F375" s="28">
        <v>855</v>
      </c>
    </row>
    <row r="376" spans="2:6" x14ac:dyDescent="0.3">
      <c r="B376" s="30">
        <v>46056</v>
      </c>
      <c r="C376" s="28" t="s">
        <v>42</v>
      </c>
      <c r="D376" s="28" t="s">
        <v>245</v>
      </c>
      <c r="E376" s="28" t="s">
        <v>217</v>
      </c>
      <c r="F376" s="28">
        <v>676</v>
      </c>
    </row>
    <row r="377" spans="2:6" x14ac:dyDescent="0.3">
      <c r="B377" s="30">
        <v>46056</v>
      </c>
      <c r="C377" s="28" t="s">
        <v>42</v>
      </c>
      <c r="D377" s="28" t="s">
        <v>244</v>
      </c>
      <c r="E377" s="28" t="s">
        <v>231</v>
      </c>
      <c r="F377" s="28">
        <v>308</v>
      </c>
    </row>
    <row r="378" spans="2:6" x14ac:dyDescent="0.3">
      <c r="B378" s="30">
        <v>46056</v>
      </c>
      <c r="C378" s="28" t="s">
        <v>42</v>
      </c>
      <c r="D378" s="28" t="s">
        <v>250</v>
      </c>
      <c r="E378" s="28" t="s">
        <v>235</v>
      </c>
      <c r="F378" s="28">
        <v>129</v>
      </c>
    </row>
    <row r="379" spans="2:6" x14ac:dyDescent="0.3">
      <c r="B379" s="30">
        <v>46056</v>
      </c>
      <c r="C379" s="28" t="s">
        <v>42</v>
      </c>
      <c r="D379" s="28" t="s">
        <v>244</v>
      </c>
      <c r="E379" s="28" t="s">
        <v>242</v>
      </c>
      <c r="F379" s="28">
        <v>1254</v>
      </c>
    </row>
    <row r="380" spans="2:6" x14ac:dyDescent="0.3">
      <c r="B380" s="30">
        <v>46056</v>
      </c>
      <c r="C380" s="28" t="s">
        <v>39</v>
      </c>
      <c r="D380" s="28" t="s">
        <v>245</v>
      </c>
      <c r="E380" s="28" t="s">
        <v>215</v>
      </c>
      <c r="F380" s="28">
        <v>276</v>
      </c>
    </row>
    <row r="381" spans="2:6" x14ac:dyDescent="0.3">
      <c r="B381" s="30">
        <v>46056</v>
      </c>
      <c r="C381" s="28" t="s">
        <v>38</v>
      </c>
      <c r="D381" s="28" t="s">
        <v>250</v>
      </c>
      <c r="E381" s="28" t="s">
        <v>235</v>
      </c>
      <c r="F381" s="28">
        <v>774</v>
      </c>
    </row>
    <row r="382" spans="2:6" x14ac:dyDescent="0.3">
      <c r="B382" s="30">
        <v>46056</v>
      </c>
      <c r="C382" s="28" t="s">
        <v>38</v>
      </c>
      <c r="D382" s="28" t="s">
        <v>245</v>
      </c>
      <c r="E382" s="28" t="s">
        <v>219</v>
      </c>
      <c r="F382" s="28">
        <v>2002</v>
      </c>
    </row>
    <row r="383" spans="2:6" x14ac:dyDescent="0.3">
      <c r="B383" s="30">
        <v>46056</v>
      </c>
      <c r="C383" s="28" t="s">
        <v>106</v>
      </c>
      <c r="D383" s="28" t="s">
        <v>250</v>
      </c>
      <c r="E383" s="28" t="s">
        <v>239</v>
      </c>
      <c r="F383" s="28">
        <v>190</v>
      </c>
    </row>
    <row r="384" spans="2:6" x14ac:dyDescent="0.3">
      <c r="B384" s="30">
        <v>46057</v>
      </c>
      <c r="C384" s="28" t="s">
        <v>106</v>
      </c>
      <c r="D384" s="28" t="s">
        <v>245</v>
      </c>
      <c r="E384" s="28" t="s">
        <v>217</v>
      </c>
      <c r="F384" s="28">
        <v>1092</v>
      </c>
    </row>
    <row r="385" spans="2:6" x14ac:dyDescent="0.3">
      <c r="B385" s="30">
        <v>46057</v>
      </c>
      <c r="C385" s="28" t="s">
        <v>42</v>
      </c>
      <c r="D385" s="28" t="s">
        <v>250</v>
      </c>
      <c r="E385" s="28" t="s">
        <v>226</v>
      </c>
      <c r="F385" s="28">
        <v>768</v>
      </c>
    </row>
    <row r="386" spans="2:6" x14ac:dyDescent="0.3">
      <c r="B386" s="30">
        <v>46057</v>
      </c>
      <c r="C386" s="28" t="s">
        <v>42</v>
      </c>
      <c r="D386" s="28" t="s">
        <v>250</v>
      </c>
      <c r="E386" s="28" t="s">
        <v>239</v>
      </c>
      <c r="F386" s="28">
        <v>874</v>
      </c>
    </row>
    <row r="387" spans="2:6" x14ac:dyDescent="0.3">
      <c r="B387" s="30">
        <v>46057</v>
      </c>
      <c r="C387" s="28" t="s">
        <v>39</v>
      </c>
      <c r="D387" s="28" t="s">
        <v>246</v>
      </c>
      <c r="E387" s="28" t="s">
        <v>229</v>
      </c>
      <c r="F387" s="28">
        <v>88</v>
      </c>
    </row>
    <row r="388" spans="2:6" x14ac:dyDescent="0.3">
      <c r="B388" s="30">
        <v>46057</v>
      </c>
      <c r="C388" s="28" t="s">
        <v>106</v>
      </c>
      <c r="D388" s="28" t="s">
        <v>250</v>
      </c>
      <c r="E388" s="28" t="s">
        <v>232</v>
      </c>
      <c r="F388" s="28">
        <v>611</v>
      </c>
    </row>
    <row r="389" spans="2:6" x14ac:dyDescent="0.3">
      <c r="B389" s="30">
        <v>46057</v>
      </c>
      <c r="C389" s="28" t="s">
        <v>42</v>
      </c>
      <c r="D389" s="28" t="s">
        <v>245</v>
      </c>
      <c r="E389" s="28" t="s">
        <v>238</v>
      </c>
      <c r="F389" s="28">
        <v>2088</v>
      </c>
    </row>
    <row r="390" spans="2:6" x14ac:dyDescent="0.3">
      <c r="B390" s="30">
        <v>46057</v>
      </c>
      <c r="C390" s="28" t="s">
        <v>106</v>
      </c>
      <c r="D390" s="28" t="s">
        <v>250</v>
      </c>
      <c r="E390" s="28" t="s">
        <v>232</v>
      </c>
      <c r="F390" s="28">
        <v>1081</v>
      </c>
    </row>
    <row r="391" spans="2:6" x14ac:dyDescent="0.3">
      <c r="B391" s="30">
        <v>46057</v>
      </c>
      <c r="C391" s="28" t="s">
        <v>39</v>
      </c>
      <c r="D391" s="28" t="s">
        <v>250</v>
      </c>
      <c r="E391" s="28" t="s">
        <v>232</v>
      </c>
      <c r="F391" s="28">
        <v>611</v>
      </c>
    </row>
    <row r="392" spans="2:6" x14ac:dyDescent="0.3">
      <c r="B392" s="30">
        <v>46057</v>
      </c>
      <c r="C392" s="28" t="s">
        <v>39</v>
      </c>
      <c r="D392" s="28" t="s">
        <v>250</v>
      </c>
      <c r="E392" s="28" t="s">
        <v>226</v>
      </c>
      <c r="F392" s="28">
        <v>2400</v>
      </c>
    </row>
    <row r="393" spans="2:6" x14ac:dyDescent="0.3">
      <c r="B393" s="30">
        <v>46057</v>
      </c>
      <c r="C393" s="28" t="s">
        <v>39</v>
      </c>
      <c r="D393" s="28" t="s">
        <v>245</v>
      </c>
      <c r="E393" s="28" t="s">
        <v>223</v>
      </c>
      <c r="F393" s="28">
        <v>742</v>
      </c>
    </row>
    <row r="394" spans="2:6" x14ac:dyDescent="0.3">
      <c r="B394" s="30">
        <v>46057</v>
      </c>
      <c r="C394" s="28" t="s">
        <v>106</v>
      </c>
      <c r="D394" s="28" t="s">
        <v>247</v>
      </c>
      <c r="E394" s="28" t="s">
        <v>225</v>
      </c>
      <c r="F394" s="28">
        <v>1088</v>
      </c>
    </row>
    <row r="395" spans="2:6" x14ac:dyDescent="0.3">
      <c r="B395" s="30">
        <v>46057</v>
      </c>
      <c r="C395" s="28" t="s">
        <v>39</v>
      </c>
      <c r="D395" s="28" t="s">
        <v>245</v>
      </c>
      <c r="E395" s="28" t="s">
        <v>215</v>
      </c>
      <c r="F395" s="28">
        <v>552</v>
      </c>
    </row>
    <row r="396" spans="2:6" x14ac:dyDescent="0.3">
      <c r="B396" s="30">
        <v>46057</v>
      </c>
      <c r="C396" s="28" t="s">
        <v>42</v>
      </c>
      <c r="D396" s="28" t="s">
        <v>246</v>
      </c>
      <c r="E396" s="28" t="s">
        <v>228</v>
      </c>
      <c r="F396" s="28">
        <v>504</v>
      </c>
    </row>
    <row r="397" spans="2:6" x14ac:dyDescent="0.3">
      <c r="B397" s="30">
        <v>46057</v>
      </c>
      <c r="C397" s="28" t="s">
        <v>106</v>
      </c>
      <c r="D397" s="28" t="s">
        <v>247</v>
      </c>
      <c r="E397" s="28" t="s">
        <v>225</v>
      </c>
      <c r="F397" s="28">
        <v>1280</v>
      </c>
    </row>
    <row r="398" spans="2:6" x14ac:dyDescent="0.3">
      <c r="B398" s="30">
        <v>46057</v>
      </c>
      <c r="C398" s="28" t="s">
        <v>106</v>
      </c>
      <c r="D398" s="28" t="s">
        <v>244</v>
      </c>
      <c r="E398" s="28" t="s">
        <v>242</v>
      </c>
      <c r="F398" s="28">
        <v>627</v>
      </c>
    </row>
    <row r="399" spans="2:6" x14ac:dyDescent="0.3">
      <c r="B399" s="30">
        <v>46057</v>
      </c>
      <c r="C399" s="28" t="s">
        <v>106</v>
      </c>
      <c r="D399" s="28" t="s">
        <v>246</v>
      </c>
      <c r="E399" s="28" t="s">
        <v>236</v>
      </c>
      <c r="F399" s="28">
        <v>77</v>
      </c>
    </row>
    <row r="400" spans="2:6" x14ac:dyDescent="0.3">
      <c r="B400" s="30">
        <v>46058</v>
      </c>
      <c r="C400" s="28" t="s">
        <v>39</v>
      </c>
      <c r="D400" s="28" t="s">
        <v>246</v>
      </c>
      <c r="E400" s="28" t="s">
        <v>228</v>
      </c>
      <c r="F400" s="28">
        <v>1368</v>
      </c>
    </row>
    <row r="401" spans="2:6" x14ac:dyDescent="0.3">
      <c r="B401" s="30">
        <v>46058</v>
      </c>
      <c r="C401" s="28" t="s">
        <v>39</v>
      </c>
      <c r="D401" s="28" t="s">
        <v>250</v>
      </c>
      <c r="E401" s="28" t="s">
        <v>232</v>
      </c>
      <c r="F401" s="28">
        <v>423</v>
      </c>
    </row>
    <row r="402" spans="2:6" x14ac:dyDescent="0.3">
      <c r="B402" s="30">
        <v>46058</v>
      </c>
      <c r="C402" s="28" t="s">
        <v>38</v>
      </c>
      <c r="D402" s="28" t="s">
        <v>247</v>
      </c>
      <c r="E402" s="28" t="s">
        <v>221</v>
      </c>
      <c r="F402" s="28">
        <v>234</v>
      </c>
    </row>
    <row r="403" spans="2:6" x14ac:dyDescent="0.3">
      <c r="B403" s="30">
        <v>46058</v>
      </c>
      <c r="C403" s="28" t="s">
        <v>39</v>
      </c>
      <c r="D403" s="28" t="s">
        <v>245</v>
      </c>
      <c r="E403" s="28" t="s">
        <v>238</v>
      </c>
      <c r="F403" s="28">
        <v>348</v>
      </c>
    </row>
    <row r="404" spans="2:6" x14ac:dyDescent="0.3">
      <c r="B404" s="30">
        <v>46058</v>
      </c>
      <c r="C404" s="28" t="s">
        <v>39</v>
      </c>
      <c r="D404" s="28" t="s">
        <v>244</v>
      </c>
      <c r="E404" s="28" t="s">
        <v>241</v>
      </c>
      <c r="F404" s="28">
        <v>120</v>
      </c>
    </row>
    <row r="405" spans="2:6" x14ac:dyDescent="0.3">
      <c r="B405" s="30">
        <v>46058</v>
      </c>
      <c r="C405" s="28" t="s">
        <v>39</v>
      </c>
      <c r="D405" s="28" t="s">
        <v>247</v>
      </c>
      <c r="E405" s="28" t="s">
        <v>225</v>
      </c>
      <c r="F405" s="28">
        <v>1600</v>
      </c>
    </row>
    <row r="406" spans="2:6" x14ac:dyDescent="0.3">
      <c r="B406" s="30">
        <v>46058</v>
      </c>
      <c r="C406" s="28" t="s">
        <v>39</v>
      </c>
      <c r="D406" s="28" t="s">
        <v>250</v>
      </c>
      <c r="E406" s="28" t="s">
        <v>226</v>
      </c>
      <c r="F406" s="28">
        <v>1536</v>
      </c>
    </row>
    <row r="407" spans="2:6" x14ac:dyDescent="0.3">
      <c r="B407" s="30">
        <v>46058</v>
      </c>
      <c r="C407" s="28" t="s">
        <v>39</v>
      </c>
      <c r="D407" s="28" t="s">
        <v>246</v>
      </c>
      <c r="E407" s="28" t="s">
        <v>236</v>
      </c>
      <c r="F407" s="28">
        <v>231</v>
      </c>
    </row>
    <row r="408" spans="2:6" x14ac:dyDescent="0.3">
      <c r="B408" s="30">
        <v>46058</v>
      </c>
      <c r="C408" s="28" t="s">
        <v>106</v>
      </c>
      <c r="D408" s="28" t="s">
        <v>250</v>
      </c>
      <c r="E408" s="28" t="s">
        <v>239</v>
      </c>
      <c r="F408" s="28">
        <v>342</v>
      </c>
    </row>
    <row r="409" spans="2:6" x14ac:dyDescent="0.3">
      <c r="B409" s="30">
        <v>46058</v>
      </c>
      <c r="C409" s="28" t="s">
        <v>39</v>
      </c>
      <c r="D409" s="28" t="s">
        <v>250</v>
      </c>
      <c r="E409" s="28" t="s">
        <v>232</v>
      </c>
      <c r="F409" s="28">
        <v>47</v>
      </c>
    </row>
    <row r="410" spans="2:6" x14ac:dyDescent="0.3">
      <c r="B410" s="30">
        <v>46058</v>
      </c>
      <c r="C410" s="28" t="s">
        <v>39</v>
      </c>
      <c r="D410" s="28" t="s">
        <v>244</v>
      </c>
      <c r="E410" s="28" t="s">
        <v>231</v>
      </c>
      <c r="F410" s="28">
        <v>352</v>
      </c>
    </row>
    <row r="411" spans="2:6" x14ac:dyDescent="0.3">
      <c r="B411" s="30">
        <v>46059</v>
      </c>
      <c r="C411" s="28" t="s">
        <v>39</v>
      </c>
      <c r="D411" s="28" t="s">
        <v>245</v>
      </c>
      <c r="E411" s="28" t="s">
        <v>219</v>
      </c>
      <c r="F411" s="28">
        <v>1183</v>
      </c>
    </row>
    <row r="412" spans="2:6" x14ac:dyDescent="0.3">
      <c r="B412" s="30">
        <v>46059</v>
      </c>
      <c r="C412" s="28" t="s">
        <v>39</v>
      </c>
      <c r="D412" s="28" t="s">
        <v>246</v>
      </c>
      <c r="E412" s="28" t="s">
        <v>236</v>
      </c>
      <c r="F412" s="28">
        <v>110</v>
      </c>
    </row>
    <row r="413" spans="2:6" x14ac:dyDescent="0.3">
      <c r="B413" s="30">
        <v>46059</v>
      </c>
      <c r="C413" s="28" t="s">
        <v>38</v>
      </c>
      <c r="D413" s="28" t="s">
        <v>250</v>
      </c>
      <c r="E413" s="28" t="s">
        <v>232</v>
      </c>
      <c r="F413" s="28">
        <v>282</v>
      </c>
    </row>
    <row r="414" spans="2:6" x14ac:dyDescent="0.3">
      <c r="B414" s="30">
        <v>46059</v>
      </c>
      <c r="C414" s="28" t="s">
        <v>38</v>
      </c>
      <c r="D414" s="28" t="s">
        <v>246</v>
      </c>
      <c r="E414" s="28" t="s">
        <v>237</v>
      </c>
      <c r="F414" s="28">
        <v>1575</v>
      </c>
    </row>
    <row r="415" spans="2:6" x14ac:dyDescent="0.3">
      <c r="B415" s="30">
        <v>46059</v>
      </c>
      <c r="C415" s="28" t="s">
        <v>38</v>
      </c>
      <c r="D415" s="28" t="s">
        <v>247</v>
      </c>
      <c r="E415" s="28" t="s">
        <v>221</v>
      </c>
      <c r="F415" s="28">
        <v>247</v>
      </c>
    </row>
    <row r="416" spans="2:6" x14ac:dyDescent="0.3">
      <c r="B416" s="30">
        <v>46059</v>
      </c>
      <c r="C416" s="28" t="s">
        <v>42</v>
      </c>
      <c r="D416" s="28" t="s">
        <v>250</v>
      </c>
      <c r="E416" s="28" t="s">
        <v>235</v>
      </c>
      <c r="F416" s="28">
        <v>172</v>
      </c>
    </row>
    <row r="417" spans="2:6" x14ac:dyDescent="0.3">
      <c r="B417" s="30">
        <v>46059</v>
      </c>
      <c r="C417" s="28" t="s">
        <v>38</v>
      </c>
      <c r="D417" s="28" t="s">
        <v>250</v>
      </c>
      <c r="E417" s="28" t="s">
        <v>234</v>
      </c>
      <c r="F417" s="28">
        <v>1173</v>
      </c>
    </row>
    <row r="418" spans="2:6" x14ac:dyDescent="0.3">
      <c r="B418" s="30">
        <v>46060</v>
      </c>
      <c r="C418" s="28" t="s">
        <v>39</v>
      </c>
      <c r="D418" s="28" t="s">
        <v>246</v>
      </c>
      <c r="E418" s="28" t="s">
        <v>228</v>
      </c>
      <c r="F418" s="28">
        <v>288</v>
      </c>
    </row>
    <row r="419" spans="2:6" x14ac:dyDescent="0.3">
      <c r="B419" s="30">
        <v>46060</v>
      </c>
      <c r="C419" s="28" t="s">
        <v>38</v>
      </c>
      <c r="D419" s="28" t="s">
        <v>250</v>
      </c>
      <c r="E419" s="28" t="s">
        <v>234</v>
      </c>
      <c r="F419" s="28">
        <v>306</v>
      </c>
    </row>
    <row r="420" spans="2:6" x14ac:dyDescent="0.3">
      <c r="B420" s="30">
        <v>46060</v>
      </c>
      <c r="C420" s="28" t="s">
        <v>38</v>
      </c>
      <c r="D420" s="28" t="s">
        <v>245</v>
      </c>
      <c r="E420" s="28" t="s">
        <v>238</v>
      </c>
      <c r="F420" s="28">
        <v>87</v>
      </c>
    </row>
    <row r="421" spans="2:6" x14ac:dyDescent="0.3">
      <c r="B421" s="30">
        <v>46060</v>
      </c>
      <c r="C421" s="28" t="s">
        <v>38</v>
      </c>
      <c r="D421" s="28" t="s">
        <v>244</v>
      </c>
      <c r="E421" s="28" t="s">
        <v>240</v>
      </c>
      <c r="F421" s="28">
        <v>45</v>
      </c>
    </row>
    <row r="422" spans="2:6" x14ac:dyDescent="0.3">
      <c r="B422" s="30">
        <v>46060</v>
      </c>
      <c r="C422" s="28" t="s">
        <v>38</v>
      </c>
      <c r="D422" s="28" t="s">
        <v>245</v>
      </c>
      <c r="E422" s="28" t="s">
        <v>223</v>
      </c>
      <c r="F422" s="28">
        <v>318</v>
      </c>
    </row>
    <row r="423" spans="2:6" x14ac:dyDescent="0.3">
      <c r="B423" s="30">
        <v>46060</v>
      </c>
      <c r="C423" s="28" t="s">
        <v>106</v>
      </c>
      <c r="D423" s="28" t="s">
        <v>245</v>
      </c>
      <c r="E423" s="28" t="s">
        <v>223</v>
      </c>
      <c r="F423" s="28">
        <v>53</v>
      </c>
    </row>
    <row r="424" spans="2:6" x14ac:dyDescent="0.3">
      <c r="B424" s="30">
        <v>46060</v>
      </c>
      <c r="C424" s="28" t="s">
        <v>39</v>
      </c>
      <c r="D424" s="28" t="s">
        <v>247</v>
      </c>
      <c r="E424" s="28" t="s">
        <v>221</v>
      </c>
      <c r="F424" s="28">
        <v>26</v>
      </c>
    </row>
    <row r="425" spans="2:6" x14ac:dyDescent="0.3">
      <c r="B425" s="30">
        <v>46060</v>
      </c>
      <c r="C425" s="28" t="s">
        <v>39</v>
      </c>
      <c r="D425" s="28" t="s">
        <v>246</v>
      </c>
      <c r="E425" s="28" t="s">
        <v>229</v>
      </c>
      <c r="F425" s="28">
        <v>1056</v>
      </c>
    </row>
    <row r="426" spans="2:6" x14ac:dyDescent="0.3">
      <c r="B426" s="30">
        <v>46060</v>
      </c>
      <c r="C426" s="28" t="s">
        <v>38</v>
      </c>
      <c r="D426" s="28" t="s">
        <v>250</v>
      </c>
      <c r="E426" s="28" t="s">
        <v>226</v>
      </c>
      <c r="F426" s="28">
        <v>480</v>
      </c>
    </row>
    <row r="427" spans="2:6" x14ac:dyDescent="0.3">
      <c r="B427" s="30">
        <v>46061</v>
      </c>
      <c r="C427" s="28" t="s">
        <v>106</v>
      </c>
      <c r="D427" s="28" t="s">
        <v>244</v>
      </c>
      <c r="E427" s="28" t="s">
        <v>241</v>
      </c>
      <c r="F427" s="28">
        <v>240</v>
      </c>
    </row>
    <row r="428" spans="2:6" x14ac:dyDescent="0.3">
      <c r="B428" s="30">
        <v>46061</v>
      </c>
      <c r="C428" s="28" t="s">
        <v>38</v>
      </c>
      <c r="D428" s="28" t="s">
        <v>244</v>
      </c>
      <c r="E428" s="28" t="s">
        <v>240</v>
      </c>
      <c r="F428" s="28">
        <v>540</v>
      </c>
    </row>
    <row r="429" spans="2:6" x14ac:dyDescent="0.3">
      <c r="B429" s="30">
        <v>46061</v>
      </c>
      <c r="C429" s="28" t="s">
        <v>38</v>
      </c>
      <c r="D429" s="28" t="s">
        <v>250</v>
      </c>
      <c r="E429" s="28" t="s">
        <v>239</v>
      </c>
      <c r="F429" s="28">
        <v>608</v>
      </c>
    </row>
    <row r="430" spans="2:6" x14ac:dyDescent="0.3">
      <c r="B430" s="30">
        <v>46061</v>
      </c>
      <c r="C430" s="28" t="s">
        <v>106</v>
      </c>
      <c r="D430" s="28" t="s">
        <v>245</v>
      </c>
      <c r="E430" s="28" t="s">
        <v>219</v>
      </c>
      <c r="F430" s="28">
        <v>1183</v>
      </c>
    </row>
    <row r="431" spans="2:6" x14ac:dyDescent="0.3">
      <c r="B431" s="30">
        <v>46061</v>
      </c>
      <c r="C431" s="28" t="s">
        <v>42</v>
      </c>
      <c r="D431" s="28" t="s">
        <v>245</v>
      </c>
      <c r="E431" s="28" t="s">
        <v>238</v>
      </c>
      <c r="F431" s="28">
        <v>2175</v>
      </c>
    </row>
    <row r="432" spans="2:6" x14ac:dyDescent="0.3">
      <c r="B432" s="30">
        <v>46061</v>
      </c>
      <c r="C432" s="28" t="s">
        <v>106</v>
      </c>
      <c r="D432" s="28" t="s">
        <v>250</v>
      </c>
      <c r="E432" s="28" t="s">
        <v>226</v>
      </c>
      <c r="F432" s="28">
        <v>1920</v>
      </c>
    </row>
    <row r="433" spans="2:6" x14ac:dyDescent="0.3">
      <c r="B433" s="30">
        <v>46061</v>
      </c>
      <c r="C433" s="28" t="s">
        <v>39</v>
      </c>
      <c r="D433" s="28" t="s">
        <v>250</v>
      </c>
      <c r="E433" s="28" t="s">
        <v>235</v>
      </c>
      <c r="F433" s="28">
        <v>1032</v>
      </c>
    </row>
    <row r="434" spans="2:6" x14ac:dyDescent="0.3">
      <c r="B434" s="30">
        <v>46061</v>
      </c>
      <c r="C434" s="28" t="s">
        <v>106</v>
      </c>
      <c r="D434" s="28" t="s">
        <v>246</v>
      </c>
      <c r="E434" s="28" t="s">
        <v>228</v>
      </c>
      <c r="F434" s="28">
        <v>576</v>
      </c>
    </row>
    <row r="435" spans="2:6" x14ac:dyDescent="0.3">
      <c r="B435" s="30">
        <v>46061</v>
      </c>
      <c r="C435" s="28" t="s">
        <v>42</v>
      </c>
      <c r="D435" s="28" t="s">
        <v>245</v>
      </c>
      <c r="E435" s="28" t="s">
        <v>223</v>
      </c>
      <c r="F435" s="28">
        <v>1219</v>
      </c>
    </row>
    <row r="436" spans="2:6" x14ac:dyDescent="0.3">
      <c r="B436" s="30">
        <v>46061</v>
      </c>
      <c r="C436" s="28" t="s">
        <v>39</v>
      </c>
      <c r="D436" s="28" t="s">
        <v>244</v>
      </c>
      <c r="E436" s="28" t="s">
        <v>241</v>
      </c>
      <c r="F436" s="28">
        <v>660</v>
      </c>
    </row>
    <row r="437" spans="2:6" x14ac:dyDescent="0.3">
      <c r="B437" s="30">
        <v>46061</v>
      </c>
      <c r="C437" s="28" t="s">
        <v>106</v>
      </c>
      <c r="D437" s="28" t="s">
        <v>250</v>
      </c>
      <c r="E437" s="28" t="s">
        <v>235</v>
      </c>
      <c r="F437" s="28">
        <v>817</v>
      </c>
    </row>
    <row r="438" spans="2:6" x14ac:dyDescent="0.3">
      <c r="B438" s="30">
        <v>46062</v>
      </c>
      <c r="C438" s="28" t="s">
        <v>39</v>
      </c>
      <c r="D438" s="28" t="s">
        <v>246</v>
      </c>
      <c r="E438" s="28" t="s">
        <v>229</v>
      </c>
      <c r="F438" s="28">
        <v>264</v>
      </c>
    </row>
    <row r="439" spans="2:6" x14ac:dyDescent="0.3">
      <c r="B439" s="30">
        <v>46062</v>
      </c>
      <c r="C439" s="28" t="s">
        <v>106</v>
      </c>
      <c r="D439" s="28" t="s">
        <v>247</v>
      </c>
      <c r="E439" s="28" t="s">
        <v>230</v>
      </c>
      <c r="F439" s="28">
        <v>481</v>
      </c>
    </row>
    <row r="440" spans="2:6" x14ac:dyDescent="0.3">
      <c r="B440" s="30">
        <v>46062</v>
      </c>
      <c r="C440" s="28" t="s">
        <v>38</v>
      </c>
      <c r="D440" s="28" t="s">
        <v>246</v>
      </c>
      <c r="E440" s="28" t="s">
        <v>237</v>
      </c>
      <c r="F440" s="28">
        <v>315</v>
      </c>
    </row>
    <row r="441" spans="2:6" x14ac:dyDescent="0.3">
      <c r="B441" s="30">
        <v>46062</v>
      </c>
      <c r="C441" s="28" t="s">
        <v>42</v>
      </c>
      <c r="D441" s="28" t="s">
        <v>245</v>
      </c>
      <c r="E441" s="28" t="s">
        <v>215</v>
      </c>
      <c r="F441" s="28">
        <v>69</v>
      </c>
    </row>
    <row r="442" spans="2:6" x14ac:dyDescent="0.3">
      <c r="B442" s="30">
        <v>46062</v>
      </c>
      <c r="C442" s="28" t="s">
        <v>38</v>
      </c>
      <c r="D442" s="28" t="s">
        <v>244</v>
      </c>
      <c r="E442" s="28" t="s">
        <v>231</v>
      </c>
      <c r="F442" s="28">
        <v>418</v>
      </c>
    </row>
    <row r="443" spans="2:6" x14ac:dyDescent="0.3">
      <c r="B443" s="30">
        <v>46062</v>
      </c>
      <c r="C443" s="28" t="s">
        <v>38</v>
      </c>
      <c r="D443" s="28" t="s">
        <v>244</v>
      </c>
      <c r="E443" s="28" t="s">
        <v>231</v>
      </c>
      <c r="F443" s="28">
        <v>374</v>
      </c>
    </row>
    <row r="444" spans="2:6" x14ac:dyDescent="0.3">
      <c r="B444" s="30">
        <v>46062</v>
      </c>
      <c r="C444" s="28" t="s">
        <v>39</v>
      </c>
      <c r="D444" s="28" t="s">
        <v>246</v>
      </c>
      <c r="E444" s="28" t="s">
        <v>229</v>
      </c>
      <c r="F444" s="28">
        <v>1320</v>
      </c>
    </row>
    <row r="445" spans="2:6" x14ac:dyDescent="0.3">
      <c r="B445" s="30">
        <v>46062</v>
      </c>
      <c r="C445" s="28" t="s">
        <v>42</v>
      </c>
      <c r="D445" s="28" t="s">
        <v>245</v>
      </c>
      <c r="E445" s="28" t="s">
        <v>223</v>
      </c>
      <c r="F445" s="28">
        <v>636</v>
      </c>
    </row>
    <row r="446" spans="2:6" x14ac:dyDescent="0.3">
      <c r="B446" s="30">
        <v>46062</v>
      </c>
      <c r="C446" s="28" t="s">
        <v>42</v>
      </c>
      <c r="D446" s="28" t="s">
        <v>250</v>
      </c>
      <c r="E446" s="28" t="s">
        <v>232</v>
      </c>
      <c r="F446" s="28">
        <v>47</v>
      </c>
    </row>
    <row r="447" spans="2:6" x14ac:dyDescent="0.3">
      <c r="B447" s="30">
        <v>46062</v>
      </c>
      <c r="C447" s="28" t="s">
        <v>38</v>
      </c>
      <c r="D447" s="28" t="s">
        <v>245</v>
      </c>
      <c r="E447" s="28" t="s">
        <v>219</v>
      </c>
      <c r="F447" s="28">
        <v>455</v>
      </c>
    </row>
    <row r="448" spans="2:6" x14ac:dyDescent="0.3">
      <c r="B448" s="30">
        <v>46062</v>
      </c>
      <c r="C448" s="28" t="s">
        <v>106</v>
      </c>
      <c r="D448" s="28" t="s">
        <v>247</v>
      </c>
      <c r="E448" s="28" t="s">
        <v>221</v>
      </c>
      <c r="F448" s="28">
        <v>143</v>
      </c>
    </row>
    <row r="449" spans="2:6" x14ac:dyDescent="0.3">
      <c r="B449" s="30">
        <v>46062</v>
      </c>
      <c r="C449" s="28" t="s">
        <v>42</v>
      </c>
      <c r="D449" s="28" t="s">
        <v>245</v>
      </c>
      <c r="E449" s="28" t="s">
        <v>223</v>
      </c>
      <c r="F449" s="28">
        <v>689</v>
      </c>
    </row>
    <row r="450" spans="2:6" x14ac:dyDescent="0.3">
      <c r="B450" s="30">
        <v>46062</v>
      </c>
      <c r="C450" s="28" t="s">
        <v>42</v>
      </c>
      <c r="D450" s="28" t="s">
        <v>246</v>
      </c>
      <c r="E450" s="28" t="s">
        <v>229</v>
      </c>
      <c r="F450" s="28">
        <v>704</v>
      </c>
    </row>
    <row r="451" spans="2:6" x14ac:dyDescent="0.3">
      <c r="B451" s="30">
        <v>46062</v>
      </c>
      <c r="C451" s="28" t="s">
        <v>38</v>
      </c>
      <c r="D451" s="28" t="s">
        <v>247</v>
      </c>
      <c r="E451" s="28" t="s">
        <v>233</v>
      </c>
      <c r="F451" s="28">
        <v>816</v>
      </c>
    </row>
    <row r="452" spans="2:6" x14ac:dyDescent="0.3">
      <c r="B452" s="30">
        <v>46062</v>
      </c>
      <c r="C452" s="28" t="s">
        <v>42</v>
      </c>
      <c r="D452" s="28" t="s">
        <v>250</v>
      </c>
      <c r="E452" s="28" t="s">
        <v>226</v>
      </c>
      <c r="F452" s="28">
        <v>1056</v>
      </c>
    </row>
    <row r="453" spans="2:6" x14ac:dyDescent="0.3">
      <c r="B453" s="30">
        <v>46063</v>
      </c>
      <c r="C453" s="28" t="s">
        <v>42</v>
      </c>
      <c r="D453" s="28" t="s">
        <v>247</v>
      </c>
      <c r="E453" s="28" t="s">
        <v>230</v>
      </c>
      <c r="F453" s="28">
        <v>259</v>
      </c>
    </row>
    <row r="454" spans="2:6" x14ac:dyDescent="0.3">
      <c r="B454" s="30">
        <v>46063</v>
      </c>
      <c r="C454" s="28" t="s">
        <v>106</v>
      </c>
      <c r="D454" s="28" t="s">
        <v>246</v>
      </c>
      <c r="E454" s="28" t="s">
        <v>237</v>
      </c>
      <c r="F454" s="28">
        <v>252</v>
      </c>
    </row>
    <row r="455" spans="2:6" x14ac:dyDescent="0.3">
      <c r="B455" s="30">
        <v>46063</v>
      </c>
      <c r="C455" s="28" t="s">
        <v>39</v>
      </c>
      <c r="D455" s="28" t="s">
        <v>245</v>
      </c>
      <c r="E455" s="28" t="s">
        <v>217</v>
      </c>
      <c r="F455" s="28">
        <v>364</v>
      </c>
    </row>
    <row r="456" spans="2:6" x14ac:dyDescent="0.3">
      <c r="B456" s="30">
        <v>46063</v>
      </c>
      <c r="C456" s="28" t="s">
        <v>38</v>
      </c>
      <c r="D456" s="28" t="s">
        <v>246</v>
      </c>
      <c r="E456" s="28" t="s">
        <v>229</v>
      </c>
      <c r="F456" s="28">
        <v>352</v>
      </c>
    </row>
    <row r="457" spans="2:6" x14ac:dyDescent="0.3">
      <c r="B457" s="30">
        <v>46063</v>
      </c>
      <c r="C457" s="28" t="s">
        <v>38</v>
      </c>
      <c r="D457" s="28" t="s">
        <v>244</v>
      </c>
      <c r="E457" s="28" t="s">
        <v>231</v>
      </c>
      <c r="F457" s="28">
        <v>528</v>
      </c>
    </row>
    <row r="458" spans="2:6" x14ac:dyDescent="0.3">
      <c r="B458" s="30">
        <v>46063</v>
      </c>
      <c r="C458" s="28" t="s">
        <v>39</v>
      </c>
      <c r="D458" s="28" t="s">
        <v>250</v>
      </c>
      <c r="E458" s="28" t="s">
        <v>234</v>
      </c>
      <c r="F458" s="28">
        <v>918</v>
      </c>
    </row>
    <row r="459" spans="2:6" x14ac:dyDescent="0.3">
      <c r="B459" s="30">
        <v>46063</v>
      </c>
      <c r="C459" s="28" t="s">
        <v>42</v>
      </c>
      <c r="D459" s="28" t="s">
        <v>246</v>
      </c>
      <c r="E459" s="28" t="s">
        <v>228</v>
      </c>
      <c r="F459" s="28">
        <v>1224</v>
      </c>
    </row>
    <row r="460" spans="2:6" x14ac:dyDescent="0.3">
      <c r="B460" s="30">
        <v>46063</v>
      </c>
      <c r="C460" s="28" t="s">
        <v>42</v>
      </c>
      <c r="D460" s="28" t="s">
        <v>250</v>
      </c>
      <c r="E460" s="28" t="s">
        <v>235</v>
      </c>
      <c r="F460" s="28">
        <v>559</v>
      </c>
    </row>
    <row r="461" spans="2:6" x14ac:dyDescent="0.3">
      <c r="B461" s="30">
        <v>46063</v>
      </c>
      <c r="C461" s="28" t="s">
        <v>38</v>
      </c>
      <c r="D461" s="28" t="s">
        <v>246</v>
      </c>
      <c r="E461" s="28" t="s">
        <v>236</v>
      </c>
      <c r="F461" s="28">
        <v>275</v>
      </c>
    </row>
    <row r="462" spans="2:6" x14ac:dyDescent="0.3">
      <c r="B462" s="30">
        <v>46063</v>
      </c>
      <c r="C462" s="28" t="s">
        <v>38</v>
      </c>
      <c r="D462" s="28" t="s">
        <v>245</v>
      </c>
      <c r="E462" s="28" t="s">
        <v>217</v>
      </c>
      <c r="F462" s="28">
        <v>468</v>
      </c>
    </row>
    <row r="463" spans="2:6" x14ac:dyDescent="0.3">
      <c r="B463" s="30">
        <v>46063</v>
      </c>
      <c r="C463" s="28" t="s">
        <v>38</v>
      </c>
      <c r="D463" s="28" t="s">
        <v>247</v>
      </c>
      <c r="E463" s="28" t="s">
        <v>225</v>
      </c>
      <c r="F463" s="28">
        <v>960</v>
      </c>
    </row>
    <row r="464" spans="2:6" x14ac:dyDescent="0.3">
      <c r="B464" s="30">
        <v>46063</v>
      </c>
      <c r="C464" s="28" t="s">
        <v>38</v>
      </c>
      <c r="D464" s="28" t="s">
        <v>250</v>
      </c>
      <c r="E464" s="28" t="s">
        <v>234</v>
      </c>
      <c r="F464" s="28">
        <v>816</v>
      </c>
    </row>
    <row r="465" spans="2:6" x14ac:dyDescent="0.3">
      <c r="B465" s="30">
        <v>46063</v>
      </c>
      <c r="C465" s="28" t="s">
        <v>106</v>
      </c>
      <c r="D465" s="28" t="s">
        <v>247</v>
      </c>
      <c r="E465" s="28" t="s">
        <v>230</v>
      </c>
      <c r="F465" s="28">
        <v>370</v>
      </c>
    </row>
    <row r="466" spans="2:6" x14ac:dyDescent="0.3">
      <c r="B466" s="30">
        <v>46064</v>
      </c>
      <c r="C466" s="28" t="s">
        <v>42</v>
      </c>
      <c r="D466" s="28" t="s">
        <v>246</v>
      </c>
      <c r="E466" s="28" t="s">
        <v>228</v>
      </c>
      <c r="F466" s="28">
        <v>1440</v>
      </c>
    </row>
    <row r="467" spans="2:6" x14ac:dyDescent="0.3">
      <c r="B467" s="30">
        <v>46064</v>
      </c>
      <c r="C467" s="28" t="s">
        <v>38</v>
      </c>
      <c r="D467" s="28" t="s">
        <v>245</v>
      </c>
      <c r="E467" s="28" t="s">
        <v>219</v>
      </c>
      <c r="F467" s="28">
        <v>819</v>
      </c>
    </row>
    <row r="468" spans="2:6" x14ac:dyDescent="0.3">
      <c r="B468" s="30">
        <v>46064</v>
      </c>
      <c r="C468" s="28" t="s">
        <v>39</v>
      </c>
      <c r="D468" s="28" t="s">
        <v>250</v>
      </c>
      <c r="E468" s="28" t="s">
        <v>234</v>
      </c>
      <c r="F468" s="28">
        <v>969</v>
      </c>
    </row>
    <row r="469" spans="2:6" x14ac:dyDescent="0.3">
      <c r="B469" s="30">
        <v>46064</v>
      </c>
      <c r="C469" s="28" t="s">
        <v>106</v>
      </c>
      <c r="D469" s="28" t="s">
        <v>245</v>
      </c>
      <c r="E469" s="28" t="s">
        <v>215</v>
      </c>
      <c r="F469" s="28">
        <v>828</v>
      </c>
    </row>
    <row r="470" spans="2:6" x14ac:dyDescent="0.3">
      <c r="B470" s="30">
        <v>46064</v>
      </c>
      <c r="C470" s="28" t="s">
        <v>42</v>
      </c>
      <c r="D470" s="28" t="s">
        <v>244</v>
      </c>
      <c r="E470" s="28" t="s">
        <v>242</v>
      </c>
      <c r="F470" s="28">
        <v>171</v>
      </c>
    </row>
    <row r="471" spans="2:6" x14ac:dyDescent="0.3">
      <c r="B471" s="30">
        <v>46064</v>
      </c>
      <c r="C471" s="28" t="s">
        <v>39</v>
      </c>
      <c r="D471" s="28" t="s">
        <v>246</v>
      </c>
      <c r="E471" s="28" t="s">
        <v>228</v>
      </c>
      <c r="F471" s="28">
        <v>792</v>
      </c>
    </row>
    <row r="472" spans="2:6" x14ac:dyDescent="0.3">
      <c r="B472" s="30">
        <v>46064</v>
      </c>
      <c r="C472" s="28" t="s">
        <v>38</v>
      </c>
      <c r="D472" s="28" t="s">
        <v>247</v>
      </c>
      <c r="E472" s="28" t="s">
        <v>233</v>
      </c>
      <c r="F472" s="28">
        <v>204</v>
      </c>
    </row>
    <row r="473" spans="2:6" x14ac:dyDescent="0.3">
      <c r="B473" s="30">
        <v>46064</v>
      </c>
      <c r="C473" s="28" t="s">
        <v>38</v>
      </c>
      <c r="D473" s="28" t="s">
        <v>250</v>
      </c>
      <c r="E473" s="28" t="s">
        <v>239</v>
      </c>
      <c r="F473" s="28">
        <v>950</v>
      </c>
    </row>
    <row r="474" spans="2:6" x14ac:dyDescent="0.3">
      <c r="B474" s="30">
        <v>46064</v>
      </c>
      <c r="C474" s="28" t="s">
        <v>106</v>
      </c>
      <c r="D474" s="28" t="s">
        <v>247</v>
      </c>
      <c r="E474" s="28" t="s">
        <v>225</v>
      </c>
      <c r="F474" s="28">
        <v>128</v>
      </c>
    </row>
    <row r="475" spans="2:6" x14ac:dyDescent="0.3">
      <c r="B475" s="30">
        <v>46064</v>
      </c>
      <c r="C475" s="28" t="s">
        <v>42</v>
      </c>
      <c r="D475" s="28" t="s">
        <v>250</v>
      </c>
      <c r="E475" s="28" t="s">
        <v>232</v>
      </c>
      <c r="F475" s="28">
        <v>1081</v>
      </c>
    </row>
    <row r="476" spans="2:6" x14ac:dyDescent="0.3">
      <c r="B476" s="30">
        <v>46065</v>
      </c>
      <c r="C476" s="28" t="s">
        <v>39</v>
      </c>
      <c r="D476" s="28" t="s">
        <v>246</v>
      </c>
      <c r="E476" s="28" t="s">
        <v>236</v>
      </c>
      <c r="F476" s="28">
        <v>88</v>
      </c>
    </row>
    <row r="477" spans="2:6" x14ac:dyDescent="0.3">
      <c r="B477" s="30">
        <v>46065</v>
      </c>
      <c r="C477" s="28" t="s">
        <v>106</v>
      </c>
      <c r="D477" s="28" t="s">
        <v>244</v>
      </c>
      <c r="E477" s="28" t="s">
        <v>240</v>
      </c>
      <c r="F477" s="28">
        <v>1080</v>
      </c>
    </row>
    <row r="478" spans="2:6" x14ac:dyDescent="0.3">
      <c r="B478" s="30">
        <v>46065</v>
      </c>
      <c r="C478" s="28" t="s">
        <v>42</v>
      </c>
      <c r="D478" s="28" t="s">
        <v>244</v>
      </c>
      <c r="E478" s="28" t="s">
        <v>227</v>
      </c>
      <c r="F478" s="28">
        <v>1102</v>
      </c>
    </row>
    <row r="479" spans="2:6" x14ac:dyDescent="0.3">
      <c r="B479" s="30">
        <v>46065</v>
      </c>
      <c r="C479" s="28" t="s">
        <v>42</v>
      </c>
      <c r="D479" s="28" t="s">
        <v>250</v>
      </c>
      <c r="E479" s="28" t="s">
        <v>232</v>
      </c>
      <c r="F479" s="28">
        <v>423</v>
      </c>
    </row>
    <row r="480" spans="2:6" x14ac:dyDescent="0.3">
      <c r="B480" s="30">
        <v>46065</v>
      </c>
      <c r="C480" s="28" t="s">
        <v>38</v>
      </c>
      <c r="D480" s="28" t="s">
        <v>247</v>
      </c>
      <c r="E480" s="28" t="s">
        <v>221</v>
      </c>
      <c r="F480" s="28">
        <v>299</v>
      </c>
    </row>
    <row r="481" spans="2:6" x14ac:dyDescent="0.3">
      <c r="B481" s="30">
        <v>46065</v>
      </c>
      <c r="C481" s="28" t="s">
        <v>38</v>
      </c>
      <c r="D481" s="28" t="s">
        <v>250</v>
      </c>
      <c r="E481" s="28" t="s">
        <v>234</v>
      </c>
      <c r="F481" s="28">
        <v>1224</v>
      </c>
    </row>
    <row r="482" spans="2:6" x14ac:dyDescent="0.3">
      <c r="B482" s="30">
        <v>46065</v>
      </c>
      <c r="C482" s="28" t="s">
        <v>38</v>
      </c>
      <c r="D482" s="28" t="s">
        <v>245</v>
      </c>
      <c r="E482" s="28" t="s">
        <v>217</v>
      </c>
      <c r="F482" s="28">
        <v>988</v>
      </c>
    </row>
    <row r="483" spans="2:6" x14ac:dyDescent="0.3">
      <c r="B483" s="30">
        <v>46065</v>
      </c>
      <c r="C483" s="28" t="s">
        <v>39</v>
      </c>
      <c r="D483" s="28" t="s">
        <v>245</v>
      </c>
      <c r="E483" s="28" t="s">
        <v>223</v>
      </c>
      <c r="F483" s="28">
        <v>795</v>
      </c>
    </row>
    <row r="484" spans="2:6" x14ac:dyDescent="0.3">
      <c r="B484" s="30">
        <v>46065</v>
      </c>
      <c r="C484" s="28" t="s">
        <v>38</v>
      </c>
      <c r="D484" s="28" t="s">
        <v>245</v>
      </c>
      <c r="E484" s="28" t="s">
        <v>217</v>
      </c>
      <c r="F484" s="28">
        <v>1196</v>
      </c>
    </row>
    <row r="485" spans="2:6" x14ac:dyDescent="0.3">
      <c r="B485" s="30">
        <v>46066</v>
      </c>
      <c r="C485" s="28" t="s">
        <v>38</v>
      </c>
      <c r="D485" s="28" t="s">
        <v>245</v>
      </c>
      <c r="E485" s="28" t="s">
        <v>223</v>
      </c>
      <c r="F485" s="28">
        <v>265</v>
      </c>
    </row>
    <row r="486" spans="2:6" x14ac:dyDescent="0.3">
      <c r="B486" s="30">
        <v>46066</v>
      </c>
      <c r="C486" s="28" t="s">
        <v>39</v>
      </c>
      <c r="D486" s="28" t="s">
        <v>246</v>
      </c>
      <c r="E486" s="28" t="s">
        <v>236</v>
      </c>
      <c r="F486" s="28">
        <v>165</v>
      </c>
    </row>
    <row r="487" spans="2:6" x14ac:dyDescent="0.3">
      <c r="B487" s="30">
        <v>46066</v>
      </c>
      <c r="C487" s="28" t="s">
        <v>38</v>
      </c>
      <c r="D487" s="28" t="s">
        <v>250</v>
      </c>
      <c r="E487" s="28" t="s">
        <v>226</v>
      </c>
      <c r="F487" s="28">
        <v>288</v>
      </c>
    </row>
    <row r="488" spans="2:6" x14ac:dyDescent="0.3">
      <c r="B488" s="30">
        <v>46066</v>
      </c>
      <c r="C488" s="28" t="s">
        <v>106</v>
      </c>
      <c r="D488" s="28" t="s">
        <v>245</v>
      </c>
      <c r="E488" s="28" t="s">
        <v>219</v>
      </c>
      <c r="F488" s="28">
        <v>1365</v>
      </c>
    </row>
    <row r="489" spans="2:6" x14ac:dyDescent="0.3">
      <c r="B489" s="30">
        <v>46066</v>
      </c>
      <c r="C489" s="28" t="s">
        <v>106</v>
      </c>
      <c r="D489" s="28" t="s">
        <v>250</v>
      </c>
      <c r="E489" s="28" t="s">
        <v>232</v>
      </c>
      <c r="F489" s="28">
        <v>1175</v>
      </c>
    </row>
    <row r="490" spans="2:6" x14ac:dyDescent="0.3">
      <c r="B490" s="30">
        <v>46066</v>
      </c>
      <c r="C490" s="28" t="s">
        <v>39</v>
      </c>
      <c r="D490" s="28" t="s">
        <v>244</v>
      </c>
      <c r="E490" s="28" t="s">
        <v>231</v>
      </c>
      <c r="F490" s="28">
        <v>154</v>
      </c>
    </row>
    <row r="491" spans="2:6" x14ac:dyDescent="0.3">
      <c r="B491" s="30">
        <v>46066</v>
      </c>
      <c r="C491" s="28" t="s">
        <v>106</v>
      </c>
      <c r="D491" s="28" t="s">
        <v>244</v>
      </c>
      <c r="E491" s="28" t="s">
        <v>227</v>
      </c>
      <c r="F491" s="28">
        <v>174</v>
      </c>
    </row>
    <row r="492" spans="2:6" x14ac:dyDescent="0.3">
      <c r="B492" s="30">
        <v>46066</v>
      </c>
      <c r="C492" s="28" t="s">
        <v>106</v>
      </c>
      <c r="D492" s="28" t="s">
        <v>245</v>
      </c>
      <c r="E492" s="28" t="s">
        <v>215</v>
      </c>
      <c r="F492" s="28">
        <v>1449</v>
      </c>
    </row>
    <row r="493" spans="2:6" x14ac:dyDescent="0.3">
      <c r="B493" s="30">
        <v>46066</v>
      </c>
      <c r="C493" s="28" t="s">
        <v>42</v>
      </c>
      <c r="D493" s="28" t="s">
        <v>247</v>
      </c>
      <c r="E493" s="28" t="s">
        <v>230</v>
      </c>
      <c r="F493" s="28">
        <v>888</v>
      </c>
    </row>
    <row r="494" spans="2:6" x14ac:dyDescent="0.3">
      <c r="B494" s="30">
        <v>46067</v>
      </c>
      <c r="C494" s="28" t="s">
        <v>38</v>
      </c>
      <c r="D494" s="28" t="s">
        <v>246</v>
      </c>
      <c r="E494" s="28" t="s">
        <v>236</v>
      </c>
      <c r="F494" s="28">
        <v>77</v>
      </c>
    </row>
    <row r="495" spans="2:6" x14ac:dyDescent="0.3">
      <c r="B495" s="30">
        <v>46067</v>
      </c>
      <c r="C495" s="28" t="s">
        <v>38</v>
      </c>
      <c r="D495" s="28" t="s">
        <v>246</v>
      </c>
      <c r="E495" s="28" t="s">
        <v>237</v>
      </c>
      <c r="F495" s="28">
        <v>819</v>
      </c>
    </row>
    <row r="496" spans="2:6" x14ac:dyDescent="0.3">
      <c r="B496" s="30">
        <v>46067</v>
      </c>
      <c r="C496" s="28" t="s">
        <v>42</v>
      </c>
      <c r="D496" s="28" t="s">
        <v>245</v>
      </c>
      <c r="E496" s="28" t="s">
        <v>223</v>
      </c>
      <c r="F496" s="28">
        <v>1060</v>
      </c>
    </row>
    <row r="497" spans="2:6" x14ac:dyDescent="0.3">
      <c r="B497" s="30">
        <v>46067</v>
      </c>
      <c r="C497" s="28" t="s">
        <v>39</v>
      </c>
      <c r="D497" s="28" t="s">
        <v>246</v>
      </c>
      <c r="E497" s="28" t="s">
        <v>237</v>
      </c>
      <c r="F497" s="28">
        <v>1197</v>
      </c>
    </row>
    <row r="498" spans="2:6" x14ac:dyDescent="0.3">
      <c r="B498" s="30">
        <v>46067</v>
      </c>
      <c r="C498" s="28" t="s">
        <v>106</v>
      </c>
      <c r="D498" s="28" t="s">
        <v>250</v>
      </c>
      <c r="E498" s="28" t="s">
        <v>232</v>
      </c>
      <c r="F498" s="28">
        <v>611</v>
      </c>
    </row>
    <row r="499" spans="2:6" x14ac:dyDescent="0.3">
      <c r="B499" s="30">
        <v>46067</v>
      </c>
      <c r="C499" s="28" t="s">
        <v>42</v>
      </c>
      <c r="D499" s="28" t="s">
        <v>246</v>
      </c>
      <c r="E499" s="28" t="s">
        <v>237</v>
      </c>
      <c r="F499" s="28">
        <v>945</v>
      </c>
    </row>
    <row r="500" spans="2:6" x14ac:dyDescent="0.3">
      <c r="B500" s="30">
        <v>46067</v>
      </c>
      <c r="C500" s="28" t="s">
        <v>106</v>
      </c>
      <c r="D500" s="28" t="s">
        <v>245</v>
      </c>
      <c r="E500" s="28" t="s">
        <v>215</v>
      </c>
      <c r="F500" s="28">
        <v>621</v>
      </c>
    </row>
    <row r="501" spans="2:6" x14ac:dyDescent="0.3">
      <c r="B501" s="30">
        <v>46067</v>
      </c>
      <c r="C501" s="28" t="s">
        <v>38</v>
      </c>
      <c r="D501" s="28" t="s">
        <v>246</v>
      </c>
      <c r="E501" s="28" t="s">
        <v>228</v>
      </c>
      <c r="F501" s="28">
        <v>1800</v>
      </c>
    </row>
    <row r="502" spans="2:6" x14ac:dyDescent="0.3">
      <c r="B502" s="30">
        <v>46067</v>
      </c>
      <c r="C502" s="28" t="s">
        <v>39</v>
      </c>
      <c r="D502" s="28" t="s">
        <v>250</v>
      </c>
      <c r="E502" s="28" t="s">
        <v>239</v>
      </c>
      <c r="F502" s="28">
        <v>532</v>
      </c>
    </row>
    <row r="503" spans="2:6" x14ac:dyDescent="0.3">
      <c r="B503" s="30">
        <v>46067</v>
      </c>
      <c r="C503" s="28" t="s">
        <v>38</v>
      </c>
      <c r="D503" s="28" t="s">
        <v>245</v>
      </c>
      <c r="E503" s="28" t="s">
        <v>219</v>
      </c>
      <c r="F503" s="28">
        <v>1729</v>
      </c>
    </row>
    <row r="504" spans="2:6" x14ac:dyDescent="0.3">
      <c r="B504" s="30">
        <v>46068</v>
      </c>
      <c r="C504" s="28" t="s">
        <v>42</v>
      </c>
      <c r="D504" s="28" t="s">
        <v>250</v>
      </c>
      <c r="E504" s="28" t="s">
        <v>226</v>
      </c>
      <c r="F504" s="28">
        <v>1152</v>
      </c>
    </row>
    <row r="505" spans="2:6" x14ac:dyDescent="0.3">
      <c r="B505" s="30">
        <v>46068</v>
      </c>
      <c r="C505" s="28" t="s">
        <v>39</v>
      </c>
      <c r="D505" s="28" t="s">
        <v>244</v>
      </c>
      <c r="E505" s="28" t="s">
        <v>227</v>
      </c>
      <c r="F505" s="28">
        <v>174</v>
      </c>
    </row>
    <row r="506" spans="2:6" x14ac:dyDescent="0.3">
      <c r="B506" s="30">
        <v>46068</v>
      </c>
      <c r="C506" s="28" t="s">
        <v>38</v>
      </c>
      <c r="D506" s="28" t="s">
        <v>246</v>
      </c>
      <c r="E506" s="28" t="s">
        <v>228</v>
      </c>
      <c r="F506" s="28">
        <v>216</v>
      </c>
    </row>
    <row r="507" spans="2:6" x14ac:dyDescent="0.3">
      <c r="B507" s="30">
        <v>46069</v>
      </c>
      <c r="C507" s="28" t="s">
        <v>42</v>
      </c>
      <c r="D507" s="28" t="s">
        <v>245</v>
      </c>
      <c r="E507" s="28" t="s">
        <v>217</v>
      </c>
      <c r="F507" s="28">
        <v>936</v>
      </c>
    </row>
    <row r="508" spans="2:6" x14ac:dyDescent="0.3">
      <c r="B508" s="30">
        <v>46069</v>
      </c>
      <c r="C508" s="28" t="s">
        <v>38</v>
      </c>
      <c r="D508" s="28" t="s">
        <v>247</v>
      </c>
      <c r="E508" s="28" t="s">
        <v>230</v>
      </c>
      <c r="F508" s="28">
        <v>111</v>
      </c>
    </row>
    <row r="509" spans="2:6" x14ac:dyDescent="0.3">
      <c r="B509" s="30">
        <v>46069</v>
      </c>
      <c r="C509" s="28" t="s">
        <v>39</v>
      </c>
      <c r="D509" s="28" t="s">
        <v>244</v>
      </c>
      <c r="E509" s="28" t="s">
        <v>231</v>
      </c>
      <c r="F509" s="28">
        <v>352</v>
      </c>
    </row>
    <row r="510" spans="2:6" x14ac:dyDescent="0.3">
      <c r="B510" s="30">
        <v>46069</v>
      </c>
      <c r="C510" s="28" t="s">
        <v>106</v>
      </c>
      <c r="D510" s="28" t="s">
        <v>245</v>
      </c>
      <c r="E510" s="28" t="s">
        <v>238</v>
      </c>
      <c r="F510" s="28">
        <v>2001</v>
      </c>
    </row>
    <row r="511" spans="2:6" x14ac:dyDescent="0.3">
      <c r="B511" s="30">
        <v>46069</v>
      </c>
      <c r="C511" s="28" t="s">
        <v>39</v>
      </c>
      <c r="D511" s="28" t="s">
        <v>246</v>
      </c>
      <c r="E511" s="28" t="s">
        <v>229</v>
      </c>
      <c r="F511" s="28">
        <v>1936</v>
      </c>
    </row>
    <row r="512" spans="2:6" x14ac:dyDescent="0.3">
      <c r="B512" s="30">
        <v>46070</v>
      </c>
      <c r="C512" s="28" t="s">
        <v>42</v>
      </c>
      <c r="D512" s="28" t="s">
        <v>245</v>
      </c>
      <c r="E512" s="28" t="s">
        <v>223</v>
      </c>
      <c r="F512" s="28">
        <v>106</v>
      </c>
    </row>
    <row r="513" spans="2:6" x14ac:dyDescent="0.3">
      <c r="B513" s="30">
        <v>46070</v>
      </c>
      <c r="C513" s="28" t="s">
        <v>38</v>
      </c>
      <c r="D513" s="28" t="s">
        <v>245</v>
      </c>
      <c r="E513" s="28" t="s">
        <v>223</v>
      </c>
      <c r="F513" s="28">
        <v>371</v>
      </c>
    </row>
    <row r="514" spans="2:6" x14ac:dyDescent="0.3">
      <c r="B514" s="30">
        <v>46070</v>
      </c>
      <c r="C514" s="28" t="s">
        <v>42</v>
      </c>
      <c r="D514" s="28" t="s">
        <v>245</v>
      </c>
      <c r="E514" s="28" t="s">
        <v>238</v>
      </c>
      <c r="F514" s="28">
        <v>1827</v>
      </c>
    </row>
    <row r="515" spans="2:6" x14ac:dyDescent="0.3">
      <c r="B515" s="30">
        <v>46070</v>
      </c>
      <c r="C515" s="28" t="s">
        <v>38</v>
      </c>
      <c r="D515" s="28" t="s">
        <v>247</v>
      </c>
      <c r="E515" s="28" t="s">
        <v>233</v>
      </c>
      <c r="F515" s="28">
        <v>1071</v>
      </c>
    </row>
    <row r="516" spans="2:6" x14ac:dyDescent="0.3">
      <c r="B516" s="30">
        <v>46070</v>
      </c>
      <c r="C516" s="28" t="s">
        <v>106</v>
      </c>
      <c r="D516" s="28" t="s">
        <v>250</v>
      </c>
      <c r="E516" s="28" t="s">
        <v>235</v>
      </c>
      <c r="F516" s="28">
        <v>1032</v>
      </c>
    </row>
    <row r="517" spans="2:6" x14ac:dyDescent="0.3">
      <c r="B517" s="30">
        <v>46070</v>
      </c>
      <c r="C517" s="28" t="s">
        <v>39</v>
      </c>
      <c r="D517" s="28" t="s">
        <v>245</v>
      </c>
      <c r="E517" s="28" t="s">
        <v>223</v>
      </c>
      <c r="F517" s="28">
        <v>742</v>
      </c>
    </row>
    <row r="518" spans="2:6" x14ac:dyDescent="0.3">
      <c r="B518" s="30">
        <v>46070</v>
      </c>
      <c r="C518" s="28" t="s">
        <v>106</v>
      </c>
      <c r="D518" s="28" t="s">
        <v>250</v>
      </c>
      <c r="E518" s="28" t="s">
        <v>234</v>
      </c>
      <c r="F518" s="28">
        <v>1275</v>
      </c>
    </row>
    <row r="519" spans="2:6" x14ac:dyDescent="0.3">
      <c r="B519" s="30">
        <v>46071</v>
      </c>
      <c r="C519" s="28" t="s">
        <v>39</v>
      </c>
      <c r="D519" s="28" t="s">
        <v>244</v>
      </c>
      <c r="E519" s="28" t="s">
        <v>241</v>
      </c>
      <c r="F519" s="28">
        <v>540</v>
      </c>
    </row>
    <row r="520" spans="2:6" x14ac:dyDescent="0.3">
      <c r="B520" s="30">
        <v>46071</v>
      </c>
      <c r="C520" s="28" t="s">
        <v>38</v>
      </c>
      <c r="D520" s="28" t="s">
        <v>250</v>
      </c>
      <c r="E520" s="28" t="s">
        <v>232</v>
      </c>
      <c r="F520" s="28">
        <v>517</v>
      </c>
    </row>
    <row r="521" spans="2:6" x14ac:dyDescent="0.3">
      <c r="B521" s="30">
        <v>46071</v>
      </c>
      <c r="C521" s="28" t="s">
        <v>38</v>
      </c>
      <c r="D521" s="28" t="s">
        <v>244</v>
      </c>
      <c r="E521" s="28" t="s">
        <v>227</v>
      </c>
      <c r="F521" s="28">
        <v>464</v>
      </c>
    </row>
    <row r="522" spans="2:6" x14ac:dyDescent="0.3">
      <c r="B522" s="30">
        <v>46071</v>
      </c>
      <c r="C522" s="28" t="s">
        <v>38</v>
      </c>
      <c r="D522" s="28" t="s">
        <v>244</v>
      </c>
      <c r="E522" s="28" t="s">
        <v>231</v>
      </c>
      <c r="F522" s="28">
        <v>308</v>
      </c>
    </row>
    <row r="523" spans="2:6" x14ac:dyDescent="0.3">
      <c r="B523" s="30">
        <v>46071</v>
      </c>
      <c r="C523" s="28" t="s">
        <v>42</v>
      </c>
      <c r="D523" s="28" t="s">
        <v>246</v>
      </c>
      <c r="E523" s="28" t="s">
        <v>229</v>
      </c>
      <c r="F523" s="28">
        <v>176</v>
      </c>
    </row>
    <row r="524" spans="2:6" x14ac:dyDescent="0.3">
      <c r="B524" s="30">
        <v>46071</v>
      </c>
      <c r="C524" s="28" t="s">
        <v>38</v>
      </c>
      <c r="D524" s="28" t="s">
        <v>250</v>
      </c>
      <c r="E524" s="28" t="s">
        <v>226</v>
      </c>
      <c r="F524" s="28">
        <v>960</v>
      </c>
    </row>
    <row r="525" spans="2:6" x14ac:dyDescent="0.3">
      <c r="B525" s="30">
        <v>46071</v>
      </c>
      <c r="C525" s="28" t="s">
        <v>38</v>
      </c>
      <c r="D525" s="28" t="s">
        <v>245</v>
      </c>
      <c r="E525" s="28" t="s">
        <v>238</v>
      </c>
      <c r="F525" s="28">
        <v>1392</v>
      </c>
    </row>
    <row r="526" spans="2:6" x14ac:dyDescent="0.3">
      <c r="B526" s="30">
        <v>46071</v>
      </c>
      <c r="C526" s="28" t="s">
        <v>42</v>
      </c>
      <c r="D526" s="28" t="s">
        <v>245</v>
      </c>
      <c r="E526" s="28" t="s">
        <v>238</v>
      </c>
      <c r="F526" s="28">
        <v>348</v>
      </c>
    </row>
    <row r="527" spans="2:6" x14ac:dyDescent="0.3">
      <c r="B527" s="30">
        <v>46071</v>
      </c>
      <c r="C527" s="28" t="s">
        <v>38</v>
      </c>
      <c r="D527" s="28" t="s">
        <v>250</v>
      </c>
      <c r="E527" s="28" t="s">
        <v>235</v>
      </c>
      <c r="F527" s="28">
        <v>516</v>
      </c>
    </row>
    <row r="528" spans="2:6" x14ac:dyDescent="0.3">
      <c r="B528" s="30">
        <v>46072</v>
      </c>
      <c r="C528" s="28" t="s">
        <v>39</v>
      </c>
      <c r="D528" s="28" t="s">
        <v>246</v>
      </c>
      <c r="E528" s="28" t="s">
        <v>228</v>
      </c>
      <c r="F528" s="28">
        <v>216</v>
      </c>
    </row>
    <row r="529" spans="2:6" x14ac:dyDescent="0.3">
      <c r="B529" s="30">
        <v>46072</v>
      </c>
      <c r="C529" s="28" t="s">
        <v>38</v>
      </c>
      <c r="D529" s="28" t="s">
        <v>250</v>
      </c>
      <c r="E529" s="28" t="s">
        <v>234</v>
      </c>
      <c r="F529" s="28">
        <v>714</v>
      </c>
    </row>
    <row r="530" spans="2:6" x14ac:dyDescent="0.3">
      <c r="B530" s="30">
        <v>46072</v>
      </c>
      <c r="C530" s="28" t="s">
        <v>106</v>
      </c>
      <c r="D530" s="28" t="s">
        <v>250</v>
      </c>
      <c r="E530" s="28" t="s">
        <v>239</v>
      </c>
      <c r="F530" s="28">
        <v>76</v>
      </c>
    </row>
    <row r="531" spans="2:6" x14ac:dyDescent="0.3">
      <c r="B531" s="30">
        <v>46072</v>
      </c>
      <c r="C531" s="28" t="s">
        <v>42</v>
      </c>
      <c r="D531" s="28" t="s">
        <v>250</v>
      </c>
      <c r="E531" s="28" t="s">
        <v>239</v>
      </c>
      <c r="F531" s="28">
        <v>646</v>
      </c>
    </row>
    <row r="532" spans="2:6" x14ac:dyDescent="0.3">
      <c r="B532" s="30">
        <v>46072</v>
      </c>
      <c r="C532" s="28" t="s">
        <v>38</v>
      </c>
      <c r="D532" s="28" t="s">
        <v>244</v>
      </c>
      <c r="E532" s="28" t="s">
        <v>231</v>
      </c>
      <c r="F532" s="28">
        <v>440</v>
      </c>
    </row>
    <row r="533" spans="2:6" x14ac:dyDescent="0.3">
      <c r="B533" s="30">
        <v>46072</v>
      </c>
      <c r="C533" s="28" t="s">
        <v>38</v>
      </c>
      <c r="D533" s="28" t="s">
        <v>245</v>
      </c>
      <c r="E533" s="28" t="s">
        <v>238</v>
      </c>
      <c r="F533" s="28">
        <v>2001</v>
      </c>
    </row>
    <row r="534" spans="2:6" x14ac:dyDescent="0.3">
      <c r="B534" s="30">
        <v>46072</v>
      </c>
      <c r="C534" s="28" t="s">
        <v>39</v>
      </c>
      <c r="D534" s="28" t="s">
        <v>250</v>
      </c>
      <c r="E534" s="28" t="s">
        <v>226</v>
      </c>
      <c r="F534" s="28">
        <v>288</v>
      </c>
    </row>
    <row r="535" spans="2:6" x14ac:dyDescent="0.3">
      <c r="B535" s="30">
        <v>46072</v>
      </c>
      <c r="C535" s="28" t="s">
        <v>106</v>
      </c>
      <c r="D535" s="28" t="s">
        <v>244</v>
      </c>
      <c r="E535" s="28" t="s">
        <v>242</v>
      </c>
      <c r="F535" s="28">
        <v>57</v>
      </c>
    </row>
    <row r="536" spans="2:6" x14ac:dyDescent="0.3">
      <c r="B536" s="30">
        <v>46072</v>
      </c>
      <c r="C536" s="28" t="s">
        <v>42</v>
      </c>
      <c r="D536" s="28" t="s">
        <v>245</v>
      </c>
      <c r="E536" s="28" t="s">
        <v>219</v>
      </c>
      <c r="F536" s="28">
        <v>455</v>
      </c>
    </row>
    <row r="537" spans="2:6" x14ac:dyDescent="0.3">
      <c r="B537" s="30">
        <v>46072</v>
      </c>
      <c r="C537" s="28" t="s">
        <v>42</v>
      </c>
      <c r="D537" s="28" t="s">
        <v>245</v>
      </c>
      <c r="E537" s="28" t="s">
        <v>223</v>
      </c>
      <c r="F537" s="28">
        <v>1219</v>
      </c>
    </row>
    <row r="538" spans="2:6" x14ac:dyDescent="0.3">
      <c r="B538" s="30">
        <v>46072</v>
      </c>
      <c r="C538" s="28" t="s">
        <v>106</v>
      </c>
      <c r="D538" s="28" t="s">
        <v>245</v>
      </c>
      <c r="E538" s="28" t="s">
        <v>223</v>
      </c>
      <c r="F538" s="28">
        <v>954</v>
      </c>
    </row>
    <row r="539" spans="2:6" x14ac:dyDescent="0.3">
      <c r="B539" s="30">
        <v>46073</v>
      </c>
      <c r="C539" s="28" t="s">
        <v>38</v>
      </c>
      <c r="D539" s="28" t="s">
        <v>246</v>
      </c>
      <c r="E539" s="28" t="s">
        <v>229</v>
      </c>
      <c r="F539" s="28">
        <v>440</v>
      </c>
    </row>
    <row r="540" spans="2:6" x14ac:dyDescent="0.3">
      <c r="B540" s="30">
        <v>46073</v>
      </c>
      <c r="C540" s="28" t="s">
        <v>39</v>
      </c>
      <c r="D540" s="28" t="s">
        <v>245</v>
      </c>
      <c r="E540" s="28" t="s">
        <v>217</v>
      </c>
      <c r="F540" s="28">
        <v>468</v>
      </c>
    </row>
    <row r="541" spans="2:6" x14ac:dyDescent="0.3">
      <c r="B541" s="30">
        <v>46073</v>
      </c>
      <c r="C541" s="28" t="s">
        <v>39</v>
      </c>
      <c r="D541" s="28" t="s">
        <v>250</v>
      </c>
      <c r="E541" s="28" t="s">
        <v>235</v>
      </c>
      <c r="F541" s="28">
        <v>387</v>
      </c>
    </row>
    <row r="542" spans="2:6" x14ac:dyDescent="0.3">
      <c r="B542" s="30">
        <v>46073</v>
      </c>
      <c r="C542" s="28" t="s">
        <v>38</v>
      </c>
      <c r="D542" s="28" t="s">
        <v>245</v>
      </c>
      <c r="E542" s="28" t="s">
        <v>219</v>
      </c>
      <c r="F542" s="28">
        <v>364</v>
      </c>
    </row>
    <row r="543" spans="2:6" x14ac:dyDescent="0.3">
      <c r="B543" s="30">
        <v>46073</v>
      </c>
      <c r="C543" s="28" t="s">
        <v>42</v>
      </c>
      <c r="D543" s="28" t="s">
        <v>244</v>
      </c>
      <c r="E543" s="28" t="s">
        <v>240</v>
      </c>
      <c r="F543" s="28">
        <v>45</v>
      </c>
    </row>
    <row r="544" spans="2:6" x14ac:dyDescent="0.3">
      <c r="B544" s="30">
        <v>46073</v>
      </c>
      <c r="C544" s="28" t="s">
        <v>42</v>
      </c>
      <c r="D544" s="28" t="s">
        <v>245</v>
      </c>
      <c r="E544" s="28" t="s">
        <v>223</v>
      </c>
      <c r="F544" s="28">
        <v>1007</v>
      </c>
    </row>
    <row r="545" spans="2:6" x14ac:dyDescent="0.3">
      <c r="B545" s="30">
        <v>46073</v>
      </c>
      <c r="C545" s="28" t="s">
        <v>106</v>
      </c>
      <c r="D545" s="28" t="s">
        <v>246</v>
      </c>
      <c r="E545" s="28" t="s">
        <v>237</v>
      </c>
      <c r="F545" s="28">
        <v>1071</v>
      </c>
    </row>
    <row r="546" spans="2:6" x14ac:dyDescent="0.3">
      <c r="B546" s="30">
        <v>46073</v>
      </c>
      <c r="C546" s="28" t="s">
        <v>39</v>
      </c>
      <c r="D546" s="28" t="s">
        <v>247</v>
      </c>
      <c r="E546" s="28" t="s">
        <v>233</v>
      </c>
      <c r="F546" s="28">
        <v>918</v>
      </c>
    </row>
    <row r="547" spans="2:6" x14ac:dyDescent="0.3">
      <c r="B547" s="30">
        <v>46073</v>
      </c>
      <c r="C547" s="28" t="s">
        <v>39</v>
      </c>
      <c r="D547" s="28" t="s">
        <v>246</v>
      </c>
      <c r="E547" s="28" t="s">
        <v>228</v>
      </c>
      <c r="F547" s="28">
        <v>432</v>
      </c>
    </row>
    <row r="548" spans="2:6" x14ac:dyDescent="0.3">
      <c r="B548" s="30">
        <v>46074</v>
      </c>
      <c r="C548" s="28" t="s">
        <v>38</v>
      </c>
      <c r="D548" s="28" t="s">
        <v>245</v>
      </c>
      <c r="E548" s="28" t="s">
        <v>223</v>
      </c>
      <c r="F548" s="28">
        <v>1007</v>
      </c>
    </row>
    <row r="549" spans="2:6" x14ac:dyDescent="0.3">
      <c r="B549" s="30">
        <v>46074</v>
      </c>
      <c r="C549" s="28" t="s">
        <v>106</v>
      </c>
      <c r="D549" s="28" t="s">
        <v>250</v>
      </c>
      <c r="E549" s="28" t="s">
        <v>226</v>
      </c>
      <c r="F549" s="28">
        <v>2304</v>
      </c>
    </row>
    <row r="550" spans="2:6" x14ac:dyDescent="0.3">
      <c r="B550" s="30">
        <v>46074</v>
      </c>
      <c r="C550" s="28" t="s">
        <v>39</v>
      </c>
      <c r="D550" s="28" t="s">
        <v>244</v>
      </c>
      <c r="E550" s="28" t="s">
        <v>227</v>
      </c>
      <c r="F550" s="28">
        <v>464</v>
      </c>
    </row>
    <row r="551" spans="2:6" x14ac:dyDescent="0.3">
      <c r="B551" s="30">
        <v>46074</v>
      </c>
      <c r="C551" s="28" t="s">
        <v>106</v>
      </c>
      <c r="D551" s="28" t="s">
        <v>245</v>
      </c>
      <c r="E551" s="28" t="s">
        <v>217</v>
      </c>
      <c r="F551" s="28">
        <v>936</v>
      </c>
    </row>
    <row r="552" spans="2:6" x14ac:dyDescent="0.3">
      <c r="B552" s="30">
        <v>46074</v>
      </c>
      <c r="C552" s="28" t="s">
        <v>39</v>
      </c>
      <c r="D552" s="28" t="s">
        <v>245</v>
      </c>
      <c r="E552" s="28" t="s">
        <v>223</v>
      </c>
      <c r="F552" s="28">
        <v>689</v>
      </c>
    </row>
    <row r="553" spans="2:6" x14ac:dyDescent="0.3">
      <c r="B553" s="30">
        <v>46074</v>
      </c>
      <c r="C553" s="28" t="s">
        <v>42</v>
      </c>
      <c r="D553" s="28" t="s">
        <v>250</v>
      </c>
      <c r="E553" s="28" t="s">
        <v>235</v>
      </c>
      <c r="F553" s="28">
        <v>989</v>
      </c>
    </row>
    <row r="554" spans="2:6" x14ac:dyDescent="0.3">
      <c r="B554" s="30">
        <v>46074</v>
      </c>
      <c r="C554" s="28" t="s">
        <v>42</v>
      </c>
      <c r="D554" s="28" t="s">
        <v>245</v>
      </c>
      <c r="E554" s="28" t="s">
        <v>238</v>
      </c>
      <c r="F554" s="28">
        <v>435</v>
      </c>
    </row>
    <row r="555" spans="2:6" x14ac:dyDescent="0.3">
      <c r="B555" s="30">
        <v>46074</v>
      </c>
      <c r="C555" s="28" t="s">
        <v>38</v>
      </c>
      <c r="D555" s="28" t="s">
        <v>244</v>
      </c>
      <c r="E555" s="28" t="s">
        <v>231</v>
      </c>
      <c r="F555" s="28">
        <v>242</v>
      </c>
    </row>
    <row r="556" spans="2:6" x14ac:dyDescent="0.3">
      <c r="B556" s="30">
        <v>46074</v>
      </c>
      <c r="C556" s="28" t="s">
        <v>39</v>
      </c>
      <c r="D556" s="28" t="s">
        <v>250</v>
      </c>
      <c r="E556" s="28" t="s">
        <v>234</v>
      </c>
      <c r="F556" s="28">
        <v>1071</v>
      </c>
    </row>
    <row r="557" spans="2:6" x14ac:dyDescent="0.3">
      <c r="B557" s="30">
        <v>46075</v>
      </c>
      <c r="C557" s="28" t="s">
        <v>39</v>
      </c>
      <c r="D557" s="28" t="s">
        <v>244</v>
      </c>
      <c r="E557" s="28" t="s">
        <v>227</v>
      </c>
      <c r="F557" s="28">
        <v>406</v>
      </c>
    </row>
    <row r="558" spans="2:6" x14ac:dyDescent="0.3">
      <c r="B558" s="30">
        <v>46075</v>
      </c>
      <c r="C558" s="28" t="s">
        <v>42</v>
      </c>
      <c r="D558" s="28" t="s">
        <v>250</v>
      </c>
      <c r="E558" s="28" t="s">
        <v>226</v>
      </c>
      <c r="F558" s="28">
        <v>1824</v>
      </c>
    </row>
    <row r="559" spans="2:6" x14ac:dyDescent="0.3">
      <c r="B559" s="30">
        <v>46075</v>
      </c>
      <c r="C559" s="28" t="s">
        <v>38</v>
      </c>
      <c r="D559" s="28" t="s">
        <v>245</v>
      </c>
      <c r="E559" s="28" t="s">
        <v>219</v>
      </c>
      <c r="F559" s="28">
        <v>1092</v>
      </c>
    </row>
    <row r="560" spans="2:6" x14ac:dyDescent="0.3">
      <c r="B560" s="30">
        <v>46075</v>
      </c>
      <c r="C560" s="28" t="s">
        <v>39</v>
      </c>
      <c r="D560" s="28" t="s">
        <v>250</v>
      </c>
      <c r="E560" s="28" t="s">
        <v>239</v>
      </c>
      <c r="F560" s="28">
        <v>266</v>
      </c>
    </row>
    <row r="561" spans="2:6" x14ac:dyDescent="0.3">
      <c r="B561" s="30">
        <v>46075</v>
      </c>
      <c r="C561" s="28" t="s">
        <v>39</v>
      </c>
      <c r="D561" s="28" t="s">
        <v>246</v>
      </c>
      <c r="E561" s="28" t="s">
        <v>228</v>
      </c>
      <c r="F561" s="28">
        <v>1296</v>
      </c>
    </row>
    <row r="562" spans="2:6" x14ac:dyDescent="0.3">
      <c r="B562" s="30">
        <v>46075</v>
      </c>
      <c r="C562" s="28" t="s">
        <v>42</v>
      </c>
      <c r="D562" s="28" t="s">
        <v>247</v>
      </c>
      <c r="E562" s="28" t="s">
        <v>230</v>
      </c>
      <c r="F562" s="28">
        <v>703</v>
      </c>
    </row>
    <row r="563" spans="2:6" x14ac:dyDescent="0.3">
      <c r="B563" s="30">
        <v>46075</v>
      </c>
      <c r="C563" s="28" t="s">
        <v>39</v>
      </c>
      <c r="D563" s="28" t="s">
        <v>250</v>
      </c>
      <c r="E563" s="28" t="s">
        <v>226</v>
      </c>
      <c r="F563" s="28">
        <v>1344</v>
      </c>
    </row>
    <row r="564" spans="2:6" x14ac:dyDescent="0.3">
      <c r="B564" s="30">
        <v>46075</v>
      </c>
      <c r="C564" s="28" t="s">
        <v>42</v>
      </c>
      <c r="D564" s="28" t="s">
        <v>245</v>
      </c>
      <c r="E564" s="28" t="s">
        <v>223</v>
      </c>
      <c r="F564" s="28">
        <v>265</v>
      </c>
    </row>
    <row r="565" spans="2:6" x14ac:dyDescent="0.3">
      <c r="B565" s="30">
        <v>46076</v>
      </c>
      <c r="C565" s="28" t="s">
        <v>38</v>
      </c>
      <c r="D565" s="28" t="s">
        <v>250</v>
      </c>
      <c r="E565" s="28" t="s">
        <v>235</v>
      </c>
      <c r="F565" s="28">
        <v>1032</v>
      </c>
    </row>
    <row r="566" spans="2:6" x14ac:dyDescent="0.3">
      <c r="B566" s="30">
        <v>46076</v>
      </c>
      <c r="C566" s="28" t="s">
        <v>106</v>
      </c>
      <c r="D566" s="28" t="s">
        <v>244</v>
      </c>
      <c r="E566" s="28" t="s">
        <v>242</v>
      </c>
      <c r="F566" s="28">
        <v>684</v>
      </c>
    </row>
    <row r="567" spans="2:6" x14ac:dyDescent="0.3">
      <c r="B567" s="30">
        <v>46076</v>
      </c>
      <c r="C567" s="28" t="s">
        <v>106</v>
      </c>
      <c r="D567" s="28" t="s">
        <v>247</v>
      </c>
      <c r="E567" s="28" t="s">
        <v>230</v>
      </c>
      <c r="F567" s="28">
        <v>888</v>
      </c>
    </row>
    <row r="568" spans="2:6" x14ac:dyDescent="0.3">
      <c r="B568" s="30">
        <v>46076</v>
      </c>
      <c r="C568" s="28" t="s">
        <v>42</v>
      </c>
      <c r="D568" s="28" t="s">
        <v>244</v>
      </c>
      <c r="E568" s="28" t="s">
        <v>242</v>
      </c>
      <c r="F568" s="28">
        <v>456</v>
      </c>
    </row>
    <row r="569" spans="2:6" x14ac:dyDescent="0.3">
      <c r="B569" s="30">
        <v>46076</v>
      </c>
      <c r="C569" s="28" t="s">
        <v>39</v>
      </c>
      <c r="D569" s="28" t="s">
        <v>244</v>
      </c>
      <c r="E569" s="28" t="s">
        <v>240</v>
      </c>
      <c r="F569" s="28">
        <v>990</v>
      </c>
    </row>
    <row r="570" spans="2:6" x14ac:dyDescent="0.3">
      <c r="B570" s="30">
        <v>46076</v>
      </c>
      <c r="C570" s="28" t="s">
        <v>38</v>
      </c>
      <c r="D570" s="28" t="s">
        <v>244</v>
      </c>
      <c r="E570" s="28" t="s">
        <v>241</v>
      </c>
      <c r="F570" s="28">
        <v>60</v>
      </c>
    </row>
    <row r="571" spans="2:6" x14ac:dyDescent="0.3">
      <c r="B571" s="30">
        <v>46076</v>
      </c>
      <c r="C571" s="28" t="s">
        <v>38</v>
      </c>
      <c r="D571" s="28" t="s">
        <v>247</v>
      </c>
      <c r="E571" s="28" t="s">
        <v>233</v>
      </c>
      <c r="F571" s="28">
        <v>357</v>
      </c>
    </row>
    <row r="572" spans="2:6" x14ac:dyDescent="0.3">
      <c r="B572" s="30">
        <v>46076</v>
      </c>
      <c r="C572" s="28" t="s">
        <v>106</v>
      </c>
      <c r="D572" s="28" t="s">
        <v>245</v>
      </c>
      <c r="E572" s="28" t="s">
        <v>219</v>
      </c>
      <c r="F572" s="28">
        <v>637</v>
      </c>
    </row>
    <row r="573" spans="2:6" x14ac:dyDescent="0.3">
      <c r="B573" s="30">
        <v>46076</v>
      </c>
      <c r="C573" s="28" t="s">
        <v>106</v>
      </c>
      <c r="D573" s="28" t="s">
        <v>244</v>
      </c>
      <c r="E573" s="28" t="s">
        <v>242</v>
      </c>
      <c r="F573" s="28">
        <v>741</v>
      </c>
    </row>
    <row r="574" spans="2:6" x14ac:dyDescent="0.3">
      <c r="B574" s="30">
        <v>46076</v>
      </c>
      <c r="C574" s="28" t="s">
        <v>39</v>
      </c>
      <c r="D574" s="28" t="s">
        <v>244</v>
      </c>
      <c r="E574" s="28" t="s">
        <v>240</v>
      </c>
      <c r="F574" s="28">
        <v>585</v>
      </c>
    </row>
    <row r="575" spans="2:6" x14ac:dyDescent="0.3">
      <c r="B575" s="30">
        <v>46076</v>
      </c>
      <c r="C575" s="28" t="s">
        <v>106</v>
      </c>
      <c r="D575" s="28" t="s">
        <v>244</v>
      </c>
      <c r="E575" s="28" t="s">
        <v>240</v>
      </c>
      <c r="F575" s="28">
        <v>855</v>
      </c>
    </row>
    <row r="576" spans="2:6" x14ac:dyDescent="0.3">
      <c r="B576" s="30">
        <v>46077</v>
      </c>
      <c r="C576" s="28" t="s">
        <v>42</v>
      </c>
      <c r="D576" s="28" t="s">
        <v>250</v>
      </c>
      <c r="E576" s="28" t="s">
        <v>235</v>
      </c>
      <c r="F576" s="28">
        <v>817</v>
      </c>
    </row>
    <row r="577" spans="2:6" x14ac:dyDescent="0.3">
      <c r="B577" s="30">
        <v>46077</v>
      </c>
      <c r="C577" s="28" t="s">
        <v>39</v>
      </c>
      <c r="D577" s="28" t="s">
        <v>250</v>
      </c>
      <c r="E577" s="28" t="s">
        <v>234</v>
      </c>
      <c r="F577" s="28">
        <v>357</v>
      </c>
    </row>
    <row r="578" spans="2:6" x14ac:dyDescent="0.3">
      <c r="B578" s="30">
        <v>46077</v>
      </c>
      <c r="C578" s="28" t="s">
        <v>42</v>
      </c>
      <c r="D578" s="28" t="s">
        <v>245</v>
      </c>
      <c r="E578" s="28" t="s">
        <v>219</v>
      </c>
      <c r="F578" s="28">
        <v>1365</v>
      </c>
    </row>
    <row r="579" spans="2:6" x14ac:dyDescent="0.3">
      <c r="B579" s="30">
        <v>46077</v>
      </c>
      <c r="C579" s="28" t="s">
        <v>38</v>
      </c>
      <c r="D579" s="28" t="s">
        <v>245</v>
      </c>
      <c r="E579" s="28" t="s">
        <v>215</v>
      </c>
      <c r="F579" s="28">
        <v>966</v>
      </c>
    </row>
    <row r="580" spans="2:6" x14ac:dyDescent="0.3">
      <c r="B580" s="30">
        <v>46077</v>
      </c>
      <c r="C580" s="28" t="s">
        <v>39</v>
      </c>
      <c r="D580" s="28" t="s">
        <v>247</v>
      </c>
      <c r="E580" s="28" t="s">
        <v>233</v>
      </c>
      <c r="F580" s="28">
        <v>1275</v>
      </c>
    </row>
    <row r="581" spans="2:6" x14ac:dyDescent="0.3">
      <c r="B581" s="30">
        <v>46077</v>
      </c>
      <c r="C581" s="28" t="s">
        <v>38</v>
      </c>
      <c r="D581" s="28" t="s">
        <v>244</v>
      </c>
      <c r="E581" s="28" t="s">
        <v>231</v>
      </c>
      <c r="F581" s="28">
        <v>154</v>
      </c>
    </row>
    <row r="582" spans="2:6" x14ac:dyDescent="0.3">
      <c r="B582" s="30">
        <v>46077</v>
      </c>
      <c r="C582" s="28" t="s">
        <v>106</v>
      </c>
      <c r="D582" s="28" t="s">
        <v>244</v>
      </c>
      <c r="E582" s="28" t="s">
        <v>241</v>
      </c>
      <c r="F582" s="28">
        <v>300</v>
      </c>
    </row>
    <row r="583" spans="2:6" x14ac:dyDescent="0.3">
      <c r="B583" s="30">
        <v>46077</v>
      </c>
      <c r="C583" s="28" t="s">
        <v>38</v>
      </c>
      <c r="D583" s="28" t="s">
        <v>247</v>
      </c>
      <c r="E583" s="28" t="s">
        <v>233</v>
      </c>
      <c r="F583" s="28">
        <v>357</v>
      </c>
    </row>
    <row r="584" spans="2:6" x14ac:dyDescent="0.3">
      <c r="B584" s="30">
        <v>46077</v>
      </c>
      <c r="C584" s="28" t="s">
        <v>106</v>
      </c>
      <c r="D584" s="28" t="s">
        <v>245</v>
      </c>
      <c r="E584" s="28" t="s">
        <v>223</v>
      </c>
      <c r="F584" s="28">
        <v>901</v>
      </c>
    </row>
    <row r="585" spans="2:6" x14ac:dyDescent="0.3">
      <c r="B585" s="30">
        <v>46077</v>
      </c>
      <c r="C585" s="28" t="s">
        <v>38</v>
      </c>
      <c r="D585" s="28" t="s">
        <v>250</v>
      </c>
      <c r="E585" s="28" t="s">
        <v>232</v>
      </c>
      <c r="F585" s="28">
        <v>893</v>
      </c>
    </row>
    <row r="586" spans="2:6" x14ac:dyDescent="0.3">
      <c r="B586" s="30">
        <v>46077</v>
      </c>
      <c r="C586" s="28" t="s">
        <v>42</v>
      </c>
      <c r="D586" s="28" t="s">
        <v>247</v>
      </c>
      <c r="E586" s="28" t="s">
        <v>233</v>
      </c>
      <c r="F586" s="28">
        <v>408</v>
      </c>
    </row>
    <row r="587" spans="2:6" x14ac:dyDescent="0.3">
      <c r="B587" s="30">
        <v>46077</v>
      </c>
      <c r="C587" s="28" t="s">
        <v>42</v>
      </c>
      <c r="D587" s="28" t="s">
        <v>245</v>
      </c>
      <c r="E587" s="28" t="s">
        <v>217</v>
      </c>
      <c r="F587" s="28">
        <v>832</v>
      </c>
    </row>
    <row r="588" spans="2:6" x14ac:dyDescent="0.3">
      <c r="B588" s="30">
        <v>46078</v>
      </c>
      <c r="C588" s="28" t="s">
        <v>106</v>
      </c>
      <c r="D588" s="28" t="s">
        <v>247</v>
      </c>
      <c r="E588" s="28" t="s">
        <v>225</v>
      </c>
      <c r="F588" s="28">
        <v>448</v>
      </c>
    </row>
    <row r="589" spans="2:6" x14ac:dyDescent="0.3">
      <c r="B589" s="30">
        <v>46078</v>
      </c>
      <c r="C589" s="28" t="s">
        <v>42</v>
      </c>
      <c r="D589" s="28" t="s">
        <v>244</v>
      </c>
      <c r="E589" s="28" t="s">
        <v>227</v>
      </c>
      <c r="F589" s="28">
        <v>986</v>
      </c>
    </row>
    <row r="590" spans="2:6" x14ac:dyDescent="0.3">
      <c r="B590" s="30">
        <v>46078</v>
      </c>
      <c r="C590" s="28" t="s">
        <v>38</v>
      </c>
      <c r="D590" s="28" t="s">
        <v>247</v>
      </c>
      <c r="E590" s="28" t="s">
        <v>233</v>
      </c>
      <c r="F590" s="28">
        <v>1275</v>
      </c>
    </row>
    <row r="591" spans="2:6" x14ac:dyDescent="0.3">
      <c r="B591" s="30">
        <v>46078</v>
      </c>
      <c r="C591" s="28" t="s">
        <v>38</v>
      </c>
      <c r="D591" s="28" t="s">
        <v>244</v>
      </c>
      <c r="E591" s="28" t="s">
        <v>231</v>
      </c>
      <c r="F591" s="28">
        <v>154</v>
      </c>
    </row>
    <row r="592" spans="2:6" x14ac:dyDescent="0.3">
      <c r="B592" s="30">
        <v>46078</v>
      </c>
      <c r="C592" s="28" t="s">
        <v>39</v>
      </c>
      <c r="D592" s="28" t="s">
        <v>245</v>
      </c>
      <c r="E592" s="28" t="s">
        <v>219</v>
      </c>
      <c r="F592" s="28">
        <v>1001</v>
      </c>
    </row>
    <row r="593" spans="2:6" x14ac:dyDescent="0.3">
      <c r="B593" s="30">
        <v>46078</v>
      </c>
      <c r="C593" s="28" t="s">
        <v>42</v>
      </c>
      <c r="D593" s="28" t="s">
        <v>250</v>
      </c>
      <c r="E593" s="28" t="s">
        <v>235</v>
      </c>
      <c r="F593" s="28">
        <v>43</v>
      </c>
    </row>
    <row r="594" spans="2:6" x14ac:dyDescent="0.3">
      <c r="B594" s="30">
        <v>46078</v>
      </c>
      <c r="C594" s="28" t="s">
        <v>106</v>
      </c>
      <c r="D594" s="28" t="s">
        <v>250</v>
      </c>
      <c r="E594" s="28" t="s">
        <v>226</v>
      </c>
      <c r="F594" s="28">
        <v>960</v>
      </c>
    </row>
    <row r="595" spans="2:6" x14ac:dyDescent="0.3">
      <c r="B595" s="30">
        <v>46078</v>
      </c>
      <c r="C595" s="28" t="s">
        <v>39</v>
      </c>
      <c r="D595" s="28" t="s">
        <v>244</v>
      </c>
      <c r="E595" s="28" t="s">
        <v>240</v>
      </c>
      <c r="F595" s="28">
        <v>675</v>
      </c>
    </row>
    <row r="596" spans="2:6" x14ac:dyDescent="0.3">
      <c r="B596" s="30">
        <v>46079</v>
      </c>
      <c r="C596" s="28" t="s">
        <v>39</v>
      </c>
      <c r="D596" s="28" t="s">
        <v>246</v>
      </c>
      <c r="E596" s="28" t="s">
        <v>237</v>
      </c>
      <c r="F596" s="28">
        <v>1197</v>
      </c>
    </row>
    <row r="597" spans="2:6" x14ac:dyDescent="0.3">
      <c r="B597" s="30">
        <v>46079</v>
      </c>
      <c r="C597" s="28" t="s">
        <v>42</v>
      </c>
      <c r="D597" s="28" t="s">
        <v>250</v>
      </c>
      <c r="E597" s="28" t="s">
        <v>234</v>
      </c>
      <c r="F597" s="28">
        <v>204</v>
      </c>
    </row>
    <row r="598" spans="2:6" x14ac:dyDescent="0.3">
      <c r="B598" s="30">
        <v>46079</v>
      </c>
      <c r="C598" s="28" t="s">
        <v>38</v>
      </c>
      <c r="D598" s="28" t="s">
        <v>246</v>
      </c>
      <c r="E598" s="28" t="s">
        <v>237</v>
      </c>
      <c r="F598" s="28">
        <v>756</v>
      </c>
    </row>
    <row r="599" spans="2:6" x14ac:dyDescent="0.3">
      <c r="B599" s="30">
        <v>46079</v>
      </c>
      <c r="C599" s="28" t="s">
        <v>39</v>
      </c>
      <c r="D599" s="28" t="s">
        <v>247</v>
      </c>
      <c r="E599" s="28" t="s">
        <v>233</v>
      </c>
      <c r="F599" s="28">
        <v>918</v>
      </c>
    </row>
    <row r="600" spans="2:6" x14ac:dyDescent="0.3">
      <c r="B600" s="30">
        <v>46079</v>
      </c>
      <c r="C600" s="28" t="s">
        <v>39</v>
      </c>
      <c r="D600" s="28" t="s">
        <v>247</v>
      </c>
      <c r="E600" s="28" t="s">
        <v>230</v>
      </c>
      <c r="F600" s="28">
        <v>666</v>
      </c>
    </row>
    <row r="601" spans="2:6" x14ac:dyDescent="0.3">
      <c r="B601" s="30">
        <v>46079</v>
      </c>
      <c r="C601" s="28" t="s">
        <v>106</v>
      </c>
      <c r="D601" s="28" t="s">
        <v>247</v>
      </c>
      <c r="E601" s="28" t="s">
        <v>221</v>
      </c>
      <c r="F601" s="28">
        <v>156</v>
      </c>
    </row>
    <row r="602" spans="2:6" x14ac:dyDescent="0.3">
      <c r="B602" s="30">
        <v>46079</v>
      </c>
      <c r="C602" s="28" t="s">
        <v>106</v>
      </c>
      <c r="D602" s="28" t="s">
        <v>246</v>
      </c>
      <c r="E602" s="28" t="s">
        <v>229</v>
      </c>
      <c r="F602" s="28">
        <v>2024</v>
      </c>
    </row>
    <row r="603" spans="2:6" x14ac:dyDescent="0.3">
      <c r="B603" s="30">
        <v>46079</v>
      </c>
      <c r="C603" s="28" t="s">
        <v>42</v>
      </c>
      <c r="D603" s="28" t="s">
        <v>245</v>
      </c>
      <c r="E603" s="28" t="s">
        <v>217</v>
      </c>
      <c r="F603" s="28">
        <v>1040</v>
      </c>
    </row>
    <row r="604" spans="2:6" x14ac:dyDescent="0.3">
      <c r="B604" s="30">
        <v>46080</v>
      </c>
      <c r="C604" s="28" t="s">
        <v>39</v>
      </c>
      <c r="D604" s="28" t="s">
        <v>245</v>
      </c>
      <c r="E604" s="28" t="s">
        <v>223</v>
      </c>
      <c r="F604" s="28">
        <v>318</v>
      </c>
    </row>
    <row r="605" spans="2:6" x14ac:dyDescent="0.3">
      <c r="B605" s="30">
        <v>46080</v>
      </c>
      <c r="C605" s="28" t="s">
        <v>38</v>
      </c>
      <c r="D605" s="28" t="s">
        <v>247</v>
      </c>
      <c r="E605" s="28" t="s">
        <v>233</v>
      </c>
      <c r="F605" s="28">
        <v>714</v>
      </c>
    </row>
    <row r="606" spans="2:6" x14ac:dyDescent="0.3">
      <c r="B606" s="30">
        <v>46080</v>
      </c>
      <c r="C606" s="28" t="s">
        <v>39</v>
      </c>
      <c r="D606" s="28" t="s">
        <v>244</v>
      </c>
      <c r="E606" s="28" t="s">
        <v>242</v>
      </c>
      <c r="F606" s="28">
        <v>1311</v>
      </c>
    </row>
    <row r="607" spans="2:6" x14ac:dyDescent="0.3">
      <c r="B607" s="30">
        <v>46080</v>
      </c>
      <c r="C607" s="28" t="s">
        <v>38</v>
      </c>
      <c r="D607" s="28" t="s">
        <v>250</v>
      </c>
      <c r="E607" s="28" t="s">
        <v>226</v>
      </c>
      <c r="F607" s="28">
        <v>768</v>
      </c>
    </row>
    <row r="608" spans="2:6" x14ac:dyDescent="0.3">
      <c r="B608" s="30">
        <v>46080</v>
      </c>
      <c r="C608" s="28" t="s">
        <v>39</v>
      </c>
      <c r="D608" s="28" t="s">
        <v>250</v>
      </c>
      <c r="E608" s="28" t="s">
        <v>239</v>
      </c>
      <c r="F608" s="28">
        <v>76</v>
      </c>
    </row>
    <row r="609" spans="2:6" x14ac:dyDescent="0.3">
      <c r="B609" s="30">
        <v>46080</v>
      </c>
      <c r="C609" s="28" t="s">
        <v>39</v>
      </c>
      <c r="D609" s="28" t="s">
        <v>247</v>
      </c>
      <c r="E609" s="28" t="s">
        <v>221</v>
      </c>
      <c r="F609" s="28">
        <v>104</v>
      </c>
    </row>
    <row r="610" spans="2:6" x14ac:dyDescent="0.3">
      <c r="B610" s="30">
        <v>46080</v>
      </c>
      <c r="C610" s="28" t="s">
        <v>39</v>
      </c>
      <c r="D610" s="28" t="s">
        <v>244</v>
      </c>
      <c r="E610" s="28" t="s">
        <v>241</v>
      </c>
      <c r="F610" s="28">
        <v>900</v>
      </c>
    </row>
    <row r="611" spans="2:6" x14ac:dyDescent="0.3">
      <c r="B611" s="30">
        <v>46080</v>
      </c>
      <c r="C611" s="28" t="s">
        <v>42</v>
      </c>
      <c r="D611" s="28" t="s">
        <v>247</v>
      </c>
      <c r="E611" s="28" t="s">
        <v>233</v>
      </c>
      <c r="F611" s="28">
        <v>1020</v>
      </c>
    </row>
    <row r="612" spans="2:6" x14ac:dyDescent="0.3">
      <c r="B612" s="30">
        <v>46080</v>
      </c>
      <c r="C612" s="28" t="s">
        <v>106</v>
      </c>
      <c r="D612" s="28" t="s">
        <v>250</v>
      </c>
      <c r="E612" s="28" t="s">
        <v>226</v>
      </c>
      <c r="F612" s="28">
        <v>1056</v>
      </c>
    </row>
    <row r="613" spans="2:6" x14ac:dyDescent="0.3">
      <c r="B613" s="30">
        <v>46080</v>
      </c>
      <c r="C613" s="28" t="s">
        <v>38</v>
      </c>
      <c r="D613" s="28" t="s">
        <v>250</v>
      </c>
      <c r="E613" s="28" t="s">
        <v>232</v>
      </c>
      <c r="F613" s="28">
        <v>188</v>
      </c>
    </row>
    <row r="614" spans="2:6" x14ac:dyDescent="0.3">
      <c r="B614" s="30">
        <v>46080</v>
      </c>
      <c r="C614" s="28" t="s">
        <v>39</v>
      </c>
      <c r="D614" s="28" t="s">
        <v>247</v>
      </c>
      <c r="E614" s="28" t="s">
        <v>221</v>
      </c>
      <c r="F614" s="28">
        <v>91</v>
      </c>
    </row>
    <row r="615" spans="2:6" x14ac:dyDescent="0.3">
      <c r="B615" s="30">
        <v>46081</v>
      </c>
      <c r="C615" s="28" t="s">
        <v>106</v>
      </c>
      <c r="D615" s="28" t="s">
        <v>245</v>
      </c>
      <c r="E615" s="28" t="s">
        <v>215</v>
      </c>
      <c r="F615" s="28">
        <v>690</v>
      </c>
    </row>
    <row r="616" spans="2:6" x14ac:dyDescent="0.3">
      <c r="B616" s="30">
        <v>46081</v>
      </c>
      <c r="C616" s="28" t="s">
        <v>106</v>
      </c>
      <c r="D616" s="28" t="s">
        <v>247</v>
      </c>
      <c r="E616" s="28" t="s">
        <v>230</v>
      </c>
      <c r="F616" s="28">
        <v>185</v>
      </c>
    </row>
    <row r="617" spans="2:6" x14ac:dyDescent="0.3">
      <c r="B617" s="30">
        <v>46081</v>
      </c>
      <c r="C617" s="28" t="s">
        <v>39</v>
      </c>
      <c r="D617" s="28" t="s">
        <v>246</v>
      </c>
      <c r="E617" s="28" t="s">
        <v>229</v>
      </c>
      <c r="F617" s="28">
        <v>1496</v>
      </c>
    </row>
    <row r="618" spans="2:6" x14ac:dyDescent="0.3">
      <c r="B618" s="30">
        <v>46081</v>
      </c>
      <c r="C618" s="28" t="s">
        <v>38</v>
      </c>
      <c r="D618" s="28" t="s">
        <v>246</v>
      </c>
      <c r="E618" s="28" t="s">
        <v>228</v>
      </c>
      <c r="F618" s="28">
        <v>576</v>
      </c>
    </row>
    <row r="619" spans="2:6" x14ac:dyDescent="0.3">
      <c r="B619" s="30">
        <v>46081</v>
      </c>
      <c r="C619" s="28" t="s">
        <v>42</v>
      </c>
      <c r="D619" s="28" t="s">
        <v>245</v>
      </c>
      <c r="E619" s="28" t="s">
        <v>238</v>
      </c>
      <c r="F619" s="28">
        <v>1392</v>
      </c>
    </row>
    <row r="620" spans="2:6" x14ac:dyDescent="0.3">
      <c r="B620" s="30">
        <v>46081</v>
      </c>
      <c r="C620" s="28" t="s">
        <v>39</v>
      </c>
      <c r="D620" s="28" t="s">
        <v>250</v>
      </c>
      <c r="E620" s="28" t="s">
        <v>232</v>
      </c>
      <c r="F620" s="28">
        <v>470</v>
      </c>
    </row>
    <row r="621" spans="2:6" x14ac:dyDescent="0.3">
      <c r="B621" s="30">
        <v>46081</v>
      </c>
      <c r="C621" s="28" t="s">
        <v>38</v>
      </c>
      <c r="D621" s="28" t="s">
        <v>247</v>
      </c>
      <c r="E621" s="28" t="s">
        <v>225</v>
      </c>
      <c r="F621" s="28">
        <v>704</v>
      </c>
    </row>
    <row r="622" spans="2:6" x14ac:dyDescent="0.3">
      <c r="B622" s="30">
        <v>46081</v>
      </c>
      <c r="C622" s="28" t="s">
        <v>42</v>
      </c>
      <c r="D622" s="28" t="s">
        <v>244</v>
      </c>
      <c r="E622" s="28" t="s">
        <v>241</v>
      </c>
      <c r="F622" s="28">
        <v>300</v>
      </c>
    </row>
    <row r="623" spans="2:6" x14ac:dyDescent="0.3">
      <c r="B623" s="30">
        <v>46081</v>
      </c>
      <c r="C623" s="28" t="s">
        <v>38</v>
      </c>
      <c r="D623" s="28" t="s">
        <v>245</v>
      </c>
      <c r="E623" s="28" t="s">
        <v>223</v>
      </c>
      <c r="F623" s="28">
        <v>53</v>
      </c>
    </row>
    <row r="624" spans="2:6" x14ac:dyDescent="0.3">
      <c r="B624" s="30">
        <v>46081</v>
      </c>
      <c r="C624" s="28" t="s">
        <v>106</v>
      </c>
      <c r="D624" s="28" t="s">
        <v>244</v>
      </c>
      <c r="E624" s="28" t="s">
        <v>227</v>
      </c>
      <c r="F624" s="28">
        <v>348</v>
      </c>
    </row>
    <row r="625" spans="2:6" x14ac:dyDescent="0.3">
      <c r="B625" s="30">
        <v>46081</v>
      </c>
      <c r="C625" s="28" t="s">
        <v>106</v>
      </c>
      <c r="D625" s="28" t="s">
        <v>244</v>
      </c>
      <c r="E625" s="28" t="s">
        <v>227</v>
      </c>
      <c r="F625" s="28">
        <v>464</v>
      </c>
    </row>
    <row r="626" spans="2:6" x14ac:dyDescent="0.3">
      <c r="B626" s="30">
        <v>46081</v>
      </c>
      <c r="C626" s="28" t="s">
        <v>106</v>
      </c>
      <c r="D626" s="28" t="s">
        <v>250</v>
      </c>
      <c r="E626" s="28" t="s">
        <v>232</v>
      </c>
      <c r="F626" s="28">
        <v>611</v>
      </c>
    </row>
    <row r="627" spans="2:6" x14ac:dyDescent="0.3">
      <c r="B627" s="30">
        <v>46081</v>
      </c>
      <c r="C627" s="28" t="s">
        <v>38</v>
      </c>
      <c r="D627" s="28" t="s">
        <v>250</v>
      </c>
      <c r="E627" s="28" t="s">
        <v>234</v>
      </c>
      <c r="F627" s="28">
        <v>204</v>
      </c>
    </row>
    <row r="628" spans="2:6" x14ac:dyDescent="0.3">
      <c r="B628" s="30">
        <v>46081</v>
      </c>
      <c r="C628" s="28" t="s">
        <v>38</v>
      </c>
      <c r="D628" s="28" t="s">
        <v>246</v>
      </c>
      <c r="E628" s="28" t="s">
        <v>228</v>
      </c>
      <c r="F628" s="28">
        <v>1152</v>
      </c>
    </row>
    <row r="629" spans="2:6" x14ac:dyDescent="0.3">
      <c r="B629" s="30">
        <v>46081</v>
      </c>
      <c r="C629" s="28" t="s">
        <v>39</v>
      </c>
      <c r="D629" s="28" t="s">
        <v>250</v>
      </c>
      <c r="E629" s="28" t="s">
        <v>234</v>
      </c>
      <c r="F629" s="28">
        <v>918</v>
      </c>
    </row>
    <row r="630" spans="2:6" x14ac:dyDescent="0.3">
      <c r="B630" s="30">
        <v>46081</v>
      </c>
      <c r="C630" s="28" t="s">
        <v>106</v>
      </c>
      <c r="D630" s="28" t="s">
        <v>250</v>
      </c>
      <c r="E630" s="28" t="s">
        <v>235</v>
      </c>
      <c r="F630" s="28">
        <v>129</v>
      </c>
    </row>
    <row r="631" spans="2:6" x14ac:dyDescent="0.3">
      <c r="B631" s="30">
        <v>46082</v>
      </c>
      <c r="C631" s="28" t="s">
        <v>106</v>
      </c>
      <c r="D631" s="28" t="s">
        <v>247</v>
      </c>
      <c r="E631" s="28" t="s">
        <v>233</v>
      </c>
      <c r="F631" s="28">
        <v>1173</v>
      </c>
    </row>
    <row r="632" spans="2:6" x14ac:dyDescent="0.3">
      <c r="B632" s="30">
        <v>46082</v>
      </c>
      <c r="C632" s="28" t="s">
        <v>106</v>
      </c>
      <c r="D632" s="28" t="s">
        <v>246</v>
      </c>
      <c r="E632" s="28" t="s">
        <v>236</v>
      </c>
      <c r="F632" s="28">
        <v>22</v>
      </c>
    </row>
    <row r="633" spans="2:6" x14ac:dyDescent="0.3">
      <c r="B633" s="30">
        <v>46082</v>
      </c>
      <c r="C633" s="28" t="s">
        <v>39</v>
      </c>
      <c r="D633" s="28" t="s">
        <v>250</v>
      </c>
      <c r="E633" s="28" t="s">
        <v>239</v>
      </c>
      <c r="F633" s="28">
        <v>190</v>
      </c>
    </row>
    <row r="634" spans="2:6" x14ac:dyDescent="0.3">
      <c r="B634" s="30">
        <v>46082</v>
      </c>
      <c r="C634" s="28" t="s">
        <v>38</v>
      </c>
      <c r="D634" s="28" t="s">
        <v>247</v>
      </c>
      <c r="E634" s="28" t="s">
        <v>221</v>
      </c>
      <c r="F634" s="28">
        <v>221</v>
      </c>
    </row>
    <row r="635" spans="2:6" x14ac:dyDescent="0.3">
      <c r="B635" s="30">
        <v>46082</v>
      </c>
      <c r="C635" s="28" t="s">
        <v>38</v>
      </c>
      <c r="D635" s="28" t="s">
        <v>244</v>
      </c>
      <c r="E635" s="28" t="s">
        <v>240</v>
      </c>
      <c r="F635" s="28">
        <v>585</v>
      </c>
    </row>
    <row r="636" spans="2:6" x14ac:dyDescent="0.3">
      <c r="B636" s="30">
        <v>46082</v>
      </c>
      <c r="C636" s="28" t="s">
        <v>39</v>
      </c>
      <c r="D636" s="28" t="s">
        <v>246</v>
      </c>
      <c r="E636" s="28" t="s">
        <v>229</v>
      </c>
      <c r="F636" s="28">
        <v>1056</v>
      </c>
    </row>
    <row r="637" spans="2:6" x14ac:dyDescent="0.3">
      <c r="B637" s="30">
        <v>46082</v>
      </c>
      <c r="C637" s="28" t="s">
        <v>38</v>
      </c>
      <c r="D637" s="28" t="s">
        <v>246</v>
      </c>
      <c r="E637" s="28" t="s">
        <v>228</v>
      </c>
      <c r="F637" s="28">
        <v>1728</v>
      </c>
    </row>
    <row r="638" spans="2:6" x14ac:dyDescent="0.3">
      <c r="B638" s="30">
        <v>46082</v>
      </c>
      <c r="C638" s="28" t="s">
        <v>106</v>
      </c>
      <c r="D638" s="28" t="s">
        <v>244</v>
      </c>
      <c r="E638" s="28" t="s">
        <v>242</v>
      </c>
      <c r="F638" s="28">
        <v>399</v>
      </c>
    </row>
    <row r="639" spans="2:6" x14ac:dyDescent="0.3">
      <c r="B639" s="30">
        <v>46082</v>
      </c>
      <c r="C639" s="28" t="s">
        <v>42</v>
      </c>
      <c r="D639" s="28" t="s">
        <v>244</v>
      </c>
      <c r="E639" s="28" t="s">
        <v>231</v>
      </c>
      <c r="F639" s="28">
        <v>88</v>
      </c>
    </row>
    <row r="640" spans="2:6" x14ac:dyDescent="0.3">
      <c r="B640" s="30">
        <v>46082</v>
      </c>
      <c r="C640" s="28" t="s">
        <v>39</v>
      </c>
      <c r="D640" s="28" t="s">
        <v>245</v>
      </c>
      <c r="E640" s="28" t="s">
        <v>223</v>
      </c>
      <c r="F640" s="28">
        <v>318</v>
      </c>
    </row>
    <row r="641" spans="2:6" x14ac:dyDescent="0.3">
      <c r="B641" s="30">
        <v>46082</v>
      </c>
      <c r="C641" s="28" t="s">
        <v>38</v>
      </c>
      <c r="D641" s="28" t="s">
        <v>247</v>
      </c>
      <c r="E641" s="28" t="s">
        <v>225</v>
      </c>
      <c r="F641" s="28">
        <v>256</v>
      </c>
    </row>
    <row r="642" spans="2:6" x14ac:dyDescent="0.3">
      <c r="B642" s="30">
        <v>46082</v>
      </c>
      <c r="C642" s="28" t="s">
        <v>39</v>
      </c>
      <c r="D642" s="28" t="s">
        <v>250</v>
      </c>
      <c r="E642" s="28" t="s">
        <v>234</v>
      </c>
      <c r="F642" s="28">
        <v>510</v>
      </c>
    </row>
    <row r="643" spans="2:6" x14ac:dyDescent="0.3">
      <c r="B643" s="30">
        <v>46083</v>
      </c>
      <c r="C643" s="28" t="s">
        <v>106</v>
      </c>
      <c r="D643" s="28" t="s">
        <v>247</v>
      </c>
      <c r="E643" s="28" t="s">
        <v>233</v>
      </c>
      <c r="F643" s="28">
        <v>867</v>
      </c>
    </row>
    <row r="644" spans="2:6" x14ac:dyDescent="0.3">
      <c r="B644" s="30">
        <v>46083</v>
      </c>
      <c r="C644" s="28" t="s">
        <v>42</v>
      </c>
      <c r="D644" s="28" t="s">
        <v>244</v>
      </c>
      <c r="E644" s="28" t="s">
        <v>241</v>
      </c>
      <c r="F644" s="28">
        <v>60</v>
      </c>
    </row>
    <row r="645" spans="2:6" x14ac:dyDescent="0.3">
      <c r="B645" s="30">
        <v>46083</v>
      </c>
      <c r="C645" s="28" t="s">
        <v>38</v>
      </c>
      <c r="D645" s="28" t="s">
        <v>250</v>
      </c>
      <c r="E645" s="28" t="s">
        <v>226</v>
      </c>
      <c r="F645" s="28">
        <v>192</v>
      </c>
    </row>
    <row r="646" spans="2:6" x14ac:dyDescent="0.3">
      <c r="B646" s="30">
        <v>46083</v>
      </c>
      <c r="C646" s="28" t="s">
        <v>39</v>
      </c>
      <c r="D646" s="28" t="s">
        <v>250</v>
      </c>
      <c r="E646" s="28" t="s">
        <v>234</v>
      </c>
      <c r="F646" s="28">
        <v>102</v>
      </c>
    </row>
    <row r="647" spans="2:6" x14ac:dyDescent="0.3">
      <c r="B647" s="30">
        <v>46083</v>
      </c>
      <c r="C647" s="28" t="s">
        <v>38</v>
      </c>
      <c r="D647" s="28" t="s">
        <v>246</v>
      </c>
      <c r="E647" s="28" t="s">
        <v>229</v>
      </c>
      <c r="F647" s="28">
        <v>2024</v>
      </c>
    </row>
    <row r="648" spans="2:6" x14ac:dyDescent="0.3">
      <c r="B648" s="30">
        <v>46083</v>
      </c>
      <c r="C648" s="28" t="s">
        <v>39</v>
      </c>
      <c r="D648" s="28" t="s">
        <v>244</v>
      </c>
      <c r="E648" s="28" t="s">
        <v>242</v>
      </c>
      <c r="F648" s="28">
        <v>912</v>
      </c>
    </row>
    <row r="649" spans="2:6" x14ac:dyDescent="0.3">
      <c r="B649" s="30">
        <v>46083</v>
      </c>
      <c r="C649" s="28" t="s">
        <v>38</v>
      </c>
      <c r="D649" s="28" t="s">
        <v>244</v>
      </c>
      <c r="E649" s="28" t="s">
        <v>241</v>
      </c>
      <c r="F649" s="28">
        <v>180</v>
      </c>
    </row>
    <row r="650" spans="2:6" x14ac:dyDescent="0.3">
      <c r="B650" s="30">
        <v>46083</v>
      </c>
      <c r="C650" s="28" t="s">
        <v>106</v>
      </c>
      <c r="D650" s="28" t="s">
        <v>247</v>
      </c>
      <c r="E650" s="28" t="s">
        <v>230</v>
      </c>
      <c r="F650" s="28">
        <v>703</v>
      </c>
    </row>
    <row r="651" spans="2:6" x14ac:dyDescent="0.3">
      <c r="B651" s="30">
        <v>46083</v>
      </c>
      <c r="C651" s="28" t="s">
        <v>106</v>
      </c>
      <c r="D651" s="28" t="s">
        <v>246</v>
      </c>
      <c r="E651" s="28" t="s">
        <v>228</v>
      </c>
      <c r="F651" s="28">
        <v>576</v>
      </c>
    </row>
    <row r="652" spans="2:6" x14ac:dyDescent="0.3">
      <c r="B652" s="30">
        <v>46083</v>
      </c>
      <c r="C652" s="28" t="s">
        <v>42</v>
      </c>
      <c r="D652" s="28" t="s">
        <v>245</v>
      </c>
      <c r="E652" s="28" t="s">
        <v>223</v>
      </c>
      <c r="F652" s="28">
        <v>265</v>
      </c>
    </row>
    <row r="653" spans="2:6" x14ac:dyDescent="0.3">
      <c r="B653" s="30">
        <v>46083</v>
      </c>
      <c r="C653" s="28" t="s">
        <v>39</v>
      </c>
      <c r="D653" s="28" t="s">
        <v>250</v>
      </c>
      <c r="E653" s="28" t="s">
        <v>235</v>
      </c>
      <c r="F653" s="28">
        <v>86</v>
      </c>
    </row>
    <row r="654" spans="2:6" x14ac:dyDescent="0.3">
      <c r="B654" s="30">
        <v>46083</v>
      </c>
      <c r="C654" s="28" t="s">
        <v>38</v>
      </c>
      <c r="D654" s="28" t="s">
        <v>246</v>
      </c>
      <c r="E654" s="28" t="s">
        <v>236</v>
      </c>
      <c r="F654" s="28">
        <v>220</v>
      </c>
    </row>
    <row r="655" spans="2:6" x14ac:dyDescent="0.3">
      <c r="B655" s="30">
        <v>46083</v>
      </c>
      <c r="C655" s="28" t="s">
        <v>106</v>
      </c>
      <c r="D655" s="28" t="s">
        <v>250</v>
      </c>
      <c r="E655" s="28" t="s">
        <v>232</v>
      </c>
      <c r="F655" s="28">
        <v>893</v>
      </c>
    </row>
    <row r="656" spans="2:6" x14ac:dyDescent="0.3">
      <c r="B656" s="30">
        <v>46083</v>
      </c>
      <c r="C656" s="28" t="s">
        <v>39</v>
      </c>
      <c r="D656" s="28" t="s">
        <v>250</v>
      </c>
      <c r="E656" s="28" t="s">
        <v>226</v>
      </c>
      <c r="F656" s="28">
        <v>576</v>
      </c>
    </row>
    <row r="657" spans="2:6" x14ac:dyDescent="0.3">
      <c r="B657" s="30">
        <v>46083</v>
      </c>
      <c r="C657" s="28" t="s">
        <v>106</v>
      </c>
      <c r="D657" s="28" t="s">
        <v>247</v>
      </c>
      <c r="E657" s="28" t="s">
        <v>221</v>
      </c>
      <c r="F657" s="28">
        <v>286</v>
      </c>
    </row>
    <row r="658" spans="2:6" x14ac:dyDescent="0.3">
      <c r="B658" s="30">
        <v>46083</v>
      </c>
      <c r="C658" s="28" t="s">
        <v>42</v>
      </c>
      <c r="D658" s="28" t="s">
        <v>244</v>
      </c>
      <c r="E658" s="28" t="s">
        <v>242</v>
      </c>
      <c r="F658" s="28">
        <v>570</v>
      </c>
    </row>
    <row r="659" spans="2:6" x14ac:dyDescent="0.3">
      <c r="B659" s="30">
        <v>46084</v>
      </c>
      <c r="C659" s="28" t="s">
        <v>42</v>
      </c>
      <c r="D659" s="28" t="s">
        <v>246</v>
      </c>
      <c r="E659" s="28" t="s">
        <v>237</v>
      </c>
      <c r="F659" s="28">
        <v>1197</v>
      </c>
    </row>
    <row r="660" spans="2:6" x14ac:dyDescent="0.3">
      <c r="B660" s="30">
        <v>46084</v>
      </c>
      <c r="C660" s="28" t="s">
        <v>106</v>
      </c>
      <c r="D660" s="28" t="s">
        <v>247</v>
      </c>
      <c r="E660" s="28" t="s">
        <v>233</v>
      </c>
      <c r="F660" s="28">
        <v>1122</v>
      </c>
    </row>
    <row r="661" spans="2:6" x14ac:dyDescent="0.3">
      <c r="B661" s="30">
        <v>46084</v>
      </c>
      <c r="C661" s="28" t="s">
        <v>39</v>
      </c>
      <c r="D661" s="28" t="s">
        <v>245</v>
      </c>
      <c r="E661" s="28" t="s">
        <v>238</v>
      </c>
      <c r="F661" s="28">
        <v>696</v>
      </c>
    </row>
    <row r="662" spans="2:6" x14ac:dyDescent="0.3">
      <c r="B662" s="30">
        <v>46084</v>
      </c>
      <c r="C662" s="28" t="s">
        <v>38</v>
      </c>
      <c r="D662" s="28" t="s">
        <v>250</v>
      </c>
      <c r="E662" s="28" t="s">
        <v>239</v>
      </c>
      <c r="F662" s="28">
        <v>722</v>
      </c>
    </row>
    <row r="663" spans="2:6" x14ac:dyDescent="0.3">
      <c r="B663" s="30">
        <v>46084</v>
      </c>
      <c r="C663" s="28" t="s">
        <v>39</v>
      </c>
      <c r="D663" s="28" t="s">
        <v>245</v>
      </c>
      <c r="E663" s="28" t="s">
        <v>215</v>
      </c>
      <c r="F663" s="28">
        <v>966</v>
      </c>
    </row>
    <row r="664" spans="2:6" x14ac:dyDescent="0.3">
      <c r="B664" s="30">
        <v>46084</v>
      </c>
      <c r="C664" s="28" t="s">
        <v>106</v>
      </c>
      <c r="D664" s="28" t="s">
        <v>245</v>
      </c>
      <c r="E664" s="28" t="s">
        <v>215</v>
      </c>
      <c r="F664" s="28">
        <v>1518</v>
      </c>
    </row>
    <row r="665" spans="2:6" x14ac:dyDescent="0.3">
      <c r="B665" s="30">
        <v>46084</v>
      </c>
      <c r="C665" s="28" t="s">
        <v>39</v>
      </c>
      <c r="D665" s="28" t="s">
        <v>244</v>
      </c>
      <c r="E665" s="28" t="s">
        <v>231</v>
      </c>
      <c r="F665" s="28">
        <v>352</v>
      </c>
    </row>
    <row r="666" spans="2:6" x14ac:dyDescent="0.3">
      <c r="B666" s="30">
        <v>46084</v>
      </c>
      <c r="C666" s="28" t="s">
        <v>39</v>
      </c>
      <c r="D666" s="28" t="s">
        <v>244</v>
      </c>
      <c r="E666" s="28" t="s">
        <v>242</v>
      </c>
      <c r="F666" s="28">
        <v>285</v>
      </c>
    </row>
    <row r="667" spans="2:6" x14ac:dyDescent="0.3">
      <c r="B667" s="30">
        <v>46084</v>
      </c>
      <c r="C667" s="28" t="s">
        <v>38</v>
      </c>
      <c r="D667" s="28" t="s">
        <v>244</v>
      </c>
      <c r="E667" s="28" t="s">
        <v>242</v>
      </c>
      <c r="F667" s="28">
        <v>114</v>
      </c>
    </row>
    <row r="668" spans="2:6" x14ac:dyDescent="0.3">
      <c r="B668" s="30">
        <v>46084</v>
      </c>
      <c r="C668" s="28" t="s">
        <v>106</v>
      </c>
      <c r="D668" s="28" t="s">
        <v>244</v>
      </c>
      <c r="E668" s="28" t="s">
        <v>231</v>
      </c>
      <c r="F668" s="28">
        <v>264</v>
      </c>
    </row>
    <row r="669" spans="2:6" x14ac:dyDescent="0.3">
      <c r="B669" s="30">
        <v>46085</v>
      </c>
      <c r="C669" s="28" t="s">
        <v>42</v>
      </c>
      <c r="D669" s="28" t="s">
        <v>246</v>
      </c>
      <c r="E669" s="28" t="s">
        <v>228</v>
      </c>
      <c r="F669" s="28">
        <v>288</v>
      </c>
    </row>
    <row r="670" spans="2:6" x14ac:dyDescent="0.3">
      <c r="B670" s="30">
        <v>46085</v>
      </c>
      <c r="C670" s="28" t="s">
        <v>42</v>
      </c>
      <c r="D670" s="28" t="s">
        <v>250</v>
      </c>
      <c r="E670" s="28" t="s">
        <v>235</v>
      </c>
      <c r="F670" s="28">
        <v>860</v>
      </c>
    </row>
    <row r="671" spans="2:6" x14ac:dyDescent="0.3">
      <c r="B671" s="30">
        <v>46085</v>
      </c>
      <c r="C671" s="28" t="s">
        <v>38</v>
      </c>
      <c r="D671" s="28" t="s">
        <v>247</v>
      </c>
      <c r="E671" s="28" t="s">
        <v>230</v>
      </c>
      <c r="F671" s="28">
        <v>444</v>
      </c>
    </row>
    <row r="672" spans="2:6" x14ac:dyDescent="0.3">
      <c r="B672" s="30">
        <v>46085</v>
      </c>
      <c r="C672" s="28" t="s">
        <v>38</v>
      </c>
      <c r="D672" s="28" t="s">
        <v>245</v>
      </c>
      <c r="E672" s="28" t="s">
        <v>238</v>
      </c>
      <c r="F672" s="28">
        <v>870</v>
      </c>
    </row>
    <row r="673" spans="2:6" x14ac:dyDescent="0.3">
      <c r="B673" s="30">
        <v>46085</v>
      </c>
      <c r="C673" s="28" t="s">
        <v>39</v>
      </c>
      <c r="D673" s="28" t="s">
        <v>250</v>
      </c>
      <c r="E673" s="28" t="s">
        <v>226</v>
      </c>
      <c r="F673" s="28">
        <v>576</v>
      </c>
    </row>
    <row r="674" spans="2:6" x14ac:dyDescent="0.3">
      <c r="B674" s="30">
        <v>46085</v>
      </c>
      <c r="C674" s="28" t="s">
        <v>38</v>
      </c>
      <c r="D674" s="28" t="s">
        <v>247</v>
      </c>
      <c r="E674" s="28" t="s">
        <v>221</v>
      </c>
      <c r="F674" s="28">
        <v>299</v>
      </c>
    </row>
    <row r="675" spans="2:6" x14ac:dyDescent="0.3">
      <c r="B675" s="30">
        <v>46085</v>
      </c>
      <c r="C675" s="28" t="s">
        <v>39</v>
      </c>
      <c r="D675" s="28" t="s">
        <v>245</v>
      </c>
      <c r="E675" s="28" t="s">
        <v>238</v>
      </c>
      <c r="F675" s="28">
        <v>870</v>
      </c>
    </row>
    <row r="676" spans="2:6" x14ac:dyDescent="0.3">
      <c r="B676" s="30">
        <v>46085</v>
      </c>
      <c r="C676" s="28" t="s">
        <v>106</v>
      </c>
      <c r="D676" s="28" t="s">
        <v>250</v>
      </c>
      <c r="E676" s="28" t="s">
        <v>232</v>
      </c>
      <c r="F676" s="28">
        <v>940</v>
      </c>
    </row>
    <row r="677" spans="2:6" x14ac:dyDescent="0.3">
      <c r="B677" s="30">
        <v>46085</v>
      </c>
      <c r="C677" s="28" t="s">
        <v>39</v>
      </c>
      <c r="D677" s="28" t="s">
        <v>245</v>
      </c>
      <c r="E677" s="28" t="s">
        <v>217</v>
      </c>
      <c r="F677" s="28">
        <v>520</v>
      </c>
    </row>
    <row r="678" spans="2:6" x14ac:dyDescent="0.3">
      <c r="B678" s="30">
        <v>46085</v>
      </c>
      <c r="C678" s="28" t="s">
        <v>38</v>
      </c>
      <c r="D678" s="28" t="s">
        <v>244</v>
      </c>
      <c r="E678" s="28" t="s">
        <v>227</v>
      </c>
      <c r="F678" s="28">
        <v>986</v>
      </c>
    </row>
    <row r="679" spans="2:6" x14ac:dyDescent="0.3">
      <c r="B679" s="30">
        <v>46085</v>
      </c>
      <c r="C679" s="28" t="s">
        <v>42</v>
      </c>
      <c r="D679" s="28" t="s">
        <v>245</v>
      </c>
      <c r="E679" s="28" t="s">
        <v>215</v>
      </c>
      <c r="F679" s="28">
        <v>1380</v>
      </c>
    </row>
    <row r="680" spans="2:6" x14ac:dyDescent="0.3">
      <c r="B680" s="30">
        <v>46086</v>
      </c>
      <c r="C680" s="28" t="s">
        <v>106</v>
      </c>
      <c r="D680" s="28" t="s">
        <v>245</v>
      </c>
      <c r="E680" s="28" t="s">
        <v>223</v>
      </c>
      <c r="F680" s="28">
        <v>477</v>
      </c>
    </row>
    <row r="681" spans="2:6" x14ac:dyDescent="0.3">
      <c r="B681" s="30">
        <v>46086</v>
      </c>
      <c r="C681" s="28" t="s">
        <v>38</v>
      </c>
      <c r="D681" s="28" t="s">
        <v>250</v>
      </c>
      <c r="E681" s="28" t="s">
        <v>232</v>
      </c>
      <c r="F681" s="28">
        <v>564</v>
      </c>
    </row>
    <row r="682" spans="2:6" x14ac:dyDescent="0.3">
      <c r="B682" s="30">
        <v>46086</v>
      </c>
      <c r="C682" s="28" t="s">
        <v>42</v>
      </c>
      <c r="D682" s="28" t="s">
        <v>245</v>
      </c>
      <c r="E682" s="28" t="s">
        <v>219</v>
      </c>
      <c r="F682" s="28">
        <v>2275</v>
      </c>
    </row>
    <row r="683" spans="2:6" x14ac:dyDescent="0.3">
      <c r="B683" s="30">
        <v>46086</v>
      </c>
      <c r="C683" s="28" t="s">
        <v>38</v>
      </c>
      <c r="D683" s="28" t="s">
        <v>244</v>
      </c>
      <c r="E683" s="28" t="s">
        <v>227</v>
      </c>
      <c r="F683" s="28">
        <v>58</v>
      </c>
    </row>
    <row r="684" spans="2:6" x14ac:dyDescent="0.3">
      <c r="B684" s="30">
        <v>46086</v>
      </c>
      <c r="C684" s="28" t="s">
        <v>106</v>
      </c>
      <c r="D684" s="28" t="s">
        <v>245</v>
      </c>
      <c r="E684" s="28" t="s">
        <v>217</v>
      </c>
      <c r="F684" s="28">
        <v>52</v>
      </c>
    </row>
    <row r="685" spans="2:6" x14ac:dyDescent="0.3">
      <c r="B685" s="30">
        <v>46086</v>
      </c>
      <c r="C685" s="28" t="s">
        <v>39</v>
      </c>
      <c r="D685" s="28" t="s">
        <v>244</v>
      </c>
      <c r="E685" s="28" t="s">
        <v>242</v>
      </c>
      <c r="F685" s="28">
        <v>57</v>
      </c>
    </row>
    <row r="686" spans="2:6" x14ac:dyDescent="0.3">
      <c r="B686" s="30">
        <v>46086</v>
      </c>
      <c r="C686" s="28" t="s">
        <v>106</v>
      </c>
      <c r="D686" s="28" t="s">
        <v>250</v>
      </c>
      <c r="E686" s="28" t="s">
        <v>226</v>
      </c>
      <c r="F686" s="28">
        <v>1440</v>
      </c>
    </row>
    <row r="687" spans="2:6" x14ac:dyDescent="0.3">
      <c r="B687" s="30">
        <v>46086</v>
      </c>
      <c r="C687" s="28" t="s">
        <v>106</v>
      </c>
      <c r="D687" s="28" t="s">
        <v>244</v>
      </c>
      <c r="E687" s="28" t="s">
        <v>240</v>
      </c>
      <c r="F687" s="28">
        <v>405</v>
      </c>
    </row>
    <row r="688" spans="2:6" x14ac:dyDescent="0.3">
      <c r="B688" s="30">
        <v>46086</v>
      </c>
      <c r="C688" s="28" t="s">
        <v>39</v>
      </c>
      <c r="D688" s="28" t="s">
        <v>245</v>
      </c>
      <c r="E688" s="28" t="s">
        <v>223</v>
      </c>
      <c r="F688" s="28">
        <v>106</v>
      </c>
    </row>
    <row r="689" spans="2:6" x14ac:dyDescent="0.3">
      <c r="B689" s="30">
        <v>46086</v>
      </c>
      <c r="C689" s="28" t="s">
        <v>38</v>
      </c>
      <c r="D689" s="28" t="s">
        <v>247</v>
      </c>
      <c r="E689" s="28" t="s">
        <v>230</v>
      </c>
      <c r="F689" s="28">
        <v>407</v>
      </c>
    </row>
    <row r="690" spans="2:6" x14ac:dyDescent="0.3">
      <c r="B690" s="30">
        <v>46086</v>
      </c>
      <c r="C690" s="28" t="s">
        <v>42</v>
      </c>
      <c r="D690" s="28" t="s">
        <v>245</v>
      </c>
      <c r="E690" s="28" t="s">
        <v>223</v>
      </c>
      <c r="F690" s="28">
        <v>371</v>
      </c>
    </row>
    <row r="691" spans="2:6" x14ac:dyDescent="0.3">
      <c r="B691" s="30">
        <v>46086</v>
      </c>
      <c r="C691" s="28" t="s">
        <v>38</v>
      </c>
      <c r="D691" s="28" t="s">
        <v>246</v>
      </c>
      <c r="E691" s="28" t="s">
        <v>228</v>
      </c>
      <c r="F691" s="28">
        <v>432</v>
      </c>
    </row>
    <row r="692" spans="2:6" x14ac:dyDescent="0.3">
      <c r="B692" s="30">
        <v>46086</v>
      </c>
      <c r="C692" s="28" t="s">
        <v>38</v>
      </c>
      <c r="D692" s="28" t="s">
        <v>247</v>
      </c>
      <c r="E692" s="28" t="s">
        <v>221</v>
      </c>
      <c r="F692" s="28">
        <v>91</v>
      </c>
    </row>
    <row r="693" spans="2:6" x14ac:dyDescent="0.3">
      <c r="B693" s="30">
        <v>46086</v>
      </c>
      <c r="C693" s="28" t="s">
        <v>42</v>
      </c>
      <c r="D693" s="28" t="s">
        <v>250</v>
      </c>
      <c r="E693" s="28" t="s">
        <v>234</v>
      </c>
      <c r="F693" s="28">
        <v>714</v>
      </c>
    </row>
    <row r="694" spans="2:6" x14ac:dyDescent="0.3">
      <c r="B694" s="30">
        <v>46086</v>
      </c>
      <c r="C694" s="28" t="s">
        <v>42</v>
      </c>
      <c r="D694" s="28" t="s">
        <v>244</v>
      </c>
      <c r="E694" s="28" t="s">
        <v>240</v>
      </c>
      <c r="F694" s="28">
        <v>855</v>
      </c>
    </row>
    <row r="695" spans="2:6" x14ac:dyDescent="0.3">
      <c r="B695" s="30">
        <v>46087</v>
      </c>
      <c r="C695" s="28" t="s">
        <v>42</v>
      </c>
      <c r="D695" s="28" t="s">
        <v>244</v>
      </c>
      <c r="E695" s="28" t="s">
        <v>231</v>
      </c>
      <c r="F695" s="28">
        <v>264</v>
      </c>
    </row>
    <row r="696" spans="2:6" x14ac:dyDescent="0.3">
      <c r="B696" s="30">
        <v>46087</v>
      </c>
      <c r="C696" s="28" t="s">
        <v>42</v>
      </c>
      <c r="D696" s="28" t="s">
        <v>250</v>
      </c>
      <c r="E696" s="28" t="s">
        <v>235</v>
      </c>
      <c r="F696" s="28">
        <v>86</v>
      </c>
    </row>
    <row r="697" spans="2:6" x14ac:dyDescent="0.3">
      <c r="B697" s="30">
        <v>46087</v>
      </c>
      <c r="C697" s="28" t="s">
        <v>38</v>
      </c>
      <c r="D697" s="28" t="s">
        <v>250</v>
      </c>
      <c r="E697" s="28" t="s">
        <v>226</v>
      </c>
      <c r="F697" s="28">
        <v>2208</v>
      </c>
    </row>
    <row r="698" spans="2:6" x14ac:dyDescent="0.3">
      <c r="B698" s="30">
        <v>46087</v>
      </c>
      <c r="C698" s="28" t="s">
        <v>38</v>
      </c>
      <c r="D698" s="28" t="s">
        <v>244</v>
      </c>
      <c r="E698" s="28" t="s">
        <v>241</v>
      </c>
      <c r="F698" s="28">
        <v>600</v>
      </c>
    </row>
    <row r="699" spans="2:6" x14ac:dyDescent="0.3">
      <c r="B699" s="30">
        <v>46087</v>
      </c>
      <c r="C699" s="28" t="s">
        <v>38</v>
      </c>
      <c r="D699" s="28" t="s">
        <v>244</v>
      </c>
      <c r="E699" s="28" t="s">
        <v>240</v>
      </c>
      <c r="F699" s="28">
        <v>630</v>
      </c>
    </row>
    <row r="700" spans="2:6" x14ac:dyDescent="0.3">
      <c r="B700" s="30">
        <v>46087</v>
      </c>
      <c r="C700" s="28" t="s">
        <v>39</v>
      </c>
      <c r="D700" s="28" t="s">
        <v>244</v>
      </c>
      <c r="E700" s="28" t="s">
        <v>241</v>
      </c>
      <c r="F700" s="28">
        <v>480</v>
      </c>
    </row>
    <row r="701" spans="2:6" x14ac:dyDescent="0.3">
      <c r="B701" s="30">
        <v>46087</v>
      </c>
      <c r="C701" s="28" t="s">
        <v>38</v>
      </c>
      <c r="D701" s="28" t="s">
        <v>245</v>
      </c>
      <c r="E701" s="28" t="s">
        <v>238</v>
      </c>
      <c r="F701" s="28">
        <v>1392</v>
      </c>
    </row>
    <row r="702" spans="2:6" x14ac:dyDescent="0.3">
      <c r="B702" s="30">
        <v>46087</v>
      </c>
      <c r="C702" s="28" t="s">
        <v>42</v>
      </c>
      <c r="D702" s="28" t="s">
        <v>245</v>
      </c>
      <c r="E702" s="28" t="s">
        <v>217</v>
      </c>
      <c r="F702" s="28">
        <v>1144</v>
      </c>
    </row>
    <row r="703" spans="2:6" x14ac:dyDescent="0.3">
      <c r="B703" s="30">
        <v>46087</v>
      </c>
      <c r="C703" s="28" t="s">
        <v>38</v>
      </c>
      <c r="D703" s="28" t="s">
        <v>250</v>
      </c>
      <c r="E703" s="28" t="s">
        <v>235</v>
      </c>
      <c r="F703" s="28">
        <v>86</v>
      </c>
    </row>
    <row r="704" spans="2:6" x14ac:dyDescent="0.3">
      <c r="B704" s="30">
        <v>46087</v>
      </c>
      <c r="C704" s="28" t="s">
        <v>42</v>
      </c>
      <c r="D704" s="28" t="s">
        <v>245</v>
      </c>
      <c r="E704" s="28" t="s">
        <v>223</v>
      </c>
      <c r="F704" s="28">
        <v>742</v>
      </c>
    </row>
    <row r="705" spans="2:6" x14ac:dyDescent="0.3">
      <c r="B705" s="30">
        <v>46087</v>
      </c>
      <c r="C705" s="28" t="s">
        <v>38</v>
      </c>
      <c r="D705" s="28" t="s">
        <v>245</v>
      </c>
      <c r="E705" s="28" t="s">
        <v>219</v>
      </c>
      <c r="F705" s="28">
        <v>91</v>
      </c>
    </row>
    <row r="706" spans="2:6" x14ac:dyDescent="0.3">
      <c r="B706" s="30">
        <v>46087</v>
      </c>
      <c r="C706" s="28" t="s">
        <v>106</v>
      </c>
      <c r="D706" s="28" t="s">
        <v>250</v>
      </c>
      <c r="E706" s="28" t="s">
        <v>234</v>
      </c>
      <c r="F706" s="28">
        <v>1275</v>
      </c>
    </row>
    <row r="707" spans="2:6" x14ac:dyDescent="0.3">
      <c r="B707" s="30">
        <v>46087</v>
      </c>
      <c r="C707" s="28" t="s">
        <v>106</v>
      </c>
      <c r="D707" s="28" t="s">
        <v>244</v>
      </c>
      <c r="E707" s="28" t="s">
        <v>241</v>
      </c>
      <c r="F707" s="28">
        <v>1260</v>
      </c>
    </row>
    <row r="708" spans="2:6" x14ac:dyDescent="0.3">
      <c r="B708" s="30">
        <v>46087</v>
      </c>
      <c r="C708" s="28" t="s">
        <v>42</v>
      </c>
      <c r="D708" s="28" t="s">
        <v>247</v>
      </c>
      <c r="E708" s="28" t="s">
        <v>230</v>
      </c>
      <c r="F708" s="28">
        <v>222</v>
      </c>
    </row>
    <row r="709" spans="2:6" x14ac:dyDescent="0.3">
      <c r="B709" s="30">
        <v>46087</v>
      </c>
      <c r="C709" s="28" t="s">
        <v>38</v>
      </c>
      <c r="D709" s="28" t="s">
        <v>245</v>
      </c>
      <c r="E709" s="28" t="s">
        <v>217</v>
      </c>
      <c r="F709" s="28">
        <v>208</v>
      </c>
    </row>
    <row r="710" spans="2:6" x14ac:dyDescent="0.3">
      <c r="B710" s="30">
        <v>46087</v>
      </c>
      <c r="C710" s="28" t="s">
        <v>106</v>
      </c>
      <c r="D710" s="28" t="s">
        <v>247</v>
      </c>
      <c r="E710" s="28" t="s">
        <v>230</v>
      </c>
      <c r="F710" s="28">
        <v>185</v>
      </c>
    </row>
    <row r="711" spans="2:6" x14ac:dyDescent="0.3">
      <c r="B711" s="30">
        <v>46088</v>
      </c>
      <c r="C711" s="28" t="s">
        <v>106</v>
      </c>
      <c r="D711" s="28" t="s">
        <v>245</v>
      </c>
      <c r="E711" s="28" t="s">
        <v>217</v>
      </c>
      <c r="F711" s="28">
        <v>364</v>
      </c>
    </row>
    <row r="712" spans="2:6" x14ac:dyDescent="0.3">
      <c r="B712" s="30">
        <v>46088</v>
      </c>
      <c r="C712" s="28" t="s">
        <v>42</v>
      </c>
      <c r="D712" s="28" t="s">
        <v>245</v>
      </c>
      <c r="E712" s="28" t="s">
        <v>223</v>
      </c>
      <c r="F712" s="28">
        <v>477</v>
      </c>
    </row>
    <row r="713" spans="2:6" x14ac:dyDescent="0.3">
      <c r="B713" s="30">
        <v>46088</v>
      </c>
      <c r="C713" s="28" t="s">
        <v>42</v>
      </c>
      <c r="D713" s="28" t="s">
        <v>245</v>
      </c>
      <c r="E713" s="28" t="s">
        <v>223</v>
      </c>
      <c r="F713" s="28">
        <v>424</v>
      </c>
    </row>
    <row r="714" spans="2:6" x14ac:dyDescent="0.3">
      <c r="B714" s="30">
        <v>46088</v>
      </c>
      <c r="C714" s="28" t="s">
        <v>106</v>
      </c>
      <c r="D714" s="28" t="s">
        <v>245</v>
      </c>
      <c r="E714" s="28" t="s">
        <v>238</v>
      </c>
      <c r="F714" s="28">
        <v>1566</v>
      </c>
    </row>
    <row r="715" spans="2:6" x14ac:dyDescent="0.3">
      <c r="B715" s="30">
        <v>46088</v>
      </c>
      <c r="C715" s="28" t="s">
        <v>106</v>
      </c>
      <c r="D715" s="28" t="s">
        <v>245</v>
      </c>
      <c r="E715" s="28" t="s">
        <v>223</v>
      </c>
      <c r="F715" s="28">
        <v>954</v>
      </c>
    </row>
    <row r="716" spans="2:6" x14ac:dyDescent="0.3">
      <c r="B716" s="30">
        <v>46088</v>
      </c>
      <c r="C716" s="28" t="s">
        <v>42</v>
      </c>
      <c r="D716" s="28" t="s">
        <v>246</v>
      </c>
      <c r="E716" s="28" t="s">
        <v>237</v>
      </c>
      <c r="F716" s="28">
        <v>1323</v>
      </c>
    </row>
    <row r="717" spans="2:6" x14ac:dyDescent="0.3">
      <c r="B717" s="30">
        <v>46088</v>
      </c>
      <c r="C717" s="28" t="s">
        <v>38</v>
      </c>
      <c r="D717" s="28" t="s">
        <v>247</v>
      </c>
      <c r="E717" s="28" t="s">
        <v>221</v>
      </c>
      <c r="F717" s="28">
        <v>169</v>
      </c>
    </row>
    <row r="718" spans="2:6" x14ac:dyDescent="0.3">
      <c r="B718" s="30">
        <v>46088</v>
      </c>
      <c r="C718" s="28" t="s">
        <v>39</v>
      </c>
      <c r="D718" s="28" t="s">
        <v>247</v>
      </c>
      <c r="E718" s="28" t="s">
        <v>230</v>
      </c>
      <c r="F718" s="28">
        <v>481</v>
      </c>
    </row>
    <row r="719" spans="2:6" x14ac:dyDescent="0.3">
      <c r="B719" s="30">
        <v>46088</v>
      </c>
      <c r="C719" s="28" t="s">
        <v>42</v>
      </c>
      <c r="D719" s="28" t="s">
        <v>245</v>
      </c>
      <c r="E719" s="28" t="s">
        <v>223</v>
      </c>
      <c r="F719" s="28">
        <v>1166</v>
      </c>
    </row>
    <row r="720" spans="2:6" x14ac:dyDescent="0.3">
      <c r="B720" s="30">
        <v>46088</v>
      </c>
      <c r="C720" s="28" t="s">
        <v>38</v>
      </c>
      <c r="D720" s="28" t="s">
        <v>245</v>
      </c>
      <c r="E720" s="28" t="s">
        <v>238</v>
      </c>
      <c r="F720" s="28">
        <v>1827</v>
      </c>
    </row>
    <row r="721" spans="2:6" x14ac:dyDescent="0.3">
      <c r="B721" s="30">
        <v>46088</v>
      </c>
      <c r="C721" s="28" t="s">
        <v>39</v>
      </c>
      <c r="D721" s="28" t="s">
        <v>250</v>
      </c>
      <c r="E721" s="28" t="s">
        <v>226</v>
      </c>
      <c r="F721" s="28">
        <v>1344</v>
      </c>
    </row>
    <row r="722" spans="2:6" x14ac:dyDescent="0.3">
      <c r="B722" s="30">
        <v>46088</v>
      </c>
      <c r="C722" s="28" t="s">
        <v>39</v>
      </c>
      <c r="D722" s="28" t="s">
        <v>246</v>
      </c>
      <c r="E722" s="28" t="s">
        <v>236</v>
      </c>
      <c r="F722" s="28">
        <v>264</v>
      </c>
    </row>
    <row r="723" spans="2:6" x14ac:dyDescent="0.3">
      <c r="B723" s="30">
        <v>46088</v>
      </c>
      <c r="C723" s="28" t="s">
        <v>39</v>
      </c>
      <c r="D723" s="28" t="s">
        <v>250</v>
      </c>
      <c r="E723" s="28" t="s">
        <v>226</v>
      </c>
      <c r="F723" s="28">
        <v>2016</v>
      </c>
    </row>
    <row r="724" spans="2:6" x14ac:dyDescent="0.3">
      <c r="B724" s="30">
        <v>46088</v>
      </c>
      <c r="C724" s="28" t="s">
        <v>42</v>
      </c>
      <c r="D724" s="28" t="s">
        <v>244</v>
      </c>
      <c r="E724" s="28" t="s">
        <v>227</v>
      </c>
      <c r="F724" s="28">
        <v>1450</v>
      </c>
    </row>
    <row r="725" spans="2:6" x14ac:dyDescent="0.3">
      <c r="B725" s="30">
        <v>46089</v>
      </c>
      <c r="C725" s="28" t="s">
        <v>38</v>
      </c>
      <c r="D725" s="28" t="s">
        <v>250</v>
      </c>
      <c r="E725" s="28" t="s">
        <v>234</v>
      </c>
      <c r="F725" s="28">
        <v>51</v>
      </c>
    </row>
    <row r="726" spans="2:6" x14ac:dyDescent="0.3">
      <c r="B726" s="30">
        <v>46089</v>
      </c>
      <c r="C726" s="28" t="s">
        <v>39</v>
      </c>
      <c r="D726" s="28" t="s">
        <v>244</v>
      </c>
      <c r="E726" s="28" t="s">
        <v>227</v>
      </c>
      <c r="F726" s="28">
        <v>1392</v>
      </c>
    </row>
    <row r="727" spans="2:6" x14ac:dyDescent="0.3">
      <c r="B727" s="30">
        <v>46089</v>
      </c>
      <c r="C727" s="28" t="s">
        <v>106</v>
      </c>
      <c r="D727" s="28" t="s">
        <v>245</v>
      </c>
      <c r="E727" s="28" t="s">
        <v>215</v>
      </c>
      <c r="F727" s="28">
        <v>1449</v>
      </c>
    </row>
    <row r="728" spans="2:6" x14ac:dyDescent="0.3">
      <c r="B728" s="30">
        <v>46089</v>
      </c>
      <c r="C728" s="28" t="s">
        <v>106</v>
      </c>
      <c r="D728" s="28" t="s">
        <v>246</v>
      </c>
      <c r="E728" s="28" t="s">
        <v>237</v>
      </c>
      <c r="F728" s="28">
        <v>189</v>
      </c>
    </row>
    <row r="729" spans="2:6" x14ac:dyDescent="0.3">
      <c r="B729" s="30">
        <v>46089</v>
      </c>
      <c r="C729" s="28" t="s">
        <v>106</v>
      </c>
      <c r="D729" s="28" t="s">
        <v>250</v>
      </c>
      <c r="E729" s="28" t="s">
        <v>232</v>
      </c>
      <c r="F729" s="28">
        <v>329</v>
      </c>
    </row>
    <row r="730" spans="2:6" x14ac:dyDescent="0.3">
      <c r="B730" s="30">
        <v>46089</v>
      </c>
      <c r="C730" s="28" t="s">
        <v>38</v>
      </c>
      <c r="D730" s="28" t="s">
        <v>244</v>
      </c>
      <c r="E730" s="28" t="s">
        <v>231</v>
      </c>
      <c r="F730" s="28">
        <v>132</v>
      </c>
    </row>
    <row r="731" spans="2:6" x14ac:dyDescent="0.3">
      <c r="B731" s="30">
        <v>46089</v>
      </c>
      <c r="C731" s="28" t="s">
        <v>106</v>
      </c>
      <c r="D731" s="28" t="s">
        <v>250</v>
      </c>
      <c r="E731" s="28" t="s">
        <v>235</v>
      </c>
      <c r="F731" s="28">
        <v>860</v>
      </c>
    </row>
    <row r="732" spans="2:6" x14ac:dyDescent="0.3">
      <c r="B732" s="30">
        <v>46089</v>
      </c>
      <c r="C732" s="28" t="s">
        <v>39</v>
      </c>
      <c r="D732" s="28" t="s">
        <v>246</v>
      </c>
      <c r="E732" s="28" t="s">
        <v>236</v>
      </c>
      <c r="F732" s="28">
        <v>176</v>
      </c>
    </row>
    <row r="733" spans="2:6" x14ac:dyDescent="0.3">
      <c r="B733" s="30">
        <v>46089</v>
      </c>
      <c r="C733" s="28" t="s">
        <v>38</v>
      </c>
      <c r="D733" s="28" t="s">
        <v>244</v>
      </c>
      <c r="E733" s="28" t="s">
        <v>242</v>
      </c>
      <c r="F733" s="28">
        <v>969</v>
      </c>
    </row>
    <row r="734" spans="2:6" x14ac:dyDescent="0.3">
      <c r="B734" s="30">
        <v>46090</v>
      </c>
      <c r="C734" s="28" t="s">
        <v>106</v>
      </c>
      <c r="D734" s="28" t="s">
        <v>245</v>
      </c>
      <c r="E734" s="28" t="s">
        <v>238</v>
      </c>
      <c r="F734" s="28">
        <v>2001</v>
      </c>
    </row>
    <row r="735" spans="2:6" x14ac:dyDescent="0.3">
      <c r="B735" s="30">
        <v>46090</v>
      </c>
      <c r="C735" s="28" t="s">
        <v>38</v>
      </c>
      <c r="D735" s="28" t="s">
        <v>244</v>
      </c>
      <c r="E735" s="28" t="s">
        <v>241</v>
      </c>
      <c r="F735" s="28">
        <v>660</v>
      </c>
    </row>
    <row r="736" spans="2:6" x14ac:dyDescent="0.3">
      <c r="B736" s="30">
        <v>46090</v>
      </c>
      <c r="C736" s="28" t="s">
        <v>106</v>
      </c>
      <c r="D736" s="28" t="s">
        <v>247</v>
      </c>
      <c r="E736" s="28" t="s">
        <v>225</v>
      </c>
      <c r="F736" s="28">
        <v>768</v>
      </c>
    </row>
    <row r="737" spans="2:6" x14ac:dyDescent="0.3">
      <c r="B737" s="30">
        <v>46090</v>
      </c>
      <c r="C737" s="28" t="s">
        <v>38</v>
      </c>
      <c r="D737" s="28" t="s">
        <v>244</v>
      </c>
      <c r="E737" s="28" t="s">
        <v>242</v>
      </c>
      <c r="F737" s="28">
        <v>570</v>
      </c>
    </row>
    <row r="738" spans="2:6" x14ac:dyDescent="0.3">
      <c r="B738" s="30">
        <v>46090</v>
      </c>
      <c r="C738" s="28" t="s">
        <v>106</v>
      </c>
      <c r="D738" s="28" t="s">
        <v>244</v>
      </c>
      <c r="E738" s="28" t="s">
        <v>240</v>
      </c>
      <c r="F738" s="28">
        <v>1080</v>
      </c>
    </row>
    <row r="739" spans="2:6" x14ac:dyDescent="0.3">
      <c r="B739" s="30">
        <v>46090</v>
      </c>
      <c r="C739" s="28" t="s">
        <v>106</v>
      </c>
      <c r="D739" s="28" t="s">
        <v>250</v>
      </c>
      <c r="E739" s="28" t="s">
        <v>234</v>
      </c>
      <c r="F739" s="28">
        <v>765</v>
      </c>
    </row>
    <row r="740" spans="2:6" x14ac:dyDescent="0.3">
      <c r="B740" s="30">
        <v>46090</v>
      </c>
      <c r="C740" s="28" t="s">
        <v>38</v>
      </c>
      <c r="D740" s="28" t="s">
        <v>246</v>
      </c>
      <c r="E740" s="28" t="s">
        <v>237</v>
      </c>
      <c r="F740" s="28">
        <v>630</v>
      </c>
    </row>
    <row r="741" spans="2:6" x14ac:dyDescent="0.3">
      <c r="B741" s="30">
        <v>46090</v>
      </c>
      <c r="C741" s="28" t="s">
        <v>42</v>
      </c>
      <c r="D741" s="28" t="s">
        <v>245</v>
      </c>
      <c r="E741" s="28" t="s">
        <v>238</v>
      </c>
      <c r="F741" s="28">
        <v>1131</v>
      </c>
    </row>
    <row r="742" spans="2:6" x14ac:dyDescent="0.3">
      <c r="B742" s="30">
        <v>46090</v>
      </c>
      <c r="C742" s="28" t="s">
        <v>39</v>
      </c>
      <c r="D742" s="28" t="s">
        <v>244</v>
      </c>
      <c r="E742" s="28" t="s">
        <v>242</v>
      </c>
      <c r="F742" s="28">
        <v>513</v>
      </c>
    </row>
    <row r="743" spans="2:6" x14ac:dyDescent="0.3">
      <c r="B743" s="30">
        <v>46091</v>
      </c>
      <c r="C743" s="28" t="s">
        <v>42</v>
      </c>
      <c r="D743" s="28" t="s">
        <v>244</v>
      </c>
      <c r="E743" s="28" t="s">
        <v>242</v>
      </c>
      <c r="F743" s="28">
        <v>57</v>
      </c>
    </row>
    <row r="744" spans="2:6" x14ac:dyDescent="0.3">
      <c r="B744" s="30">
        <v>46091</v>
      </c>
      <c r="C744" s="28" t="s">
        <v>38</v>
      </c>
      <c r="D744" s="28" t="s">
        <v>246</v>
      </c>
      <c r="E744" s="28" t="s">
        <v>228</v>
      </c>
      <c r="F744" s="28">
        <v>1584</v>
      </c>
    </row>
    <row r="745" spans="2:6" x14ac:dyDescent="0.3">
      <c r="B745" s="30">
        <v>46091</v>
      </c>
      <c r="C745" s="28" t="s">
        <v>42</v>
      </c>
      <c r="D745" s="28" t="s">
        <v>244</v>
      </c>
      <c r="E745" s="28" t="s">
        <v>231</v>
      </c>
      <c r="F745" s="28">
        <v>506</v>
      </c>
    </row>
    <row r="746" spans="2:6" x14ac:dyDescent="0.3">
      <c r="B746" s="30">
        <v>46091</v>
      </c>
      <c r="C746" s="28" t="s">
        <v>42</v>
      </c>
      <c r="D746" s="28" t="s">
        <v>247</v>
      </c>
      <c r="E746" s="28" t="s">
        <v>221</v>
      </c>
      <c r="F746" s="28">
        <v>286</v>
      </c>
    </row>
    <row r="747" spans="2:6" x14ac:dyDescent="0.3">
      <c r="B747" s="30">
        <v>46091</v>
      </c>
      <c r="C747" s="28" t="s">
        <v>39</v>
      </c>
      <c r="D747" s="28" t="s">
        <v>245</v>
      </c>
      <c r="E747" s="28" t="s">
        <v>217</v>
      </c>
      <c r="F747" s="28">
        <v>572</v>
      </c>
    </row>
    <row r="748" spans="2:6" x14ac:dyDescent="0.3">
      <c r="B748" s="30">
        <v>46091</v>
      </c>
      <c r="C748" s="28" t="s">
        <v>39</v>
      </c>
      <c r="D748" s="28" t="s">
        <v>250</v>
      </c>
      <c r="E748" s="28" t="s">
        <v>235</v>
      </c>
      <c r="F748" s="28">
        <v>129</v>
      </c>
    </row>
    <row r="749" spans="2:6" x14ac:dyDescent="0.3">
      <c r="B749" s="30">
        <v>46091</v>
      </c>
      <c r="C749" s="28" t="s">
        <v>42</v>
      </c>
      <c r="D749" s="28" t="s">
        <v>247</v>
      </c>
      <c r="E749" s="28" t="s">
        <v>225</v>
      </c>
      <c r="F749" s="28">
        <v>1472</v>
      </c>
    </row>
    <row r="750" spans="2:6" x14ac:dyDescent="0.3">
      <c r="B750" s="30">
        <v>46091</v>
      </c>
      <c r="C750" s="28" t="s">
        <v>38</v>
      </c>
      <c r="D750" s="28" t="s">
        <v>245</v>
      </c>
      <c r="E750" s="28" t="s">
        <v>215</v>
      </c>
      <c r="F750" s="28">
        <v>69</v>
      </c>
    </row>
    <row r="751" spans="2:6" x14ac:dyDescent="0.3">
      <c r="B751" s="30">
        <v>46091</v>
      </c>
      <c r="C751" s="28" t="s">
        <v>106</v>
      </c>
      <c r="D751" s="28" t="s">
        <v>250</v>
      </c>
      <c r="E751" s="28" t="s">
        <v>234</v>
      </c>
      <c r="F751" s="28">
        <v>510</v>
      </c>
    </row>
    <row r="752" spans="2:6" x14ac:dyDescent="0.3">
      <c r="B752" s="30">
        <v>46091</v>
      </c>
      <c r="C752" s="28" t="s">
        <v>39</v>
      </c>
      <c r="D752" s="28" t="s">
        <v>250</v>
      </c>
      <c r="E752" s="28" t="s">
        <v>232</v>
      </c>
      <c r="F752" s="28">
        <v>282</v>
      </c>
    </row>
    <row r="753" spans="2:6" x14ac:dyDescent="0.3">
      <c r="B753" s="30">
        <v>46091</v>
      </c>
      <c r="C753" s="28" t="s">
        <v>39</v>
      </c>
      <c r="D753" s="28" t="s">
        <v>244</v>
      </c>
      <c r="E753" s="28" t="s">
        <v>227</v>
      </c>
      <c r="F753" s="28">
        <v>754</v>
      </c>
    </row>
    <row r="754" spans="2:6" x14ac:dyDescent="0.3">
      <c r="B754" s="30">
        <v>46091</v>
      </c>
      <c r="C754" s="28" t="s">
        <v>42</v>
      </c>
      <c r="D754" s="28" t="s">
        <v>250</v>
      </c>
      <c r="E754" s="28" t="s">
        <v>235</v>
      </c>
      <c r="F754" s="28">
        <v>344</v>
      </c>
    </row>
    <row r="755" spans="2:6" x14ac:dyDescent="0.3">
      <c r="B755" s="30">
        <v>46092</v>
      </c>
      <c r="C755" s="28" t="s">
        <v>39</v>
      </c>
      <c r="D755" s="28" t="s">
        <v>246</v>
      </c>
      <c r="E755" s="28" t="s">
        <v>237</v>
      </c>
      <c r="F755" s="28">
        <v>882</v>
      </c>
    </row>
    <row r="756" spans="2:6" x14ac:dyDescent="0.3">
      <c r="B756" s="30">
        <v>46092</v>
      </c>
      <c r="C756" s="28" t="s">
        <v>42</v>
      </c>
      <c r="D756" s="28" t="s">
        <v>250</v>
      </c>
      <c r="E756" s="28" t="s">
        <v>226</v>
      </c>
      <c r="F756" s="28">
        <v>1920</v>
      </c>
    </row>
    <row r="757" spans="2:6" x14ac:dyDescent="0.3">
      <c r="B757" s="30">
        <v>46092</v>
      </c>
      <c r="C757" s="28" t="s">
        <v>38</v>
      </c>
      <c r="D757" s="28" t="s">
        <v>250</v>
      </c>
      <c r="E757" s="28" t="s">
        <v>239</v>
      </c>
      <c r="F757" s="28">
        <v>836</v>
      </c>
    </row>
    <row r="758" spans="2:6" x14ac:dyDescent="0.3">
      <c r="B758" s="30">
        <v>46092</v>
      </c>
      <c r="C758" s="28" t="s">
        <v>39</v>
      </c>
      <c r="D758" s="28" t="s">
        <v>244</v>
      </c>
      <c r="E758" s="28" t="s">
        <v>231</v>
      </c>
      <c r="F758" s="28">
        <v>176</v>
      </c>
    </row>
    <row r="759" spans="2:6" x14ac:dyDescent="0.3">
      <c r="B759" s="30">
        <v>46092</v>
      </c>
      <c r="C759" s="28" t="s">
        <v>106</v>
      </c>
      <c r="D759" s="28" t="s">
        <v>246</v>
      </c>
      <c r="E759" s="28" t="s">
        <v>237</v>
      </c>
      <c r="F759" s="28">
        <v>1512</v>
      </c>
    </row>
    <row r="760" spans="2:6" x14ac:dyDescent="0.3">
      <c r="B760" s="30">
        <v>46092</v>
      </c>
      <c r="C760" s="28" t="s">
        <v>39</v>
      </c>
      <c r="D760" s="28" t="s">
        <v>244</v>
      </c>
      <c r="E760" s="28" t="s">
        <v>231</v>
      </c>
      <c r="F760" s="28">
        <v>286</v>
      </c>
    </row>
    <row r="761" spans="2:6" x14ac:dyDescent="0.3">
      <c r="B761" s="30">
        <v>46092</v>
      </c>
      <c r="C761" s="28" t="s">
        <v>39</v>
      </c>
      <c r="D761" s="28" t="s">
        <v>250</v>
      </c>
      <c r="E761" s="28" t="s">
        <v>239</v>
      </c>
      <c r="F761" s="28">
        <v>950</v>
      </c>
    </row>
    <row r="762" spans="2:6" x14ac:dyDescent="0.3">
      <c r="B762" s="30">
        <v>46092</v>
      </c>
      <c r="C762" s="28" t="s">
        <v>38</v>
      </c>
      <c r="D762" s="28" t="s">
        <v>250</v>
      </c>
      <c r="E762" s="28" t="s">
        <v>235</v>
      </c>
      <c r="F762" s="28">
        <v>344</v>
      </c>
    </row>
    <row r="763" spans="2:6" x14ac:dyDescent="0.3">
      <c r="B763" s="30">
        <v>46092</v>
      </c>
      <c r="C763" s="28" t="s">
        <v>106</v>
      </c>
      <c r="D763" s="28" t="s">
        <v>247</v>
      </c>
      <c r="E763" s="28" t="s">
        <v>230</v>
      </c>
      <c r="F763" s="28">
        <v>740</v>
      </c>
    </row>
    <row r="764" spans="2:6" x14ac:dyDescent="0.3">
      <c r="B764" s="30">
        <v>46092</v>
      </c>
      <c r="C764" s="28" t="s">
        <v>106</v>
      </c>
      <c r="D764" s="28" t="s">
        <v>245</v>
      </c>
      <c r="E764" s="28" t="s">
        <v>217</v>
      </c>
      <c r="F764" s="28">
        <v>832</v>
      </c>
    </row>
    <row r="765" spans="2:6" x14ac:dyDescent="0.3">
      <c r="B765" s="30">
        <v>46092</v>
      </c>
      <c r="C765" s="28" t="s">
        <v>106</v>
      </c>
      <c r="D765" s="28" t="s">
        <v>244</v>
      </c>
      <c r="E765" s="28" t="s">
        <v>240</v>
      </c>
      <c r="F765" s="28">
        <v>900</v>
      </c>
    </row>
    <row r="766" spans="2:6" x14ac:dyDescent="0.3">
      <c r="B766" s="30">
        <v>46092</v>
      </c>
      <c r="C766" s="28" t="s">
        <v>106</v>
      </c>
      <c r="D766" s="28" t="s">
        <v>250</v>
      </c>
      <c r="E766" s="28" t="s">
        <v>226</v>
      </c>
      <c r="F766" s="28">
        <v>576</v>
      </c>
    </row>
    <row r="767" spans="2:6" x14ac:dyDescent="0.3">
      <c r="B767" s="30">
        <v>46093</v>
      </c>
      <c r="C767" s="28" t="s">
        <v>39</v>
      </c>
      <c r="D767" s="28" t="s">
        <v>250</v>
      </c>
      <c r="E767" s="28" t="s">
        <v>226</v>
      </c>
      <c r="F767" s="28">
        <v>672</v>
      </c>
    </row>
    <row r="768" spans="2:6" x14ac:dyDescent="0.3">
      <c r="B768" s="30">
        <v>46093</v>
      </c>
      <c r="C768" s="28" t="s">
        <v>42</v>
      </c>
      <c r="D768" s="28" t="s">
        <v>244</v>
      </c>
      <c r="E768" s="28" t="s">
        <v>231</v>
      </c>
      <c r="F768" s="28">
        <v>110</v>
      </c>
    </row>
    <row r="769" spans="2:6" x14ac:dyDescent="0.3">
      <c r="B769" s="30">
        <v>46093</v>
      </c>
      <c r="C769" s="28" t="s">
        <v>42</v>
      </c>
      <c r="D769" s="28" t="s">
        <v>250</v>
      </c>
      <c r="E769" s="28" t="s">
        <v>235</v>
      </c>
      <c r="F769" s="28">
        <v>688</v>
      </c>
    </row>
    <row r="770" spans="2:6" x14ac:dyDescent="0.3">
      <c r="B770" s="30">
        <v>46093</v>
      </c>
      <c r="C770" s="28" t="s">
        <v>39</v>
      </c>
      <c r="D770" s="28" t="s">
        <v>247</v>
      </c>
      <c r="E770" s="28" t="s">
        <v>221</v>
      </c>
      <c r="F770" s="28">
        <v>78</v>
      </c>
    </row>
    <row r="771" spans="2:6" x14ac:dyDescent="0.3">
      <c r="B771" s="30">
        <v>46093</v>
      </c>
      <c r="C771" s="28" t="s">
        <v>42</v>
      </c>
      <c r="D771" s="28" t="s">
        <v>247</v>
      </c>
      <c r="E771" s="28" t="s">
        <v>221</v>
      </c>
      <c r="F771" s="28">
        <v>234</v>
      </c>
    </row>
    <row r="772" spans="2:6" x14ac:dyDescent="0.3">
      <c r="B772" s="30">
        <v>46093</v>
      </c>
      <c r="C772" s="28" t="s">
        <v>38</v>
      </c>
      <c r="D772" s="28" t="s">
        <v>250</v>
      </c>
      <c r="E772" s="28" t="s">
        <v>226</v>
      </c>
      <c r="F772" s="28">
        <v>2400</v>
      </c>
    </row>
    <row r="773" spans="2:6" x14ac:dyDescent="0.3">
      <c r="B773" s="30">
        <v>46093</v>
      </c>
      <c r="C773" s="28" t="s">
        <v>42</v>
      </c>
      <c r="D773" s="28" t="s">
        <v>244</v>
      </c>
      <c r="E773" s="28" t="s">
        <v>227</v>
      </c>
      <c r="F773" s="28">
        <v>1334</v>
      </c>
    </row>
    <row r="774" spans="2:6" x14ac:dyDescent="0.3">
      <c r="B774" s="30">
        <v>46093</v>
      </c>
      <c r="C774" s="28" t="s">
        <v>39</v>
      </c>
      <c r="D774" s="28" t="s">
        <v>246</v>
      </c>
      <c r="E774" s="28" t="s">
        <v>236</v>
      </c>
      <c r="F774" s="28">
        <v>44</v>
      </c>
    </row>
    <row r="775" spans="2:6" x14ac:dyDescent="0.3">
      <c r="B775" s="30">
        <v>46093</v>
      </c>
      <c r="C775" s="28" t="s">
        <v>39</v>
      </c>
      <c r="D775" s="28" t="s">
        <v>245</v>
      </c>
      <c r="E775" s="28" t="s">
        <v>223</v>
      </c>
      <c r="F775" s="28">
        <v>1219</v>
      </c>
    </row>
    <row r="776" spans="2:6" x14ac:dyDescent="0.3">
      <c r="B776" s="30">
        <v>46093</v>
      </c>
      <c r="C776" s="28" t="s">
        <v>106</v>
      </c>
      <c r="D776" s="28" t="s">
        <v>244</v>
      </c>
      <c r="E776" s="28" t="s">
        <v>231</v>
      </c>
      <c r="F776" s="28">
        <v>88</v>
      </c>
    </row>
    <row r="777" spans="2:6" x14ac:dyDescent="0.3">
      <c r="B777" s="30">
        <v>46093</v>
      </c>
      <c r="C777" s="28" t="s">
        <v>38</v>
      </c>
      <c r="D777" s="28" t="s">
        <v>244</v>
      </c>
      <c r="E777" s="28" t="s">
        <v>242</v>
      </c>
      <c r="F777" s="28">
        <v>627</v>
      </c>
    </row>
    <row r="778" spans="2:6" x14ac:dyDescent="0.3">
      <c r="B778" s="30">
        <v>46094</v>
      </c>
      <c r="C778" s="28" t="s">
        <v>39</v>
      </c>
      <c r="D778" s="28" t="s">
        <v>244</v>
      </c>
      <c r="E778" s="28" t="s">
        <v>240</v>
      </c>
      <c r="F778" s="28">
        <v>225</v>
      </c>
    </row>
    <row r="779" spans="2:6" x14ac:dyDescent="0.3">
      <c r="B779" s="30">
        <v>46094</v>
      </c>
      <c r="C779" s="28" t="s">
        <v>39</v>
      </c>
      <c r="D779" s="28" t="s">
        <v>246</v>
      </c>
      <c r="E779" s="28" t="s">
        <v>237</v>
      </c>
      <c r="F779" s="28">
        <v>63</v>
      </c>
    </row>
    <row r="780" spans="2:6" x14ac:dyDescent="0.3">
      <c r="B780" s="30">
        <v>46094</v>
      </c>
      <c r="C780" s="28" t="s">
        <v>42</v>
      </c>
      <c r="D780" s="28" t="s">
        <v>250</v>
      </c>
      <c r="E780" s="28" t="s">
        <v>234</v>
      </c>
      <c r="F780" s="28">
        <v>153</v>
      </c>
    </row>
    <row r="781" spans="2:6" x14ac:dyDescent="0.3">
      <c r="B781" s="30">
        <v>46094</v>
      </c>
      <c r="C781" s="28" t="s">
        <v>42</v>
      </c>
      <c r="D781" s="28" t="s">
        <v>250</v>
      </c>
      <c r="E781" s="28" t="s">
        <v>235</v>
      </c>
      <c r="F781" s="28">
        <v>559</v>
      </c>
    </row>
    <row r="782" spans="2:6" x14ac:dyDescent="0.3">
      <c r="B782" s="30">
        <v>46094</v>
      </c>
      <c r="C782" s="28" t="s">
        <v>39</v>
      </c>
      <c r="D782" s="28" t="s">
        <v>245</v>
      </c>
      <c r="E782" s="28" t="s">
        <v>238</v>
      </c>
      <c r="F782" s="28">
        <v>1827</v>
      </c>
    </row>
    <row r="783" spans="2:6" x14ac:dyDescent="0.3">
      <c r="B783" s="30">
        <v>46094</v>
      </c>
      <c r="C783" s="28" t="s">
        <v>39</v>
      </c>
      <c r="D783" s="28" t="s">
        <v>244</v>
      </c>
      <c r="E783" s="28" t="s">
        <v>227</v>
      </c>
      <c r="F783" s="28">
        <v>1102</v>
      </c>
    </row>
    <row r="784" spans="2:6" x14ac:dyDescent="0.3">
      <c r="B784" s="30">
        <v>46094</v>
      </c>
      <c r="C784" s="28" t="s">
        <v>42</v>
      </c>
      <c r="D784" s="28" t="s">
        <v>250</v>
      </c>
      <c r="E784" s="28" t="s">
        <v>226</v>
      </c>
      <c r="F784" s="28">
        <v>672</v>
      </c>
    </row>
    <row r="785" spans="2:6" x14ac:dyDescent="0.3">
      <c r="B785" s="30">
        <v>46094</v>
      </c>
      <c r="C785" s="28" t="s">
        <v>106</v>
      </c>
      <c r="D785" s="28" t="s">
        <v>246</v>
      </c>
      <c r="E785" s="28" t="s">
        <v>228</v>
      </c>
      <c r="F785" s="28">
        <v>1440</v>
      </c>
    </row>
    <row r="786" spans="2:6" x14ac:dyDescent="0.3">
      <c r="B786" s="30">
        <v>46094</v>
      </c>
      <c r="C786" s="28" t="s">
        <v>42</v>
      </c>
      <c r="D786" s="28" t="s">
        <v>247</v>
      </c>
      <c r="E786" s="28" t="s">
        <v>230</v>
      </c>
      <c r="F786" s="28">
        <v>333</v>
      </c>
    </row>
    <row r="787" spans="2:6" x14ac:dyDescent="0.3">
      <c r="B787" s="30">
        <v>46094</v>
      </c>
      <c r="C787" s="28" t="s">
        <v>38</v>
      </c>
      <c r="D787" s="28" t="s">
        <v>244</v>
      </c>
      <c r="E787" s="28" t="s">
        <v>240</v>
      </c>
      <c r="F787" s="28">
        <v>990</v>
      </c>
    </row>
    <row r="788" spans="2:6" x14ac:dyDescent="0.3">
      <c r="B788" s="30">
        <v>46094</v>
      </c>
      <c r="C788" s="28" t="s">
        <v>106</v>
      </c>
      <c r="D788" s="28" t="s">
        <v>250</v>
      </c>
      <c r="E788" s="28" t="s">
        <v>226</v>
      </c>
      <c r="F788" s="28">
        <v>1728</v>
      </c>
    </row>
    <row r="789" spans="2:6" x14ac:dyDescent="0.3">
      <c r="B789" s="30">
        <v>46095</v>
      </c>
      <c r="C789" s="28" t="s">
        <v>106</v>
      </c>
      <c r="D789" s="28" t="s">
        <v>245</v>
      </c>
      <c r="E789" s="28" t="s">
        <v>217</v>
      </c>
      <c r="F789" s="28">
        <v>52</v>
      </c>
    </row>
    <row r="790" spans="2:6" x14ac:dyDescent="0.3">
      <c r="B790" s="30">
        <v>46095</v>
      </c>
      <c r="C790" s="28" t="s">
        <v>39</v>
      </c>
      <c r="D790" s="28" t="s">
        <v>246</v>
      </c>
      <c r="E790" s="28" t="s">
        <v>228</v>
      </c>
      <c r="F790" s="28">
        <v>1008</v>
      </c>
    </row>
    <row r="791" spans="2:6" x14ac:dyDescent="0.3">
      <c r="B791" s="30">
        <v>46095</v>
      </c>
      <c r="C791" s="28" t="s">
        <v>39</v>
      </c>
      <c r="D791" s="28" t="s">
        <v>246</v>
      </c>
      <c r="E791" s="28" t="s">
        <v>229</v>
      </c>
      <c r="F791" s="28">
        <v>1936</v>
      </c>
    </row>
    <row r="792" spans="2:6" x14ac:dyDescent="0.3">
      <c r="B792" s="30">
        <v>46095</v>
      </c>
      <c r="C792" s="28" t="s">
        <v>39</v>
      </c>
      <c r="D792" s="28" t="s">
        <v>250</v>
      </c>
      <c r="E792" s="28" t="s">
        <v>226</v>
      </c>
      <c r="F792" s="28">
        <v>672</v>
      </c>
    </row>
    <row r="793" spans="2:6" x14ac:dyDescent="0.3">
      <c r="B793" s="30">
        <v>46095</v>
      </c>
      <c r="C793" s="28" t="s">
        <v>39</v>
      </c>
      <c r="D793" s="28" t="s">
        <v>247</v>
      </c>
      <c r="E793" s="28" t="s">
        <v>225</v>
      </c>
      <c r="F793" s="28">
        <v>320</v>
      </c>
    </row>
    <row r="794" spans="2:6" x14ac:dyDescent="0.3">
      <c r="B794" s="30">
        <v>46095</v>
      </c>
      <c r="C794" s="28" t="s">
        <v>39</v>
      </c>
      <c r="D794" s="28" t="s">
        <v>244</v>
      </c>
      <c r="E794" s="28" t="s">
        <v>227</v>
      </c>
      <c r="F794" s="28">
        <v>870</v>
      </c>
    </row>
    <row r="795" spans="2:6" x14ac:dyDescent="0.3">
      <c r="B795" s="30">
        <v>46095</v>
      </c>
      <c r="C795" s="28" t="s">
        <v>106</v>
      </c>
      <c r="D795" s="28" t="s">
        <v>250</v>
      </c>
      <c r="E795" s="28" t="s">
        <v>232</v>
      </c>
      <c r="F795" s="28">
        <v>188</v>
      </c>
    </row>
    <row r="796" spans="2:6" x14ac:dyDescent="0.3">
      <c r="B796" s="30">
        <v>46095</v>
      </c>
      <c r="C796" s="28" t="s">
        <v>39</v>
      </c>
      <c r="D796" s="28" t="s">
        <v>245</v>
      </c>
      <c r="E796" s="28" t="s">
        <v>219</v>
      </c>
      <c r="F796" s="28">
        <v>1911</v>
      </c>
    </row>
    <row r="797" spans="2:6" x14ac:dyDescent="0.3">
      <c r="B797" s="30">
        <v>46095</v>
      </c>
      <c r="C797" s="28" t="s">
        <v>106</v>
      </c>
      <c r="D797" s="28" t="s">
        <v>250</v>
      </c>
      <c r="E797" s="28" t="s">
        <v>235</v>
      </c>
      <c r="F797" s="28">
        <v>301</v>
      </c>
    </row>
    <row r="798" spans="2:6" x14ac:dyDescent="0.3">
      <c r="B798" s="30">
        <v>46095</v>
      </c>
      <c r="C798" s="28" t="s">
        <v>42</v>
      </c>
      <c r="D798" s="28" t="s">
        <v>245</v>
      </c>
      <c r="E798" s="28" t="s">
        <v>219</v>
      </c>
      <c r="F798" s="28">
        <v>1638</v>
      </c>
    </row>
    <row r="799" spans="2:6" x14ac:dyDescent="0.3">
      <c r="B799" s="30">
        <v>46095</v>
      </c>
      <c r="C799" s="28" t="s">
        <v>106</v>
      </c>
      <c r="D799" s="28" t="s">
        <v>244</v>
      </c>
      <c r="E799" s="28" t="s">
        <v>227</v>
      </c>
      <c r="F799" s="28">
        <v>174</v>
      </c>
    </row>
    <row r="800" spans="2:6" x14ac:dyDescent="0.3">
      <c r="B800" s="30">
        <v>46095</v>
      </c>
      <c r="C800" s="28" t="s">
        <v>42</v>
      </c>
      <c r="D800" s="28" t="s">
        <v>246</v>
      </c>
      <c r="E800" s="28" t="s">
        <v>228</v>
      </c>
      <c r="F800" s="28">
        <v>1584</v>
      </c>
    </row>
    <row r="801" spans="2:6" x14ac:dyDescent="0.3">
      <c r="B801" s="30">
        <v>46096</v>
      </c>
      <c r="C801" s="28" t="s">
        <v>106</v>
      </c>
      <c r="D801" s="28" t="s">
        <v>247</v>
      </c>
      <c r="E801" s="28" t="s">
        <v>230</v>
      </c>
      <c r="F801" s="28">
        <v>703</v>
      </c>
    </row>
    <row r="802" spans="2:6" x14ac:dyDescent="0.3">
      <c r="B802" s="30">
        <v>46096</v>
      </c>
      <c r="C802" s="28" t="s">
        <v>39</v>
      </c>
      <c r="D802" s="28" t="s">
        <v>245</v>
      </c>
      <c r="E802" s="28" t="s">
        <v>223</v>
      </c>
      <c r="F802" s="28">
        <v>636</v>
      </c>
    </row>
    <row r="803" spans="2:6" x14ac:dyDescent="0.3">
      <c r="B803" s="30">
        <v>46096</v>
      </c>
      <c r="C803" s="28" t="s">
        <v>42</v>
      </c>
      <c r="D803" s="28" t="s">
        <v>245</v>
      </c>
      <c r="E803" s="28" t="s">
        <v>238</v>
      </c>
      <c r="F803" s="28">
        <v>174</v>
      </c>
    </row>
    <row r="804" spans="2:6" x14ac:dyDescent="0.3">
      <c r="B804" s="30">
        <v>46096</v>
      </c>
      <c r="C804" s="28" t="s">
        <v>38</v>
      </c>
      <c r="D804" s="28" t="s">
        <v>245</v>
      </c>
      <c r="E804" s="28" t="s">
        <v>217</v>
      </c>
      <c r="F804" s="28">
        <v>260</v>
      </c>
    </row>
    <row r="805" spans="2:6" x14ac:dyDescent="0.3">
      <c r="B805" s="30">
        <v>46096</v>
      </c>
      <c r="C805" s="28" t="s">
        <v>42</v>
      </c>
      <c r="D805" s="28" t="s">
        <v>245</v>
      </c>
      <c r="E805" s="28" t="s">
        <v>217</v>
      </c>
      <c r="F805" s="28">
        <v>1144</v>
      </c>
    </row>
    <row r="806" spans="2:6" x14ac:dyDescent="0.3">
      <c r="B806" s="30">
        <v>46096</v>
      </c>
      <c r="C806" s="28" t="s">
        <v>42</v>
      </c>
      <c r="D806" s="28" t="s">
        <v>250</v>
      </c>
      <c r="E806" s="28" t="s">
        <v>232</v>
      </c>
      <c r="F806" s="28">
        <v>94</v>
      </c>
    </row>
    <row r="807" spans="2:6" x14ac:dyDescent="0.3">
      <c r="B807" s="30">
        <v>46096</v>
      </c>
      <c r="C807" s="28" t="s">
        <v>106</v>
      </c>
      <c r="D807" s="28" t="s">
        <v>250</v>
      </c>
      <c r="E807" s="28" t="s">
        <v>239</v>
      </c>
      <c r="F807" s="28">
        <v>152</v>
      </c>
    </row>
    <row r="808" spans="2:6" x14ac:dyDescent="0.3">
      <c r="B808" s="30">
        <v>46096</v>
      </c>
      <c r="C808" s="28" t="s">
        <v>42</v>
      </c>
      <c r="D808" s="28" t="s">
        <v>245</v>
      </c>
      <c r="E808" s="28" t="s">
        <v>238</v>
      </c>
      <c r="F808" s="28">
        <v>2001</v>
      </c>
    </row>
    <row r="809" spans="2:6" x14ac:dyDescent="0.3">
      <c r="B809" s="30">
        <v>46096</v>
      </c>
      <c r="C809" s="28" t="s">
        <v>106</v>
      </c>
      <c r="D809" s="28" t="s">
        <v>245</v>
      </c>
      <c r="E809" s="28" t="s">
        <v>223</v>
      </c>
      <c r="F809" s="28">
        <v>742</v>
      </c>
    </row>
    <row r="810" spans="2:6" x14ac:dyDescent="0.3">
      <c r="B810" s="30">
        <v>46096</v>
      </c>
      <c r="C810" s="28" t="s">
        <v>42</v>
      </c>
      <c r="D810" s="28" t="s">
        <v>246</v>
      </c>
      <c r="E810" s="28" t="s">
        <v>229</v>
      </c>
      <c r="F810" s="28">
        <v>1496</v>
      </c>
    </row>
    <row r="811" spans="2:6" x14ac:dyDescent="0.3">
      <c r="B811" s="30">
        <v>46096</v>
      </c>
      <c r="C811" s="28" t="s">
        <v>38</v>
      </c>
      <c r="D811" s="28" t="s">
        <v>250</v>
      </c>
      <c r="E811" s="28" t="s">
        <v>234</v>
      </c>
      <c r="F811" s="28">
        <v>663</v>
      </c>
    </row>
    <row r="812" spans="2:6" x14ac:dyDescent="0.3">
      <c r="B812" s="30">
        <v>46097</v>
      </c>
      <c r="C812" s="28" t="s">
        <v>106</v>
      </c>
      <c r="D812" s="28" t="s">
        <v>245</v>
      </c>
      <c r="E812" s="28" t="s">
        <v>223</v>
      </c>
      <c r="F812" s="28">
        <v>1007</v>
      </c>
    </row>
    <row r="813" spans="2:6" x14ac:dyDescent="0.3">
      <c r="B813" s="30">
        <v>46097</v>
      </c>
      <c r="C813" s="28" t="s">
        <v>42</v>
      </c>
      <c r="D813" s="28" t="s">
        <v>244</v>
      </c>
      <c r="E813" s="28" t="s">
        <v>231</v>
      </c>
      <c r="F813" s="28">
        <v>418</v>
      </c>
    </row>
    <row r="814" spans="2:6" x14ac:dyDescent="0.3">
      <c r="B814" s="30">
        <v>46097</v>
      </c>
      <c r="C814" s="28" t="s">
        <v>38</v>
      </c>
      <c r="D814" s="28" t="s">
        <v>244</v>
      </c>
      <c r="E814" s="28" t="s">
        <v>242</v>
      </c>
      <c r="F814" s="28">
        <v>285</v>
      </c>
    </row>
    <row r="815" spans="2:6" x14ac:dyDescent="0.3">
      <c r="B815" s="30">
        <v>46097</v>
      </c>
      <c r="C815" s="28" t="s">
        <v>42</v>
      </c>
      <c r="D815" s="28" t="s">
        <v>250</v>
      </c>
      <c r="E815" s="28" t="s">
        <v>226</v>
      </c>
      <c r="F815" s="28">
        <v>2400</v>
      </c>
    </row>
    <row r="816" spans="2:6" x14ac:dyDescent="0.3">
      <c r="B816" s="30">
        <v>46097</v>
      </c>
      <c r="C816" s="28" t="s">
        <v>39</v>
      </c>
      <c r="D816" s="28" t="s">
        <v>247</v>
      </c>
      <c r="E816" s="28" t="s">
        <v>225</v>
      </c>
      <c r="F816" s="28">
        <v>448</v>
      </c>
    </row>
    <row r="817" spans="2:6" x14ac:dyDescent="0.3">
      <c r="B817" s="30">
        <v>46097</v>
      </c>
      <c r="C817" s="28" t="s">
        <v>38</v>
      </c>
      <c r="D817" s="28" t="s">
        <v>245</v>
      </c>
      <c r="E817" s="28" t="s">
        <v>223</v>
      </c>
      <c r="F817" s="28">
        <v>1166</v>
      </c>
    </row>
    <row r="818" spans="2:6" x14ac:dyDescent="0.3">
      <c r="B818" s="30">
        <v>46097</v>
      </c>
      <c r="C818" s="28" t="s">
        <v>106</v>
      </c>
      <c r="D818" s="28" t="s">
        <v>246</v>
      </c>
      <c r="E818" s="28" t="s">
        <v>236</v>
      </c>
      <c r="F818" s="28">
        <v>88</v>
      </c>
    </row>
    <row r="819" spans="2:6" x14ac:dyDescent="0.3">
      <c r="B819" s="30">
        <v>46097</v>
      </c>
      <c r="C819" s="28" t="s">
        <v>42</v>
      </c>
      <c r="D819" s="28" t="s">
        <v>246</v>
      </c>
      <c r="E819" s="28" t="s">
        <v>228</v>
      </c>
      <c r="F819" s="28">
        <v>1656</v>
      </c>
    </row>
    <row r="820" spans="2:6" x14ac:dyDescent="0.3">
      <c r="B820" s="30">
        <v>46097</v>
      </c>
      <c r="C820" s="28" t="s">
        <v>39</v>
      </c>
      <c r="D820" s="28" t="s">
        <v>244</v>
      </c>
      <c r="E820" s="28" t="s">
        <v>242</v>
      </c>
      <c r="F820" s="28">
        <v>684</v>
      </c>
    </row>
    <row r="821" spans="2:6" x14ac:dyDescent="0.3">
      <c r="B821" s="30">
        <v>46097</v>
      </c>
      <c r="C821" s="28" t="s">
        <v>42</v>
      </c>
      <c r="D821" s="28" t="s">
        <v>246</v>
      </c>
      <c r="E821" s="28" t="s">
        <v>229</v>
      </c>
      <c r="F821" s="28">
        <v>88</v>
      </c>
    </row>
    <row r="822" spans="2:6" x14ac:dyDescent="0.3">
      <c r="B822" s="30">
        <v>46097</v>
      </c>
      <c r="C822" s="28" t="s">
        <v>106</v>
      </c>
      <c r="D822" s="28" t="s">
        <v>250</v>
      </c>
      <c r="E822" s="28" t="s">
        <v>235</v>
      </c>
      <c r="F822" s="28">
        <v>1075</v>
      </c>
    </row>
    <row r="823" spans="2:6" x14ac:dyDescent="0.3">
      <c r="B823" s="30">
        <v>46097</v>
      </c>
      <c r="C823" s="28" t="s">
        <v>38</v>
      </c>
      <c r="D823" s="28" t="s">
        <v>244</v>
      </c>
      <c r="E823" s="28" t="s">
        <v>242</v>
      </c>
      <c r="F823" s="28">
        <v>1083</v>
      </c>
    </row>
    <row r="824" spans="2:6" x14ac:dyDescent="0.3">
      <c r="B824" s="30">
        <v>46098</v>
      </c>
      <c r="C824" s="28" t="s">
        <v>42</v>
      </c>
      <c r="D824" s="28" t="s">
        <v>244</v>
      </c>
      <c r="E824" s="28" t="s">
        <v>241</v>
      </c>
      <c r="F824" s="28">
        <v>1020</v>
      </c>
    </row>
    <row r="825" spans="2:6" x14ac:dyDescent="0.3">
      <c r="B825" s="30">
        <v>46098</v>
      </c>
      <c r="C825" s="28" t="s">
        <v>38</v>
      </c>
      <c r="D825" s="28" t="s">
        <v>250</v>
      </c>
      <c r="E825" s="28" t="s">
        <v>239</v>
      </c>
      <c r="F825" s="28">
        <v>380</v>
      </c>
    </row>
    <row r="826" spans="2:6" x14ac:dyDescent="0.3">
      <c r="B826" s="30">
        <v>46098</v>
      </c>
      <c r="C826" s="28" t="s">
        <v>42</v>
      </c>
      <c r="D826" s="28" t="s">
        <v>245</v>
      </c>
      <c r="E826" s="28" t="s">
        <v>223</v>
      </c>
      <c r="F826" s="28">
        <v>53</v>
      </c>
    </row>
    <row r="827" spans="2:6" x14ac:dyDescent="0.3">
      <c r="B827" s="30">
        <v>46098</v>
      </c>
      <c r="C827" s="28" t="s">
        <v>39</v>
      </c>
      <c r="D827" s="28" t="s">
        <v>246</v>
      </c>
      <c r="E827" s="28" t="s">
        <v>237</v>
      </c>
      <c r="F827" s="28">
        <v>1071</v>
      </c>
    </row>
    <row r="828" spans="2:6" x14ac:dyDescent="0.3">
      <c r="B828" s="30">
        <v>46098</v>
      </c>
      <c r="C828" s="28" t="s">
        <v>106</v>
      </c>
      <c r="D828" s="28" t="s">
        <v>250</v>
      </c>
      <c r="E828" s="28" t="s">
        <v>235</v>
      </c>
      <c r="F828" s="28">
        <v>817</v>
      </c>
    </row>
    <row r="829" spans="2:6" x14ac:dyDescent="0.3">
      <c r="B829" s="30">
        <v>46098</v>
      </c>
      <c r="C829" s="28" t="s">
        <v>106</v>
      </c>
      <c r="D829" s="28" t="s">
        <v>245</v>
      </c>
      <c r="E829" s="28" t="s">
        <v>215</v>
      </c>
      <c r="F829" s="28">
        <v>138</v>
      </c>
    </row>
    <row r="830" spans="2:6" x14ac:dyDescent="0.3">
      <c r="B830" s="30">
        <v>46098</v>
      </c>
      <c r="C830" s="28" t="s">
        <v>42</v>
      </c>
      <c r="D830" s="28" t="s">
        <v>244</v>
      </c>
      <c r="E830" s="28" t="s">
        <v>241</v>
      </c>
      <c r="F830" s="28">
        <v>420</v>
      </c>
    </row>
    <row r="831" spans="2:6" x14ac:dyDescent="0.3">
      <c r="B831" s="30">
        <v>46098</v>
      </c>
      <c r="C831" s="28" t="s">
        <v>106</v>
      </c>
      <c r="D831" s="28" t="s">
        <v>246</v>
      </c>
      <c r="E831" s="28" t="s">
        <v>236</v>
      </c>
      <c r="F831" s="28">
        <v>44</v>
      </c>
    </row>
    <row r="832" spans="2:6" x14ac:dyDescent="0.3">
      <c r="B832" s="30">
        <v>46098</v>
      </c>
      <c r="C832" s="28" t="s">
        <v>42</v>
      </c>
      <c r="D832" s="28" t="s">
        <v>250</v>
      </c>
      <c r="E832" s="28" t="s">
        <v>232</v>
      </c>
      <c r="F832" s="28">
        <v>987</v>
      </c>
    </row>
    <row r="833" spans="2:6" x14ac:dyDescent="0.3">
      <c r="B833" s="30">
        <v>46098</v>
      </c>
      <c r="C833" s="28" t="s">
        <v>38</v>
      </c>
      <c r="D833" s="28" t="s">
        <v>247</v>
      </c>
      <c r="E833" s="28" t="s">
        <v>230</v>
      </c>
      <c r="F833" s="28">
        <v>629</v>
      </c>
    </row>
    <row r="834" spans="2:6" x14ac:dyDescent="0.3">
      <c r="B834" s="30">
        <v>46099</v>
      </c>
      <c r="C834" s="28" t="s">
        <v>39</v>
      </c>
      <c r="D834" s="28" t="s">
        <v>247</v>
      </c>
      <c r="E834" s="28" t="s">
        <v>225</v>
      </c>
      <c r="F834" s="28">
        <v>832</v>
      </c>
    </row>
    <row r="835" spans="2:6" x14ac:dyDescent="0.3">
      <c r="B835" s="30">
        <v>46099</v>
      </c>
      <c r="C835" s="28" t="s">
        <v>39</v>
      </c>
      <c r="D835" s="28" t="s">
        <v>250</v>
      </c>
      <c r="E835" s="28" t="s">
        <v>232</v>
      </c>
      <c r="F835" s="28">
        <v>1081</v>
      </c>
    </row>
    <row r="836" spans="2:6" x14ac:dyDescent="0.3">
      <c r="B836" s="30">
        <v>46099</v>
      </c>
      <c r="C836" s="28" t="s">
        <v>38</v>
      </c>
      <c r="D836" s="28" t="s">
        <v>245</v>
      </c>
      <c r="E836" s="28" t="s">
        <v>238</v>
      </c>
      <c r="F836" s="28">
        <v>1566</v>
      </c>
    </row>
    <row r="837" spans="2:6" x14ac:dyDescent="0.3">
      <c r="B837" s="30">
        <v>46099</v>
      </c>
      <c r="C837" s="28" t="s">
        <v>39</v>
      </c>
      <c r="D837" s="28" t="s">
        <v>247</v>
      </c>
      <c r="E837" s="28" t="s">
        <v>221</v>
      </c>
      <c r="F837" s="28">
        <v>234</v>
      </c>
    </row>
    <row r="838" spans="2:6" x14ac:dyDescent="0.3">
      <c r="B838" s="30">
        <v>46099</v>
      </c>
      <c r="C838" s="28" t="s">
        <v>42</v>
      </c>
      <c r="D838" s="28" t="s">
        <v>247</v>
      </c>
      <c r="E838" s="28" t="s">
        <v>230</v>
      </c>
      <c r="F838" s="28">
        <v>555</v>
      </c>
    </row>
    <row r="839" spans="2:6" x14ac:dyDescent="0.3">
      <c r="B839" s="30">
        <v>46099</v>
      </c>
      <c r="C839" s="28" t="s">
        <v>39</v>
      </c>
      <c r="D839" s="28" t="s">
        <v>250</v>
      </c>
      <c r="E839" s="28" t="s">
        <v>239</v>
      </c>
      <c r="F839" s="28">
        <v>76</v>
      </c>
    </row>
    <row r="840" spans="2:6" x14ac:dyDescent="0.3">
      <c r="B840" s="30">
        <v>46100</v>
      </c>
      <c r="C840" s="28" t="s">
        <v>42</v>
      </c>
      <c r="D840" s="28" t="s">
        <v>244</v>
      </c>
      <c r="E840" s="28" t="s">
        <v>240</v>
      </c>
      <c r="F840" s="28">
        <v>540</v>
      </c>
    </row>
    <row r="841" spans="2:6" x14ac:dyDescent="0.3">
      <c r="B841" s="30">
        <v>46100</v>
      </c>
      <c r="C841" s="28" t="s">
        <v>42</v>
      </c>
      <c r="D841" s="28" t="s">
        <v>246</v>
      </c>
      <c r="E841" s="28" t="s">
        <v>237</v>
      </c>
      <c r="F841" s="28">
        <v>1323</v>
      </c>
    </row>
    <row r="842" spans="2:6" x14ac:dyDescent="0.3">
      <c r="B842" s="30">
        <v>46100</v>
      </c>
      <c r="C842" s="28" t="s">
        <v>38</v>
      </c>
      <c r="D842" s="28" t="s">
        <v>245</v>
      </c>
      <c r="E842" s="28" t="s">
        <v>238</v>
      </c>
      <c r="F842" s="28">
        <v>435</v>
      </c>
    </row>
    <row r="843" spans="2:6" x14ac:dyDescent="0.3">
      <c r="B843" s="30">
        <v>46100</v>
      </c>
      <c r="C843" s="28" t="s">
        <v>39</v>
      </c>
      <c r="D843" s="28" t="s">
        <v>250</v>
      </c>
      <c r="E843" s="28" t="s">
        <v>226</v>
      </c>
      <c r="F843" s="28">
        <v>1056</v>
      </c>
    </row>
    <row r="844" spans="2:6" x14ac:dyDescent="0.3">
      <c r="B844" s="30">
        <v>46100</v>
      </c>
      <c r="C844" s="28" t="s">
        <v>42</v>
      </c>
      <c r="D844" s="28" t="s">
        <v>245</v>
      </c>
      <c r="E844" s="28" t="s">
        <v>238</v>
      </c>
      <c r="F844" s="28">
        <v>1131</v>
      </c>
    </row>
    <row r="845" spans="2:6" x14ac:dyDescent="0.3">
      <c r="B845" s="30">
        <v>46100</v>
      </c>
      <c r="C845" s="28" t="s">
        <v>39</v>
      </c>
      <c r="D845" s="28" t="s">
        <v>245</v>
      </c>
      <c r="E845" s="28" t="s">
        <v>217</v>
      </c>
      <c r="F845" s="28">
        <v>364</v>
      </c>
    </row>
    <row r="846" spans="2:6" x14ac:dyDescent="0.3">
      <c r="B846" s="30">
        <v>46100</v>
      </c>
      <c r="C846" s="28" t="s">
        <v>106</v>
      </c>
      <c r="D846" s="28" t="s">
        <v>247</v>
      </c>
      <c r="E846" s="28" t="s">
        <v>233</v>
      </c>
      <c r="F846" s="28">
        <v>306</v>
      </c>
    </row>
    <row r="847" spans="2:6" x14ac:dyDescent="0.3">
      <c r="B847" s="30">
        <v>46100</v>
      </c>
      <c r="C847" s="28" t="s">
        <v>39</v>
      </c>
      <c r="D847" s="28" t="s">
        <v>250</v>
      </c>
      <c r="E847" s="28" t="s">
        <v>239</v>
      </c>
      <c r="F847" s="28">
        <v>760</v>
      </c>
    </row>
    <row r="848" spans="2:6" x14ac:dyDescent="0.3">
      <c r="B848" s="30">
        <v>46100</v>
      </c>
      <c r="C848" s="28" t="s">
        <v>42</v>
      </c>
      <c r="D848" s="28" t="s">
        <v>247</v>
      </c>
      <c r="E848" s="28" t="s">
        <v>233</v>
      </c>
      <c r="F848" s="28">
        <v>663</v>
      </c>
    </row>
    <row r="849" spans="2:6" x14ac:dyDescent="0.3">
      <c r="B849" s="30">
        <v>46101</v>
      </c>
      <c r="C849" s="28" t="s">
        <v>39</v>
      </c>
      <c r="D849" s="28" t="s">
        <v>246</v>
      </c>
      <c r="E849" s="28" t="s">
        <v>228</v>
      </c>
      <c r="F849" s="28">
        <v>72</v>
      </c>
    </row>
    <row r="850" spans="2:6" x14ac:dyDescent="0.3">
      <c r="B850" s="30">
        <v>46101</v>
      </c>
      <c r="C850" s="28" t="s">
        <v>39</v>
      </c>
      <c r="D850" s="28" t="s">
        <v>244</v>
      </c>
      <c r="E850" s="28" t="s">
        <v>242</v>
      </c>
      <c r="F850" s="28">
        <v>1026</v>
      </c>
    </row>
    <row r="851" spans="2:6" x14ac:dyDescent="0.3">
      <c r="B851" s="30">
        <v>46101</v>
      </c>
      <c r="C851" s="28" t="s">
        <v>42</v>
      </c>
      <c r="D851" s="28" t="s">
        <v>246</v>
      </c>
      <c r="E851" s="28" t="s">
        <v>229</v>
      </c>
      <c r="F851" s="28">
        <v>1584</v>
      </c>
    </row>
    <row r="852" spans="2:6" x14ac:dyDescent="0.3">
      <c r="B852" s="30">
        <v>46101</v>
      </c>
      <c r="C852" s="28" t="s">
        <v>39</v>
      </c>
      <c r="D852" s="28" t="s">
        <v>245</v>
      </c>
      <c r="E852" s="28" t="s">
        <v>219</v>
      </c>
      <c r="F852" s="28">
        <v>273</v>
      </c>
    </row>
    <row r="853" spans="2:6" x14ac:dyDescent="0.3">
      <c r="B853" s="30">
        <v>46101</v>
      </c>
      <c r="C853" s="28" t="s">
        <v>38</v>
      </c>
      <c r="D853" s="28" t="s">
        <v>244</v>
      </c>
      <c r="E853" s="28" t="s">
        <v>240</v>
      </c>
      <c r="F853" s="28">
        <v>180</v>
      </c>
    </row>
    <row r="854" spans="2:6" x14ac:dyDescent="0.3">
      <c r="B854" s="30">
        <v>46101</v>
      </c>
      <c r="C854" s="28" t="s">
        <v>42</v>
      </c>
      <c r="D854" s="28" t="s">
        <v>245</v>
      </c>
      <c r="E854" s="28" t="s">
        <v>223</v>
      </c>
      <c r="F854" s="28">
        <v>1007</v>
      </c>
    </row>
    <row r="855" spans="2:6" x14ac:dyDescent="0.3">
      <c r="B855" s="30">
        <v>46101</v>
      </c>
      <c r="C855" s="28" t="s">
        <v>106</v>
      </c>
      <c r="D855" s="28" t="s">
        <v>250</v>
      </c>
      <c r="E855" s="28" t="s">
        <v>239</v>
      </c>
      <c r="F855" s="28">
        <v>304</v>
      </c>
    </row>
    <row r="856" spans="2:6" x14ac:dyDescent="0.3">
      <c r="B856" s="30">
        <v>46101</v>
      </c>
      <c r="C856" s="28" t="s">
        <v>39</v>
      </c>
      <c r="D856" s="28" t="s">
        <v>245</v>
      </c>
      <c r="E856" s="28" t="s">
        <v>223</v>
      </c>
      <c r="F856" s="28">
        <v>1325</v>
      </c>
    </row>
    <row r="857" spans="2:6" x14ac:dyDescent="0.3">
      <c r="B857" s="30">
        <v>46101</v>
      </c>
      <c r="C857" s="28" t="s">
        <v>106</v>
      </c>
      <c r="D857" s="28" t="s">
        <v>245</v>
      </c>
      <c r="E857" s="28" t="s">
        <v>215</v>
      </c>
      <c r="F857" s="28">
        <v>138</v>
      </c>
    </row>
    <row r="858" spans="2:6" x14ac:dyDescent="0.3">
      <c r="B858" s="30">
        <v>46101</v>
      </c>
      <c r="C858" s="28" t="s">
        <v>39</v>
      </c>
      <c r="D858" s="28" t="s">
        <v>246</v>
      </c>
      <c r="E858" s="28" t="s">
        <v>237</v>
      </c>
      <c r="F858" s="28">
        <v>504</v>
      </c>
    </row>
    <row r="859" spans="2:6" x14ac:dyDescent="0.3">
      <c r="B859" s="30">
        <v>46101</v>
      </c>
      <c r="C859" s="28" t="s">
        <v>42</v>
      </c>
      <c r="D859" s="28" t="s">
        <v>245</v>
      </c>
      <c r="E859" s="28" t="s">
        <v>223</v>
      </c>
      <c r="F859" s="28">
        <v>318</v>
      </c>
    </row>
    <row r="860" spans="2:6" x14ac:dyDescent="0.3">
      <c r="B860" s="30">
        <v>46102</v>
      </c>
      <c r="C860" s="28" t="s">
        <v>39</v>
      </c>
      <c r="D860" s="28" t="s">
        <v>244</v>
      </c>
      <c r="E860" s="28" t="s">
        <v>241</v>
      </c>
      <c r="F860" s="28">
        <v>1200</v>
      </c>
    </row>
    <row r="861" spans="2:6" x14ac:dyDescent="0.3">
      <c r="B861" s="30">
        <v>46102</v>
      </c>
      <c r="C861" s="28" t="s">
        <v>38</v>
      </c>
      <c r="D861" s="28" t="s">
        <v>245</v>
      </c>
      <c r="E861" s="28" t="s">
        <v>215</v>
      </c>
      <c r="F861" s="28">
        <v>1242</v>
      </c>
    </row>
    <row r="862" spans="2:6" x14ac:dyDescent="0.3">
      <c r="B862" s="30">
        <v>46102</v>
      </c>
      <c r="C862" s="28" t="s">
        <v>38</v>
      </c>
      <c r="D862" s="28" t="s">
        <v>245</v>
      </c>
      <c r="E862" s="28" t="s">
        <v>215</v>
      </c>
      <c r="F862" s="28">
        <v>345</v>
      </c>
    </row>
    <row r="863" spans="2:6" x14ac:dyDescent="0.3">
      <c r="B863" s="30">
        <v>46102</v>
      </c>
      <c r="C863" s="28" t="s">
        <v>42</v>
      </c>
      <c r="D863" s="28" t="s">
        <v>245</v>
      </c>
      <c r="E863" s="28" t="s">
        <v>215</v>
      </c>
      <c r="F863" s="28">
        <v>483</v>
      </c>
    </row>
    <row r="864" spans="2:6" x14ac:dyDescent="0.3">
      <c r="B864" s="30">
        <v>46102</v>
      </c>
      <c r="C864" s="28" t="s">
        <v>106</v>
      </c>
      <c r="D864" s="28" t="s">
        <v>244</v>
      </c>
      <c r="E864" s="28" t="s">
        <v>242</v>
      </c>
      <c r="F864" s="28">
        <v>1083</v>
      </c>
    </row>
    <row r="865" spans="2:6" x14ac:dyDescent="0.3">
      <c r="B865" s="30">
        <v>46102</v>
      </c>
      <c r="C865" s="28" t="s">
        <v>39</v>
      </c>
      <c r="D865" s="28" t="s">
        <v>246</v>
      </c>
      <c r="E865" s="28" t="s">
        <v>229</v>
      </c>
      <c r="F865" s="28">
        <v>88</v>
      </c>
    </row>
    <row r="866" spans="2:6" x14ac:dyDescent="0.3">
      <c r="B866" s="30">
        <v>46102</v>
      </c>
      <c r="C866" s="28" t="s">
        <v>42</v>
      </c>
      <c r="D866" s="28" t="s">
        <v>244</v>
      </c>
      <c r="E866" s="28" t="s">
        <v>231</v>
      </c>
      <c r="F866" s="28">
        <v>110</v>
      </c>
    </row>
    <row r="867" spans="2:6" x14ac:dyDescent="0.3">
      <c r="B867" s="30">
        <v>46102</v>
      </c>
      <c r="C867" s="28" t="s">
        <v>38</v>
      </c>
      <c r="D867" s="28" t="s">
        <v>244</v>
      </c>
      <c r="E867" s="28" t="s">
        <v>241</v>
      </c>
      <c r="F867" s="28">
        <v>480</v>
      </c>
    </row>
    <row r="868" spans="2:6" x14ac:dyDescent="0.3">
      <c r="B868" s="30">
        <v>46102</v>
      </c>
      <c r="C868" s="28" t="s">
        <v>39</v>
      </c>
      <c r="D868" s="28" t="s">
        <v>245</v>
      </c>
      <c r="E868" s="28" t="s">
        <v>215</v>
      </c>
      <c r="F868" s="28">
        <v>276</v>
      </c>
    </row>
    <row r="869" spans="2:6" x14ac:dyDescent="0.3">
      <c r="B869" s="30">
        <v>46103</v>
      </c>
      <c r="C869" s="28" t="s">
        <v>39</v>
      </c>
      <c r="D869" s="28" t="s">
        <v>245</v>
      </c>
      <c r="E869" s="28" t="s">
        <v>223</v>
      </c>
      <c r="F869" s="28">
        <v>1166</v>
      </c>
    </row>
    <row r="870" spans="2:6" x14ac:dyDescent="0.3">
      <c r="B870" s="30">
        <v>46103</v>
      </c>
      <c r="C870" s="28" t="s">
        <v>42</v>
      </c>
      <c r="D870" s="28" t="s">
        <v>250</v>
      </c>
      <c r="E870" s="28" t="s">
        <v>239</v>
      </c>
      <c r="F870" s="28">
        <v>342</v>
      </c>
    </row>
    <row r="871" spans="2:6" x14ac:dyDescent="0.3">
      <c r="B871" s="30">
        <v>46103</v>
      </c>
      <c r="C871" s="28" t="s">
        <v>42</v>
      </c>
      <c r="D871" s="28" t="s">
        <v>244</v>
      </c>
      <c r="E871" s="28" t="s">
        <v>227</v>
      </c>
      <c r="F871" s="28">
        <v>754</v>
      </c>
    </row>
    <row r="872" spans="2:6" x14ac:dyDescent="0.3">
      <c r="B872" s="30">
        <v>46103</v>
      </c>
      <c r="C872" s="28" t="s">
        <v>38</v>
      </c>
      <c r="D872" s="28" t="s">
        <v>247</v>
      </c>
      <c r="E872" s="28" t="s">
        <v>225</v>
      </c>
      <c r="F872" s="28">
        <v>192</v>
      </c>
    </row>
    <row r="873" spans="2:6" x14ac:dyDescent="0.3">
      <c r="B873" s="30">
        <v>46103</v>
      </c>
      <c r="C873" s="28" t="s">
        <v>38</v>
      </c>
      <c r="D873" s="28" t="s">
        <v>245</v>
      </c>
      <c r="E873" s="28" t="s">
        <v>215</v>
      </c>
      <c r="F873" s="28">
        <v>276</v>
      </c>
    </row>
    <row r="874" spans="2:6" x14ac:dyDescent="0.3">
      <c r="B874" s="30">
        <v>46103</v>
      </c>
      <c r="C874" s="28" t="s">
        <v>106</v>
      </c>
      <c r="D874" s="28" t="s">
        <v>244</v>
      </c>
      <c r="E874" s="28" t="s">
        <v>231</v>
      </c>
      <c r="F874" s="28">
        <v>528</v>
      </c>
    </row>
    <row r="875" spans="2:6" x14ac:dyDescent="0.3">
      <c r="B875" s="30">
        <v>46103</v>
      </c>
      <c r="C875" s="28" t="s">
        <v>106</v>
      </c>
      <c r="D875" s="28" t="s">
        <v>246</v>
      </c>
      <c r="E875" s="28" t="s">
        <v>229</v>
      </c>
      <c r="F875" s="28">
        <v>1320</v>
      </c>
    </row>
    <row r="876" spans="2:6" x14ac:dyDescent="0.3">
      <c r="B876" s="30">
        <v>46103</v>
      </c>
      <c r="C876" s="28" t="s">
        <v>39</v>
      </c>
      <c r="D876" s="28" t="s">
        <v>250</v>
      </c>
      <c r="E876" s="28" t="s">
        <v>239</v>
      </c>
      <c r="F876" s="28">
        <v>950</v>
      </c>
    </row>
    <row r="877" spans="2:6" x14ac:dyDescent="0.3">
      <c r="B877" s="30">
        <v>46103</v>
      </c>
      <c r="C877" s="28" t="s">
        <v>38</v>
      </c>
      <c r="D877" s="28" t="s">
        <v>247</v>
      </c>
      <c r="E877" s="28" t="s">
        <v>221</v>
      </c>
      <c r="F877" s="28">
        <v>130</v>
      </c>
    </row>
    <row r="878" spans="2:6" x14ac:dyDescent="0.3">
      <c r="B878" s="30">
        <v>46104</v>
      </c>
      <c r="C878" s="28" t="s">
        <v>106</v>
      </c>
      <c r="D878" s="28" t="s">
        <v>247</v>
      </c>
      <c r="E878" s="28" t="s">
        <v>233</v>
      </c>
      <c r="F878" s="28">
        <v>612</v>
      </c>
    </row>
    <row r="879" spans="2:6" x14ac:dyDescent="0.3">
      <c r="B879" s="30">
        <v>46104</v>
      </c>
      <c r="C879" s="28" t="s">
        <v>106</v>
      </c>
      <c r="D879" s="28" t="s">
        <v>244</v>
      </c>
      <c r="E879" s="28" t="s">
        <v>241</v>
      </c>
      <c r="F879" s="28">
        <v>360</v>
      </c>
    </row>
    <row r="880" spans="2:6" x14ac:dyDescent="0.3">
      <c r="B880" s="30">
        <v>46104</v>
      </c>
      <c r="C880" s="28" t="s">
        <v>39</v>
      </c>
      <c r="D880" s="28" t="s">
        <v>246</v>
      </c>
      <c r="E880" s="28" t="s">
        <v>237</v>
      </c>
      <c r="F880" s="28">
        <v>567</v>
      </c>
    </row>
    <row r="881" spans="2:6" x14ac:dyDescent="0.3">
      <c r="B881" s="30">
        <v>46104</v>
      </c>
      <c r="C881" s="28" t="s">
        <v>39</v>
      </c>
      <c r="D881" s="28" t="s">
        <v>246</v>
      </c>
      <c r="E881" s="28" t="s">
        <v>228</v>
      </c>
      <c r="F881" s="28">
        <v>720</v>
      </c>
    </row>
    <row r="882" spans="2:6" x14ac:dyDescent="0.3">
      <c r="B882" s="30">
        <v>46104</v>
      </c>
      <c r="C882" s="28" t="s">
        <v>38</v>
      </c>
      <c r="D882" s="28" t="s">
        <v>250</v>
      </c>
      <c r="E882" s="28" t="s">
        <v>226</v>
      </c>
      <c r="F882" s="28">
        <v>192</v>
      </c>
    </row>
    <row r="883" spans="2:6" x14ac:dyDescent="0.3">
      <c r="B883" s="30">
        <v>46105</v>
      </c>
      <c r="C883" s="28" t="s">
        <v>39</v>
      </c>
      <c r="D883" s="28" t="s">
        <v>247</v>
      </c>
      <c r="E883" s="28" t="s">
        <v>230</v>
      </c>
      <c r="F883" s="28">
        <v>777</v>
      </c>
    </row>
    <row r="884" spans="2:6" x14ac:dyDescent="0.3">
      <c r="B884" s="30">
        <v>46105</v>
      </c>
      <c r="C884" s="28" t="s">
        <v>39</v>
      </c>
      <c r="D884" s="28" t="s">
        <v>250</v>
      </c>
      <c r="E884" s="28" t="s">
        <v>226</v>
      </c>
      <c r="F884" s="28">
        <v>2016</v>
      </c>
    </row>
    <row r="885" spans="2:6" x14ac:dyDescent="0.3">
      <c r="B885" s="30">
        <v>46105</v>
      </c>
      <c r="C885" s="28" t="s">
        <v>106</v>
      </c>
      <c r="D885" s="28" t="s">
        <v>250</v>
      </c>
      <c r="E885" s="28" t="s">
        <v>239</v>
      </c>
      <c r="F885" s="28">
        <v>76</v>
      </c>
    </row>
    <row r="886" spans="2:6" x14ac:dyDescent="0.3">
      <c r="B886" s="30">
        <v>46105</v>
      </c>
      <c r="C886" s="28" t="s">
        <v>106</v>
      </c>
      <c r="D886" s="28" t="s">
        <v>246</v>
      </c>
      <c r="E886" s="28" t="s">
        <v>229</v>
      </c>
      <c r="F886" s="28">
        <v>264</v>
      </c>
    </row>
    <row r="887" spans="2:6" x14ac:dyDescent="0.3">
      <c r="B887" s="30">
        <v>46105</v>
      </c>
      <c r="C887" s="28" t="s">
        <v>38</v>
      </c>
      <c r="D887" s="28" t="s">
        <v>246</v>
      </c>
      <c r="E887" s="28" t="s">
        <v>229</v>
      </c>
      <c r="F887" s="28">
        <v>88</v>
      </c>
    </row>
    <row r="888" spans="2:6" x14ac:dyDescent="0.3">
      <c r="B888" s="30">
        <v>46105</v>
      </c>
      <c r="C888" s="28" t="s">
        <v>106</v>
      </c>
      <c r="D888" s="28" t="s">
        <v>246</v>
      </c>
      <c r="E888" s="28" t="s">
        <v>236</v>
      </c>
      <c r="F888" s="28">
        <v>33</v>
      </c>
    </row>
    <row r="889" spans="2:6" x14ac:dyDescent="0.3">
      <c r="B889" s="30">
        <v>46105</v>
      </c>
      <c r="C889" s="28" t="s">
        <v>39</v>
      </c>
      <c r="D889" s="28" t="s">
        <v>245</v>
      </c>
      <c r="E889" s="28" t="s">
        <v>219</v>
      </c>
      <c r="F889" s="28">
        <v>455</v>
      </c>
    </row>
    <row r="890" spans="2:6" x14ac:dyDescent="0.3">
      <c r="B890" s="30">
        <v>46105</v>
      </c>
      <c r="C890" s="28" t="s">
        <v>106</v>
      </c>
      <c r="D890" s="28" t="s">
        <v>244</v>
      </c>
      <c r="E890" s="28" t="s">
        <v>231</v>
      </c>
      <c r="F890" s="28">
        <v>154</v>
      </c>
    </row>
    <row r="891" spans="2:6" x14ac:dyDescent="0.3">
      <c r="B891" s="30">
        <v>46106</v>
      </c>
      <c r="C891" s="28" t="s">
        <v>38</v>
      </c>
      <c r="D891" s="28" t="s">
        <v>245</v>
      </c>
      <c r="E891" s="28" t="s">
        <v>223</v>
      </c>
      <c r="F891" s="28">
        <v>583</v>
      </c>
    </row>
    <row r="892" spans="2:6" x14ac:dyDescent="0.3">
      <c r="B892" s="30">
        <v>46106</v>
      </c>
      <c r="C892" s="28" t="s">
        <v>42</v>
      </c>
      <c r="D892" s="28" t="s">
        <v>246</v>
      </c>
      <c r="E892" s="28" t="s">
        <v>237</v>
      </c>
      <c r="F892" s="28">
        <v>630</v>
      </c>
    </row>
    <row r="893" spans="2:6" x14ac:dyDescent="0.3">
      <c r="B893" s="30">
        <v>46106</v>
      </c>
      <c r="C893" s="28" t="s">
        <v>39</v>
      </c>
      <c r="D893" s="28" t="s">
        <v>245</v>
      </c>
      <c r="E893" s="28" t="s">
        <v>223</v>
      </c>
      <c r="F893" s="28">
        <v>1272</v>
      </c>
    </row>
    <row r="894" spans="2:6" x14ac:dyDescent="0.3">
      <c r="B894" s="30">
        <v>46106</v>
      </c>
      <c r="C894" s="28" t="s">
        <v>38</v>
      </c>
      <c r="D894" s="28" t="s">
        <v>244</v>
      </c>
      <c r="E894" s="28" t="s">
        <v>227</v>
      </c>
      <c r="F894" s="28">
        <v>1276</v>
      </c>
    </row>
    <row r="895" spans="2:6" x14ac:dyDescent="0.3">
      <c r="B895" s="30">
        <v>46106</v>
      </c>
      <c r="C895" s="28" t="s">
        <v>38</v>
      </c>
      <c r="D895" s="28" t="s">
        <v>246</v>
      </c>
      <c r="E895" s="28" t="s">
        <v>237</v>
      </c>
      <c r="F895" s="28">
        <v>756</v>
      </c>
    </row>
    <row r="896" spans="2:6" x14ac:dyDescent="0.3">
      <c r="B896" s="30">
        <v>46106</v>
      </c>
      <c r="C896" s="28" t="s">
        <v>42</v>
      </c>
      <c r="D896" s="28" t="s">
        <v>246</v>
      </c>
      <c r="E896" s="28" t="s">
        <v>237</v>
      </c>
      <c r="F896" s="28">
        <v>756</v>
      </c>
    </row>
    <row r="897" spans="2:6" x14ac:dyDescent="0.3">
      <c r="B897" s="30">
        <v>46106</v>
      </c>
      <c r="C897" s="28" t="s">
        <v>106</v>
      </c>
      <c r="D897" s="28" t="s">
        <v>246</v>
      </c>
      <c r="E897" s="28" t="s">
        <v>228</v>
      </c>
      <c r="F897" s="28">
        <v>936</v>
      </c>
    </row>
    <row r="898" spans="2:6" x14ac:dyDescent="0.3">
      <c r="B898" s="30">
        <v>46107</v>
      </c>
      <c r="C898" s="28" t="s">
        <v>42</v>
      </c>
      <c r="D898" s="28" t="s">
        <v>245</v>
      </c>
      <c r="E898" s="28" t="s">
        <v>215</v>
      </c>
      <c r="F898" s="28">
        <v>552</v>
      </c>
    </row>
    <row r="899" spans="2:6" x14ac:dyDescent="0.3">
      <c r="B899" s="30">
        <v>46107</v>
      </c>
      <c r="C899" s="28" t="s">
        <v>39</v>
      </c>
      <c r="D899" s="28" t="s">
        <v>244</v>
      </c>
      <c r="E899" s="28" t="s">
        <v>227</v>
      </c>
      <c r="F899" s="28">
        <v>1044</v>
      </c>
    </row>
    <row r="900" spans="2:6" x14ac:dyDescent="0.3">
      <c r="B900" s="30">
        <v>46107</v>
      </c>
      <c r="C900" s="28" t="s">
        <v>38</v>
      </c>
      <c r="D900" s="28" t="s">
        <v>246</v>
      </c>
      <c r="E900" s="28" t="s">
        <v>229</v>
      </c>
      <c r="F900" s="28">
        <v>1672</v>
      </c>
    </row>
    <row r="901" spans="2:6" x14ac:dyDescent="0.3">
      <c r="B901" s="30">
        <v>46107</v>
      </c>
      <c r="C901" s="28" t="s">
        <v>39</v>
      </c>
      <c r="D901" s="28" t="s">
        <v>245</v>
      </c>
      <c r="E901" s="28" t="s">
        <v>219</v>
      </c>
      <c r="F901" s="28">
        <v>2002</v>
      </c>
    </row>
    <row r="902" spans="2:6" x14ac:dyDescent="0.3">
      <c r="B902" s="30">
        <v>46107</v>
      </c>
      <c r="C902" s="28" t="s">
        <v>38</v>
      </c>
      <c r="D902" s="28" t="s">
        <v>246</v>
      </c>
      <c r="E902" s="28" t="s">
        <v>236</v>
      </c>
      <c r="F902" s="28">
        <v>187</v>
      </c>
    </row>
    <row r="903" spans="2:6" x14ac:dyDescent="0.3">
      <c r="B903" s="30">
        <v>46107</v>
      </c>
      <c r="C903" s="28" t="s">
        <v>39</v>
      </c>
      <c r="D903" s="28" t="s">
        <v>250</v>
      </c>
      <c r="E903" s="28" t="s">
        <v>235</v>
      </c>
      <c r="F903" s="28">
        <v>43</v>
      </c>
    </row>
    <row r="904" spans="2:6" x14ac:dyDescent="0.3">
      <c r="B904" s="30">
        <v>46107</v>
      </c>
      <c r="C904" s="28" t="s">
        <v>42</v>
      </c>
      <c r="D904" s="28" t="s">
        <v>245</v>
      </c>
      <c r="E904" s="28" t="s">
        <v>223</v>
      </c>
      <c r="F904" s="28">
        <v>742</v>
      </c>
    </row>
    <row r="905" spans="2:6" x14ac:dyDescent="0.3">
      <c r="B905" s="30">
        <v>46107</v>
      </c>
      <c r="C905" s="28" t="s">
        <v>39</v>
      </c>
      <c r="D905" s="28" t="s">
        <v>245</v>
      </c>
      <c r="E905" s="28" t="s">
        <v>223</v>
      </c>
      <c r="F905" s="28">
        <v>106</v>
      </c>
    </row>
    <row r="906" spans="2:6" x14ac:dyDescent="0.3">
      <c r="B906" s="30">
        <v>46108</v>
      </c>
      <c r="C906" s="28" t="s">
        <v>42</v>
      </c>
      <c r="D906" s="28" t="s">
        <v>245</v>
      </c>
      <c r="E906" s="28" t="s">
        <v>238</v>
      </c>
      <c r="F906" s="28">
        <v>609</v>
      </c>
    </row>
    <row r="907" spans="2:6" x14ac:dyDescent="0.3">
      <c r="B907" s="30">
        <v>46108</v>
      </c>
      <c r="C907" s="28" t="s">
        <v>106</v>
      </c>
      <c r="D907" s="28" t="s">
        <v>244</v>
      </c>
      <c r="E907" s="28" t="s">
        <v>241</v>
      </c>
      <c r="F907" s="28">
        <v>120</v>
      </c>
    </row>
    <row r="908" spans="2:6" x14ac:dyDescent="0.3">
      <c r="B908" s="30">
        <v>46108</v>
      </c>
      <c r="C908" s="28" t="s">
        <v>106</v>
      </c>
      <c r="D908" s="28" t="s">
        <v>246</v>
      </c>
      <c r="E908" s="28" t="s">
        <v>229</v>
      </c>
      <c r="F908" s="28">
        <v>264</v>
      </c>
    </row>
    <row r="909" spans="2:6" x14ac:dyDescent="0.3">
      <c r="B909" s="30">
        <v>46108</v>
      </c>
      <c r="C909" s="28" t="s">
        <v>38</v>
      </c>
      <c r="D909" s="28" t="s">
        <v>250</v>
      </c>
      <c r="E909" s="28" t="s">
        <v>235</v>
      </c>
      <c r="F909" s="28">
        <v>516</v>
      </c>
    </row>
    <row r="910" spans="2:6" x14ac:dyDescent="0.3">
      <c r="B910" s="30">
        <v>46108</v>
      </c>
      <c r="C910" s="28" t="s">
        <v>39</v>
      </c>
      <c r="D910" s="28" t="s">
        <v>250</v>
      </c>
      <c r="E910" s="28" t="s">
        <v>235</v>
      </c>
      <c r="F910" s="28">
        <v>129</v>
      </c>
    </row>
    <row r="911" spans="2:6" x14ac:dyDescent="0.3">
      <c r="B911" s="30">
        <v>46108</v>
      </c>
      <c r="C911" s="28" t="s">
        <v>106</v>
      </c>
      <c r="D911" s="28" t="s">
        <v>250</v>
      </c>
      <c r="E911" s="28" t="s">
        <v>226</v>
      </c>
      <c r="F911" s="28">
        <v>2400</v>
      </c>
    </row>
    <row r="912" spans="2:6" x14ac:dyDescent="0.3">
      <c r="B912" s="30">
        <v>46108</v>
      </c>
      <c r="C912" s="28" t="s">
        <v>39</v>
      </c>
      <c r="D912" s="28" t="s">
        <v>244</v>
      </c>
      <c r="E912" s="28" t="s">
        <v>231</v>
      </c>
      <c r="F912" s="28">
        <v>550</v>
      </c>
    </row>
    <row r="913" spans="2:6" x14ac:dyDescent="0.3">
      <c r="B913" s="30">
        <v>46108</v>
      </c>
      <c r="C913" s="28" t="s">
        <v>42</v>
      </c>
      <c r="D913" s="28" t="s">
        <v>244</v>
      </c>
      <c r="E913" s="28" t="s">
        <v>241</v>
      </c>
      <c r="F913" s="28">
        <v>120</v>
      </c>
    </row>
    <row r="914" spans="2:6" x14ac:dyDescent="0.3">
      <c r="B914" s="30">
        <v>46108</v>
      </c>
      <c r="C914" s="28" t="s">
        <v>106</v>
      </c>
      <c r="D914" s="28" t="s">
        <v>250</v>
      </c>
      <c r="E914" s="28" t="s">
        <v>234</v>
      </c>
      <c r="F914" s="28">
        <v>1224</v>
      </c>
    </row>
    <row r="915" spans="2:6" x14ac:dyDescent="0.3">
      <c r="B915" s="30">
        <v>46108</v>
      </c>
      <c r="C915" s="28" t="s">
        <v>42</v>
      </c>
      <c r="D915" s="28" t="s">
        <v>246</v>
      </c>
      <c r="E915" s="28" t="s">
        <v>229</v>
      </c>
      <c r="F915" s="28">
        <v>704</v>
      </c>
    </row>
    <row r="916" spans="2:6" x14ac:dyDescent="0.3">
      <c r="B916" s="30">
        <v>46108</v>
      </c>
      <c r="C916" s="28" t="s">
        <v>38</v>
      </c>
      <c r="D916" s="28" t="s">
        <v>250</v>
      </c>
      <c r="E916" s="28" t="s">
        <v>235</v>
      </c>
      <c r="F916" s="28">
        <v>387</v>
      </c>
    </row>
    <row r="917" spans="2:6" x14ac:dyDescent="0.3">
      <c r="B917" s="30">
        <v>46108</v>
      </c>
      <c r="C917" s="28" t="s">
        <v>42</v>
      </c>
      <c r="D917" s="28" t="s">
        <v>246</v>
      </c>
      <c r="E917" s="28" t="s">
        <v>237</v>
      </c>
      <c r="F917" s="28">
        <v>756</v>
      </c>
    </row>
    <row r="918" spans="2:6" x14ac:dyDescent="0.3">
      <c r="B918" s="30">
        <v>46108</v>
      </c>
      <c r="C918" s="28" t="s">
        <v>106</v>
      </c>
      <c r="D918" s="28" t="s">
        <v>245</v>
      </c>
      <c r="E918" s="28" t="s">
        <v>223</v>
      </c>
      <c r="F918" s="28">
        <v>954</v>
      </c>
    </row>
    <row r="919" spans="2:6" x14ac:dyDescent="0.3">
      <c r="B919" s="30">
        <v>46108</v>
      </c>
      <c r="C919" s="28" t="s">
        <v>39</v>
      </c>
      <c r="D919" s="28" t="s">
        <v>245</v>
      </c>
      <c r="E919" s="28" t="s">
        <v>217</v>
      </c>
      <c r="F919" s="28">
        <v>728</v>
      </c>
    </row>
    <row r="920" spans="2:6" x14ac:dyDescent="0.3">
      <c r="B920" s="30">
        <v>46109</v>
      </c>
      <c r="C920" s="28" t="s">
        <v>39</v>
      </c>
      <c r="D920" s="28" t="s">
        <v>244</v>
      </c>
      <c r="E920" s="28" t="s">
        <v>240</v>
      </c>
      <c r="F920" s="28">
        <v>1035</v>
      </c>
    </row>
    <row r="921" spans="2:6" x14ac:dyDescent="0.3">
      <c r="B921" s="30">
        <v>46109</v>
      </c>
      <c r="C921" s="28" t="s">
        <v>39</v>
      </c>
      <c r="D921" s="28" t="s">
        <v>244</v>
      </c>
      <c r="E921" s="28" t="s">
        <v>240</v>
      </c>
      <c r="F921" s="28">
        <v>315</v>
      </c>
    </row>
    <row r="922" spans="2:6" x14ac:dyDescent="0.3">
      <c r="B922" s="30">
        <v>46109</v>
      </c>
      <c r="C922" s="28" t="s">
        <v>38</v>
      </c>
      <c r="D922" s="28" t="s">
        <v>245</v>
      </c>
      <c r="E922" s="28" t="s">
        <v>223</v>
      </c>
      <c r="F922" s="28">
        <v>265</v>
      </c>
    </row>
    <row r="923" spans="2:6" x14ac:dyDescent="0.3">
      <c r="B923" s="30">
        <v>46109</v>
      </c>
      <c r="C923" s="28" t="s">
        <v>106</v>
      </c>
      <c r="D923" s="28" t="s">
        <v>250</v>
      </c>
      <c r="E923" s="28" t="s">
        <v>232</v>
      </c>
      <c r="F923" s="28">
        <v>846</v>
      </c>
    </row>
    <row r="924" spans="2:6" x14ac:dyDescent="0.3">
      <c r="B924" s="30">
        <v>46109</v>
      </c>
      <c r="C924" s="28" t="s">
        <v>42</v>
      </c>
      <c r="D924" s="28" t="s">
        <v>247</v>
      </c>
      <c r="E924" s="28" t="s">
        <v>230</v>
      </c>
      <c r="F924" s="28">
        <v>777</v>
      </c>
    </row>
    <row r="925" spans="2:6" x14ac:dyDescent="0.3">
      <c r="B925" s="30">
        <v>46109</v>
      </c>
      <c r="C925" s="28" t="s">
        <v>38</v>
      </c>
      <c r="D925" s="28" t="s">
        <v>250</v>
      </c>
      <c r="E925" s="28" t="s">
        <v>235</v>
      </c>
      <c r="F925" s="28">
        <v>1032</v>
      </c>
    </row>
    <row r="926" spans="2:6" x14ac:dyDescent="0.3">
      <c r="B926" s="30">
        <v>46109</v>
      </c>
      <c r="C926" s="28" t="s">
        <v>38</v>
      </c>
      <c r="D926" s="28" t="s">
        <v>250</v>
      </c>
      <c r="E926" s="28" t="s">
        <v>239</v>
      </c>
      <c r="F926" s="28">
        <v>228</v>
      </c>
    </row>
    <row r="927" spans="2:6" x14ac:dyDescent="0.3">
      <c r="B927" s="30">
        <v>46109</v>
      </c>
      <c r="C927" s="28" t="s">
        <v>106</v>
      </c>
      <c r="D927" s="28" t="s">
        <v>250</v>
      </c>
      <c r="E927" s="28" t="s">
        <v>239</v>
      </c>
      <c r="F927" s="28">
        <v>950</v>
      </c>
    </row>
    <row r="928" spans="2:6" x14ac:dyDescent="0.3">
      <c r="B928" s="30">
        <v>46109</v>
      </c>
      <c r="C928" s="28" t="s">
        <v>106</v>
      </c>
      <c r="D928" s="28" t="s">
        <v>247</v>
      </c>
      <c r="E928" s="28" t="s">
        <v>233</v>
      </c>
      <c r="F928" s="28">
        <v>765</v>
      </c>
    </row>
    <row r="929" spans="2:6" x14ac:dyDescent="0.3">
      <c r="B929" s="30">
        <v>46109</v>
      </c>
      <c r="C929" s="28" t="s">
        <v>39</v>
      </c>
      <c r="D929" s="28" t="s">
        <v>250</v>
      </c>
      <c r="E929" s="28" t="s">
        <v>226</v>
      </c>
      <c r="F929" s="28">
        <v>576</v>
      </c>
    </row>
    <row r="930" spans="2:6" x14ac:dyDescent="0.3">
      <c r="B930" s="30">
        <v>46109</v>
      </c>
      <c r="C930" s="28" t="s">
        <v>106</v>
      </c>
      <c r="D930" s="28" t="s">
        <v>250</v>
      </c>
      <c r="E930" s="28" t="s">
        <v>232</v>
      </c>
      <c r="F930" s="28">
        <v>705</v>
      </c>
    </row>
    <row r="931" spans="2:6" x14ac:dyDescent="0.3">
      <c r="B931" s="30">
        <v>46109</v>
      </c>
      <c r="C931" s="28" t="s">
        <v>42</v>
      </c>
      <c r="D931" s="28" t="s">
        <v>244</v>
      </c>
      <c r="E931" s="28" t="s">
        <v>231</v>
      </c>
      <c r="F931" s="28">
        <v>484</v>
      </c>
    </row>
    <row r="932" spans="2:6" x14ac:dyDescent="0.3">
      <c r="B932" s="30">
        <v>46109</v>
      </c>
      <c r="C932" s="28" t="s">
        <v>106</v>
      </c>
      <c r="D932" s="28" t="s">
        <v>246</v>
      </c>
      <c r="E932" s="28" t="s">
        <v>228</v>
      </c>
      <c r="F932" s="28">
        <v>576</v>
      </c>
    </row>
    <row r="933" spans="2:6" x14ac:dyDescent="0.3">
      <c r="B933" s="30">
        <v>46110</v>
      </c>
      <c r="C933" s="28" t="s">
        <v>39</v>
      </c>
      <c r="D933" s="28" t="s">
        <v>246</v>
      </c>
      <c r="E933" s="28" t="s">
        <v>229</v>
      </c>
      <c r="F933" s="28">
        <v>1408</v>
      </c>
    </row>
    <row r="934" spans="2:6" x14ac:dyDescent="0.3">
      <c r="B934" s="30">
        <v>46110</v>
      </c>
      <c r="C934" s="28" t="s">
        <v>39</v>
      </c>
      <c r="D934" s="28" t="s">
        <v>245</v>
      </c>
      <c r="E934" s="28" t="s">
        <v>238</v>
      </c>
      <c r="F934" s="28">
        <v>2088</v>
      </c>
    </row>
    <row r="935" spans="2:6" x14ac:dyDescent="0.3">
      <c r="B935" s="30">
        <v>46110</v>
      </c>
      <c r="C935" s="28" t="s">
        <v>39</v>
      </c>
      <c r="D935" s="28" t="s">
        <v>246</v>
      </c>
      <c r="E935" s="28" t="s">
        <v>229</v>
      </c>
      <c r="F935" s="28">
        <v>1408</v>
      </c>
    </row>
    <row r="936" spans="2:6" x14ac:dyDescent="0.3">
      <c r="B936" s="30">
        <v>46110</v>
      </c>
      <c r="C936" s="28" t="s">
        <v>106</v>
      </c>
      <c r="D936" s="28" t="s">
        <v>250</v>
      </c>
      <c r="E936" s="28" t="s">
        <v>226</v>
      </c>
      <c r="F936" s="28">
        <v>672</v>
      </c>
    </row>
    <row r="937" spans="2:6" x14ac:dyDescent="0.3">
      <c r="B937" s="30">
        <v>46110</v>
      </c>
      <c r="C937" s="28" t="s">
        <v>38</v>
      </c>
      <c r="D937" s="28" t="s">
        <v>245</v>
      </c>
      <c r="E937" s="28" t="s">
        <v>215</v>
      </c>
      <c r="F937" s="28">
        <v>1035</v>
      </c>
    </row>
    <row r="938" spans="2:6" x14ac:dyDescent="0.3">
      <c r="B938" s="30">
        <v>46110</v>
      </c>
      <c r="C938" s="28" t="s">
        <v>42</v>
      </c>
      <c r="D938" s="28" t="s">
        <v>250</v>
      </c>
      <c r="E938" s="28" t="s">
        <v>226</v>
      </c>
      <c r="F938" s="28">
        <v>480</v>
      </c>
    </row>
    <row r="939" spans="2:6" x14ac:dyDescent="0.3">
      <c r="B939" s="30">
        <v>46110</v>
      </c>
      <c r="C939" s="28" t="s">
        <v>39</v>
      </c>
      <c r="D939" s="28" t="s">
        <v>246</v>
      </c>
      <c r="E939" s="28" t="s">
        <v>228</v>
      </c>
      <c r="F939" s="28">
        <v>864</v>
      </c>
    </row>
    <row r="940" spans="2:6" x14ac:dyDescent="0.3">
      <c r="B940" s="30">
        <v>46110</v>
      </c>
      <c r="C940" s="28" t="s">
        <v>106</v>
      </c>
      <c r="D940" s="28" t="s">
        <v>246</v>
      </c>
      <c r="E940" s="28" t="s">
        <v>229</v>
      </c>
      <c r="F940" s="28">
        <v>88</v>
      </c>
    </row>
    <row r="941" spans="2:6" x14ac:dyDescent="0.3">
      <c r="B941" s="30">
        <v>46110</v>
      </c>
      <c r="C941" s="28" t="s">
        <v>106</v>
      </c>
      <c r="D941" s="28" t="s">
        <v>244</v>
      </c>
      <c r="E941" s="28" t="s">
        <v>227</v>
      </c>
      <c r="F941" s="28">
        <v>1450</v>
      </c>
    </row>
    <row r="942" spans="2:6" x14ac:dyDescent="0.3">
      <c r="B942" s="30">
        <v>46110</v>
      </c>
      <c r="C942" s="28" t="s">
        <v>106</v>
      </c>
      <c r="D942" s="28" t="s">
        <v>247</v>
      </c>
      <c r="E942" s="28" t="s">
        <v>230</v>
      </c>
      <c r="F942" s="28">
        <v>148</v>
      </c>
    </row>
    <row r="943" spans="2:6" x14ac:dyDescent="0.3">
      <c r="B943" s="30">
        <v>46110</v>
      </c>
      <c r="C943" s="28" t="s">
        <v>42</v>
      </c>
      <c r="D943" s="28" t="s">
        <v>245</v>
      </c>
      <c r="E943" s="28" t="s">
        <v>238</v>
      </c>
      <c r="F943" s="28">
        <v>2088</v>
      </c>
    </row>
    <row r="944" spans="2:6" x14ac:dyDescent="0.3">
      <c r="B944" s="30">
        <v>46110</v>
      </c>
      <c r="C944" s="28" t="s">
        <v>106</v>
      </c>
      <c r="D944" s="28" t="s">
        <v>250</v>
      </c>
      <c r="E944" s="28" t="s">
        <v>232</v>
      </c>
      <c r="F944" s="28">
        <v>987</v>
      </c>
    </row>
    <row r="945" spans="2:6" x14ac:dyDescent="0.3">
      <c r="B945" s="30">
        <v>46111</v>
      </c>
      <c r="C945" s="28" t="s">
        <v>106</v>
      </c>
      <c r="D945" s="28" t="s">
        <v>245</v>
      </c>
      <c r="E945" s="28" t="s">
        <v>223</v>
      </c>
      <c r="F945" s="28">
        <v>530</v>
      </c>
    </row>
    <row r="946" spans="2:6" x14ac:dyDescent="0.3">
      <c r="B946" s="30">
        <v>46111</v>
      </c>
      <c r="C946" s="28" t="s">
        <v>42</v>
      </c>
      <c r="D946" s="28" t="s">
        <v>246</v>
      </c>
      <c r="E946" s="28" t="s">
        <v>228</v>
      </c>
      <c r="F946" s="28">
        <v>144</v>
      </c>
    </row>
    <row r="947" spans="2:6" x14ac:dyDescent="0.3">
      <c r="B947" s="30">
        <v>46111</v>
      </c>
      <c r="C947" s="28" t="s">
        <v>38</v>
      </c>
      <c r="D947" s="28" t="s">
        <v>250</v>
      </c>
      <c r="E947" s="28" t="s">
        <v>226</v>
      </c>
      <c r="F947" s="28">
        <v>576</v>
      </c>
    </row>
    <row r="948" spans="2:6" x14ac:dyDescent="0.3">
      <c r="B948" s="30">
        <v>46111</v>
      </c>
      <c r="C948" s="28" t="s">
        <v>39</v>
      </c>
      <c r="D948" s="28" t="s">
        <v>244</v>
      </c>
      <c r="E948" s="28" t="s">
        <v>231</v>
      </c>
      <c r="F948" s="28">
        <v>176</v>
      </c>
    </row>
    <row r="949" spans="2:6" x14ac:dyDescent="0.3">
      <c r="B949" s="30">
        <v>46111</v>
      </c>
      <c r="C949" s="28" t="s">
        <v>39</v>
      </c>
      <c r="D949" s="28" t="s">
        <v>244</v>
      </c>
      <c r="E949" s="28" t="s">
        <v>227</v>
      </c>
      <c r="F949" s="28">
        <v>928</v>
      </c>
    </row>
    <row r="950" spans="2:6" x14ac:dyDescent="0.3">
      <c r="B950" s="30">
        <v>46111</v>
      </c>
      <c r="C950" s="28" t="s">
        <v>39</v>
      </c>
      <c r="D950" s="28" t="s">
        <v>250</v>
      </c>
      <c r="E950" s="28" t="s">
        <v>226</v>
      </c>
      <c r="F950" s="28">
        <v>288</v>
      </c>
    </row>
    <row r="951" spans="2:6" x14ac:dyDescent="0.3">
      <c r="B951" s="30">
        <v>46111</v>
      </c>
      <c r="C951" s="28" t="s">
        <v>39</v>
      </c>
      <c r="D951" s="28" t="s">
        <v>250</v>
      </c>
      <c r="E951" s="28" t="s">
        <v>232</v>
      </c>
      <c r="F951" s="28">
        <v>1128</v>
      </c>
    </row>
    <row r="952" spans="2:6" x14ac:dyDescent="0.3">
      <c r="B952" s="30">
        <v>46111</v>
      </c>
      <c r="C952" s="28" t="s">
        <v>42</v>
      </c>
      <c r="D952" s="28" t="s">
        <v>247</v>
      </c>
      <c r="E952" s="28" t="s">
        <v>233</v>
      </c>
      <c r="F952" s="28">
        <v>561</v>
      </c>
    </row>
    <row r="953" spans="2:6" x14ac:dyDescent="0.3">
      <c r="B953" s="30">
        <v>46111</v>
      </c>
      <c r="C953" s="28" t="s">
        <v>106</v>
      </c>
      <c r="D953" s="28" t="s">
        <v>250</v>
      </c>
      <c r="E953" s="28" t="s">
        <v>232</v>
      </c>
      <c r="F953" s="28">
        <v>517</v>
      </c>
    </row>
    <row r="954" spans="2:6" x14ac:dyDescent="0.3">
      <c r="B954" s="30">
        <v>46111</v>
      </c>
      <c r="C954" s="28" t="s">
        <v>38</v>
      </c>
      <c r="D954" s="28" t="s">
        <v>246</v>
      </c>
      <c r="E954" s="28" t="s">
        <v>228</v>
      </c>
      <c r="F954" s="28">
        <v>1440</v>
      </c>
    </row>
    <row r="955" spans="2:6" x14ac:dyDescent="0.3">
      <c r="B955" s="30">
        <v>46112</v>
      </c>
      <c r="C955" s="28" t="s">
        <v>42</v>
      </c>
      <c r="D955" s="28" t="s">
        <v>250</v>
      </c>
      <c r="E955" s="28" t="s">
        <v>234</v>
      </c>
      <c r="F955" s="28">
        <v>306</v>
      </c>
    </row>
    <row r="956" spans="2:6" x14ac:dyDescent="0.3">
      <c r="B956" s="30">
        <v>46112</v>
      </c>
      <c r="C956" s="28" t="s">
        <v>38</v>
      </c>
      <c r="D956" s="28" t="s">
        <v>244</v>
      </c>
      <c r="E956" s="28" t="s">
        <v>241</v>
      </c>
      <c r="F956" s="28">
        <v>1140</v>
      </c>
    </row>
    <row r="957" spans="2:6" x14ac:dyDescent="0.3">
      <c r="B957" s="30">
        <v>46112</v>
      </c>
      <c r="C957" s="28" t="s">
        <v>42</v>
      </c>
      <c r="D957" s="28" t="s">
        <v>246</v>
      </c>
      <c r="E957" s="28" t="s">
        <v>236</v>
      </c>
      <c r="F957" s="28">
        <v>198</v>
      </c>
    </row>
    <row r="958" spans="2:6" x14ac:dyDescent="0.3">
      <c r="B958" s="30">
        <v>46112</v>
      </c>
      <c r="C958" s="28" t="s">
        <v>106</v>
      </c>
      <c r="D958" s="28" t="s">
        <v>247</v>
      </c>
      <c r="E958" s="28" t="s">
        <v>233</v>
      </c>
      <c r="F958" s="28">
        <v>867</v>
      </c>
    </row>
    <row r="959" spans="2:6" x14ac:dyDescent="0.3">
      <c r="B959" s="30">
        <v>46112</v>
      </c>
      <c r="C959" s="28" t="s">
        <v>38</v>
      </c>
      <c r="D959" s="28" t="s">
        <v>246</v>
      </c>
      <c r="E959" s="28" t="s">
        <v>237</v>
      </c>
      <c r="F959" s="28">
        <v>630</v>
      </c>
    </row>
    <row r="960" spans="2:6" x14ac:dyDescent="0.3">
      <c r="B960" s="30">
        <v>46112</v>
      </c>
      <c r="C960" s="28" t="s">
        <v>39</v>
      </c>
      <c r="D960" s="28" t="s">
        <v>244</v>
      </c>
      <c r="E960" s="28" t="s">
        <v>231</v>
      </c>
      <c r="F960" s="28">
        <v>506</v>
      </c>
    </row>
    <row r="961" spans="2:6" x14ac:dyDescent="0.3">
      <c r="B961" s="30">
        <v>46112</v>
      </c>
      <c r="C961" s="28" t="s">
        <v>38</v>
      </c>
      <c r="D961" s="28" t="s">
        <v>247</v>
      </c>
      <c r="E961" s="28" t="s">
        <v>230</v>
      </c>
      <c r="F961" s="28">
        <v>111</v>
      </c>
    </row>
    <row r="962" spans="2:6" x14ac:dyDescent="0.3">
      <c r="B962" s="30">
        <v>46112</v>
      </c>
      <c r="C962" s="28" t="s">
        <v>106</v>
      </c>
      <c r="D962" s="28" t="s">
        <v>246</v>
      </c>
      <c r="E962" s="28" t="s">
        <v>228</v>
      </c>
      <c r="F962" s="28">
        <v>936</v>
      </c>
    </row>
    <row r="963" spans="2:6" x14ac:dyDescent="0.3">
      <c r="B963" s="30">
        <v>46112</v>
      </c>
      <c r="C963" s="28" t="s">
        <v>42</v>
      </c>
      <c r="D963" s="28" t="s">
        <v>245</v>
      </c>
      <c r="E963" s="28" t="s">
        <v>223</v>
      </c>
      <c r="F963" s="28">
        <v>477</v>
      </c>
    </row>
    <row r="964" spans="2:6" x14ac:dyDescent="0.3">
      <c r="B964" s="30">
        <v>46112</v>
      </c>
      <c r="C964" s="28" t="s">
        <v>39</v>
      </c>
      <c r="D964" s="28" t="s">
        <v>246</v>
      </c>
      <c r="E964" s="28" t="s">
        <v>228</v>
      </c>
      <c r="F964" s="28">
        <v>1800</v>
      </c>
    </row>
    <row r="965" spans="2:6" x14ac:dyDescent="0.3">
      <c r="B965" s="30">
        <v>46112</v>
      </c>
      <c r="C965" s="28" t="s">
        <v>42</v>
      </c>
      <c r="D965" s="28" t="s">
        <v>244</v>
      </c>
      <c r="E965" s="28" t="s">
        <v>242</v>
      </c>
      <c r="F965" s="28">
        <v>1425</v>
      </c>
    </row>
    <row r="966" spans="2:6" x14ac:dyDescent="0.3">
      <c r="B966" s="30">
        <v>46112</v>
      </c>
      <c r="C966" s="28" t="s">
        <v>106</v>
      </c>
      <c r="D966" s="28" t="s">
        <v>244</v>
      </c>
      <c r="E966" s="28" t="s">
        <v>240</v>
      </c>
      <c r="F966" s="28">
        <v>225</v>
      </c>
    </row>
    <row r="967" spans="2:6" x14ac:dyDescent="0.3">
      <c r="B967" s="30">
        <v>46112</v>
      </c>
      <c r="C967" s="28" t="s">
        <v>38</v>
      </c>
      <c r="D967" s="28" t="s">
        <v>245</v>
      </c>
      <c r="E967" s="28" t="s">
        <v>223</v>
      </c>
      <c r="F967" s="28">
        <v>53</v>
      </c>
    </row>
    <row r="968" spans="2:6" x14ac:dyDescent="0.3">
      <c r="B968" s="30">
        <v>46112</v>
      </c>
      <c r="C968" s="28" t="s">
        <v>42</v>
      </c>
      <c r="D968" s="28" t="s">
        <v>250</v>
      </c>
      <c r="E968" s="28" t="s">
        <v>232</v>
      </c>
      <c r="F968" s="28">
        <v>1175</v>
      </c>
    </row>
    <row r="969" spans="2:6" x14ac:dyDescent="0.3">
      <c r="B969" s="30">
        <v>46112</v>
      </c>
      <c r="C969" s="28" t="s">
        <v>42</v>
      </c>
      <c r="D969" s="28" t="s">
        <v>250</v>
      </c>
      <c r="E969" s="28" t="s">
        <v>232</v>
      </c>
      <c r="F969" s="28">
        <v>1034</v>
      </c>
    </row>
    <row r="970" spans="2:6" x14ac:dyDescent="0.3">
      <c r="B970" s="30">
        <v>46113</v>
      </c>
      <c r="C970" s="28" t="s">
        <v>38</v>
      </c>
      <c r="D970" s="28" t="s">
        <v>246</v>
      </c>
      <c r="E970" s="28" t="s">
        <v>228</v>
      </c>
      <c r="F970" s="28">
        <v>576</v>
      </c>
    </row>
    <row r="971" spans="2:6" x14ac:dyDescent="0.3">
      <c r="B971" s="30">
        <v>46113</v>
      </c>
      <c r="C971" s="28" t="s">
        <v>42</v>
      </c>
      <c r="D971" s="28" t="s">
        <v>246</v>
      </c>
      <c r="E971" s="28" t="s">
        <v>236</v>
      </c>
      <c r="F971" s="28">
        <v>77</v>
      </c>
    </row>
    <row r="972" spans="2:6" x14ac:dyDescent="0.3">
      <c r="B972" s="30">
        <v>46113</v>
      </c>
      <c r="C972" s="28" t="s">
        <v>38</v>
      </c>
      <c r="D972" s="28" t="s">
        <v>247</v>
      </c>
      <c r="E972" s="28" t="s">
        <v>225</v>
      </c>
      <c r="F972" s="28">
        <v>1024</v>
      </c>
    </row>
    <row r="973" spans="2:6" x14ac:dyDescent="0.3">
      <c r="B973" s="30">
        <v>46113</v>
      </c>
      <c r="C973" s="28" t="s">
        <v>39</v>
      </c>
      <c r="D973" s="28" t="s">
        <v>246</v>
      </c>
      <c r="E973" s="28" t="s">
        <v>228</v>
      </c>
      <c r="F973" s="28">
        <v>216</v>
      </c>
    </row>
    <row r="974" spans="2:6" x14ac:dyDescent="0.3">
      <c r="B974" s="30">
        <v>46113</v>
      </c>
      <c r="C974" s="28" t="s">
        <v>38</v>
      </c>
      <c r="D974" s="28" t="s">
        <v>244</v>
      </c>
      <c r="E974" s="28" t="s">
        <v>231</v>
      </c>
      <c r="F974" s="28">
        <v>44</v>
      </c>
    </row>
    <row r="975" spans="2:6" x14ac:dyDescent="0.3">
      <c r="B975" s="30">
        <v>46113</v>
      </c>
      <c r="C975" s="28" t="s">
        <v>39</v>
      </c>
      <c r="D975" s="28" t="s">
        <v>247</v>
      </c>
      <c r="E975" s="28" t="s">
        <v>225</v>
      </c>
      <c r="F975" s="28">
        <v>1152</v>
      </c>
    </row>
    <row r="976" spans="2:6" x14ac:dyDescent="0.3">
      <c r="B976" s="30">
        <v>46113</v>
      </c>
      <c r="C976" s="28" t="s">
        <v>38</v>
      </c>
      <c r="D976" s="28" t="s">
        <v>244</v>
      </c>
      <c r="E976" s="28" t="s">
        <v>240</v>
      </c>
      <c r="F976" s="28">
        <v>315</v>
      </c>
    </row>
    <row r="977" spans="2:6" x14ac:dyDescent="0.3">
      <c r="B977" s="30">
        <v>46113</v>
      </c>
      <c r="C977" s="28" t="s">
        <v>106</v>
      </c>
      <c r="D977" s="28" t="s">
        <v>250</v>
      </c>
      <c r="E977" s="28" t="s">
        <v>232</v>
      </c>
      <c r="F977" s="28">
        <v>141</v>
      </c>
    </row>
    <row r="978" spans="2:6" x14ac:dyDescent="0.3">
      <c r="B978" s="30">
        <v>46113</v>
      </c>
      <c r="C978" s="28" t="s">
        <v>38</v>
      </c>
      <c r="D978" s="28" t="s">
        <v>250</v>
      </c>
      <c r="E978" s="28" t="s">
        <v>232</v>
      </c>
      <c r="F978" s="28">
        <v>94</v>
      </c>
    </row>
    <row r="979" spans="2:6" x14ac:dyDescent="0.3">
      <c r="B979" s="30">
        <v>46113</v>
      </c>
      <c r="C979" s="28" t="s">
        <v>38</v>
      </c>
      <c r="D979" s="28" t="s">
        <v>245</v>
      </c>
      <c r="E979" s="28" t="s">
        <v>219</v>
      </c>
      <c r="F979" s="28">
        <v>910</v>
      </c>
    </row>
    <row r="980" spans="2:6" x14ac:dyDescent="0.3">
      <c r="B980" s="30">
        <v>46114</v>
      </c>
      <c r="C980" s="28" t="s">
        <v>39</v>
      </c>
      <c r="D980" s="28" t="s">
        <v>245</v>
      </c>
      <c r="E980" s="28" t="s">
        <v>219</v>
      </c>
      <c r="F980" s="28">
        <v>2275</v>
      </c>
    </row>
    <row r="981" spans="2:6" x14ac:dyDescent="0.3">
      <c r="B981" s="30">
        <v>46114</v>
      </c>
      <c r="C981" s="28" t="s">
        <v>38</v>
      </c>
      <c r="D981" s="28" t="s">
        <v>246</v>
      </c>
      <c r="E981" s="28" t="s">
        <v>237</v>
      </c>
      <c r="F981" s="28">
        <v>252</v>
      </c>
    </row>
    <row r="982" spans="2:6" x14ac:dyDescent="0.3">
      <c r="B982" s="30">
        <v>46114</v>
      </c>
      <c r="C982" s="28" t="s">
        <v>42</v>
      </c>
      <c r="D982" s="28" t="s">
        <v>245</v>
      </c>
      <c r="E982" s="28" t="s">
        <v>219</v>
      </c>
      <c r="F982" s="28">
        <v>1001</v>
      </c>
    </row>
    <row r="983" spans="2:6" x14ac:dyDescent="0.3">
      <c r="B983" s="30">
        <v>46114</v>
      </c>
      <c r="C983" s="28" t="s">
        <v>38</v>
      </c>
      <c r="D983" s="28" t="s">
        <v>246</v>
      </c>
      <c r="E983" s="28" t="s">
        <v>229</v>
      </c>
      <c r="F983" s="28">
        <v>1056</v>
      </c>
    </row>
    <row r="984" spans="2:6" x14ac:dyDescent="0.3">
      <c r="B984" s="30">
        <v>46114</v>
      </c>
      <c r="C984" s="28" t="s">
        <v>39</v>
      </c>
      <c r="D984" s="28" t="s">
        <v>244</v>
      </c>
      <c r="E984" s="28" t="s">
        <v>242</v>
      </c>
      <c r="F984" s="28">
        <v>513</v>
      </c>
    </row>
    <row r="985" spans="2:6" x14ac:dyDescent="0.3">
      <c r="B985" s="30">
        <v>46114</v>
      </c>
      <c r="C985" s="28" t="s">
        <v>42</v>
      </c>
      <c r="D985" s="28" t="s">
        <v>245</v>
      </c>
      <c r="E985" s="28" t="s">
        <v>223</v>
      </c>
      <c r="F985" s="28">
        <v>1272</v>
      </c>
    </row>
    <row r="986" spans="2:6" x14ac:dyDescent="0.3">
      <c r="B986" s="30">
        <v>46114</v>
      </c>
      <c r="C986" s="28" t="s">
        <v>39</v>
      </c>
      <c r="D986" s="28" t="s">
        <v>250</v>
      </c>
      <c r="E986" s="28" t="s">
        <v>239</v>
      </c>
      <c r="F986" s="28">
        <v>152</v>
      </c>
    </row>
    <row r="987" spans="2:6" x14ac:dyDescent="0.3">
      <c r="B987" s="30">
        <v>46114</v>
      </c>
      <c r="C987" s="28" t="s">
        <v>38</v>
      </c>
      <c r="D987" s="28" t="s">
        <v>245</v>
      </c>
      <c r="E987" s="28" t="s">
        <v>215</v>
      </c>
      <c r="F987" s="28">
        <v>966</v>
      </c>
    </row>
    <row r="988" spans="2:6" x14ac:dyDescent="0.3">
      <c r="B988" s="30">
        <v>46114</v>
      </c>
      <c r="C988" s="28" t="s">
        <v>42</v>
      </c>
      <c r="D988" s="28" t="s">
        <v>245</v>
      </c>
      <c r="E988" s="28" t="s">
        <v>238</v>
      </c>
      <c r="F988" s="28">
        <v>957</v>
      </c>
    </row>
    <row r="989" spans="2:6" x14ac:dyDescent="0.3">
      <c r="B989" s="30">
        <v>46114</v>
      </c>
      <c r="C989" s="28" t="s">
        <v>106</v>
      </c>
      <c r="D989" s="28" t="s">
        <v>244</v>
      </c>
      <c r="E989" s="28" t="s">
        <v>231</v>
      </c>
      <c r="F989" s="28">
        <v>44</v>
      </c>
    </row>
    <row r="990" spans="2:6" x14ac:dyDescent="0.3">
      <c r="B990" s="30">
        <v>46114</v>
      </c>
      <c r="C990" s="28" t="s">
        <v>106</v>
      </c>
      <c r="D990" s="28" t="s">
        <v>250</v>
      </c>
      <c r="E990" s="28" t="s">
        <v>234</v>
      </c>
      <c r="F990" s="28">
        <v>765</v>
      </c>
    </row>
    <row r="991" spans="2:6" x14ac:dyDescent="0.3">
      <c r="B991" s="30">
        <v>46114</v>
      </c>
      <c r="C991" s="28" t="s">
        <v>106</v>
      </c>
      <c r="D991" s="28" t="s">
        <v>247</v>
      </c>
      <c r="E991" s="28" t="s">
        <v>233</v>
      </c>
      <c r="F991" s="28">
        <v>1275</v>
      </c>
    </row>
    <row r="992" spans="2:6" x14ac:dyDescent="0.3">
      <c r="B992" s="30">
        <v>46114</v>
      </c>
      <c r="C992" s="28" t="s">
        <v>38</v>
      </c>
      <c r="D992" s="28" t="s">
        <v>247</v>
      </c>
      <c r="E992" s="28" t="s">
        <v>225</v>
      </c>
      <c r="F992" s="28">
        <v>640</v>
      </c>
    </row>
    <row r="993" spans="2:6" x14ac:dyDescent="0.3">
      <c r="B993" s="30">
        <v>46114</v>
      </c>
      <c r="C993" s="28" t="s">
        <v>106</v>
      </c>
      <c r="D993" s="28" t="s">
        <v>250</v>
      </c>
      <c r="E993" s="28" t="s">
        <v>235</v>
      </c>
      <c r="F993" s="28">
        <v>43</v>
      </c>
    </row>
    <row r="994" spans="2:6" x14ac:dyDescent="0.3">
      <c r="B994" s="30">
        <v>46114</v>
      </c>
      <c r="C994" s="28" t="s">
        <v>39</v>
      </c>
      <c r="D994" s="28" t="s">
        <v>245</v>
      </c>
      <c r="E994" s="28" t="s">
        <v>223</v>
      </c>
      <c r="F994" s="28">
        <v>1219</v>
      </c>
    </row>
    <row r="995" spans="2:6" x14ac:dyDescent="0.3">
      <c r="B995" s="30">
        <v>46114</v>
      </c>
      <c r="C995" s="28" t="s">
        <v>38</v>
      </c>
      <c r="D995" s="28" t="s">
        <v>250</v>
      </c>
      <c r="E995" s="28" t="s">
        <v>226</v>
      </c>
      <c r="F995" s="28">
        <v>1632</v>
      </c>
    </row>
    <row r="996" spans="2:6" x14ac:dyDescent="0.3">
      <c r="B996" s="30">
        <v>46115</v>
      </c>
      <c r="C996" s="28" t="s">
        <v>38</v>
      </c>
      <c r="D996" s="28" t="s">
        <v>247</v>
      </c>
      <c r="E996" s="28" t="s">
        <v>233</v>
      </c>
      <c r="F996" s="28">
        <v>816</v>
      </c>
    </row>
    <row r="997" spans="2:6" x14ac:dyDescent="0.3">
      <c r="B997" s="30">
        <v>46115</v>
      </c>
      <c r="C997" s="28" t="s">
        <v>42</v>
      </c>
      <c r="D997" s="28" t="s">
        <v>250</v>
      </c>
      <c r="E997" s="28" t="s">
        <v>239</v>
      </c>
      <c r="F997" s="28">
        <v>874</v>
      </c>
    </row>
    <row r="998" spans="2:6" x14ac:dyDescent="0.3">
      <c r="B998" s="30">
        <v>46115</v>
      </c>
      <c r="C998" s="28" t="s">
        <v>42</v>
      </c>
      <c r="D998" s="28" t="s">
        <v>247</v>
      </c>
      <c r="E998" s="28" t="s">
        <v>230</v>
      </c>
      <c r="F998" s="28">
        <v>296</v>
      </c>
    </row>
    <row r="999" spans="2:6" x14ac:dyDescent="0.3">
      <c r="B999" s="30">
        <v>46115</v>
      </c>
      <c r="C999" s="28" t="s">
        <v>39</v>
      </c>
      <c r="D999" s="28" t="s">
        <v>250</v>
      </c>
      <c r="E999" s="28" t="s">
        <v>239</v>
      </c>
      <c r="F999" s="28">
        <v>418</v>
      </c>
    </row>
    <row r="1000" spans="2:6" x14ac:dyDescent="0.3">
      <c r="B1000" s="30">
        <v>46115</v>
      </c>
      <c r="C1000" s="28" t="s">
        <v>106</v>
      </c>
      <c r="D1000" s="28" t="s">
        <v>245</v>
      </c>
      <c r="E1000" s="28" t="s">
        <v>217</v>
      </c>
      <c r="F1000" s="28">
        <v>832</v>
      </c>
    </row>
    <row r="1001" spans="2:6" x14ac:dyDescent="0.3">
      <c r="B1001" s="30">
        <v>46116</v>
      </c>
      <c r="C1001" s="28" t="s">
        <v>39</v>
      </c>
      <c r="D1001" s="28" t="s">
        <v>244</v>
      </c>
      <c r="E1001" s="28" t="s">
        <v>242</v>
      </c>
      <c r="F1001" s="28">
        <v>285</v>
      </c>
    </row>
    <row r="1002" spans="2:6" x14ac:dyDescent="0.3">
      <c r="B1002" s="30">
        <v>46116</v>
      </c>
      <c r="C1002" s="28" t="s">
        <v>38</v>
      </c>
      <c r="D1002" s="28" t="s">
        <v>244</v>
      </c>
      <c r="E1002" s="28" t="s">
        <v>241</v>
      </c>
      <c r="F1002" s="28">
        <v>660</v>
      </c>
    </row>
    <row r="1003" spans="2:6" x14ac:dyDescent="0.3">
      <c r="B1003" s="30">
        <v>46116</v>
      </c>
      <c r="C1003" s="28" t="s">
        <v>38</v>
      </c>
      <c r="D1003" s="28" t="s">
        <v>245</v>
      </c>
      <c r="E1003" s="28" t="s">
        <v>215</v>
      </c>
      <c r="F1003" s="28">
        <v>207</v>
      </c>
    </row>
    <row r="1004" spans="2:6" x14ac:dyDescent="0.3">
      <c r="B1004" s="30">
        <v>46116</v>
      </c>
      <c r="C1004" s="28" t="s">
        <v>39</v>
      </c>
      <c r="D1004" s="28" t="s">
        <v>245</v>
      </c>
      <c r="E1004" s="28" t="s">
        <v>223</v>
      </c>
      <c r="F1004" s="28">
        <v>318</v>
      </c>
    </row>
    <row r="1005" spans="2:6" x14ac:dyDescent="0.3">
      <c r="B1005" s="30">
        <v>46116</v>
      </c>
      <c r="C1005" s="28" t="s">
        <v>38</v>
      </c>
      <c r="D1005" s="28" t="s">
        <v>245</v>
      </c>
      <c r="E1005" s="28" t="s">
        <v>215</v>
      </c>
      <c r="F1005" s="28">
        <v>1035</v>
      </c>
    </row>
    <row r="1006" spans="2:6" x14ac:dyDescent="0.3">
      <c r="B1006" s="30">
        <v>46116</v>
      </c>
      <c r="C1006" s="28" t="s">
        <v>38</v>
      </c>
      <c r="D1006" s="28" t="s">
        <v>250</v>
      </c>
      <c r="E1006" s="28" t="s">
        <v>232</v>
      </c>
      <c r="F1006" s="28">
        <v>329</v>
      </c>
    </row>
    <row r="1007" spans="2:6" x14ac:dyDescent="0.3">
      <c r="B1007" s="30">
        <v>46116</v>
      </c>
      <c r="C1007" s="28" t="s">
        <v>106</v>
      </c>
      <c r="D1007" s="28" t="s">
        <v>245</v>
      </c>
      <c r="E1007" s="28" t="s">
        <v>217</v>
      </c>
      <c r="F1007" s="28">
        <v>104</v>
      </c>
    </row>
    <row r="1008" spans="2:6" x14ac:dyDescent="0.3">
      <c r="B1008" s="30">
        <v>46116</v>
      </c>
      <c r="C1008" s="28" t="s">
        <v>42</v>
      </c>
      <c r="D1008" s="28" t="s">
        <v>246</v>
      </c>
      <c r="E1008" s="28" t="s">
        <v>237</v>
      </c>
      <c r="F1008" s="28">
        <v>1386</v>
      </c>
    </row>
    <row r="1009" spans="2:6" x14ac:dyDescent="0.3">
      <c r="B1009" s="30">
        <v>46116</v>
      </c>
      <c r="C1009" s="28" t="s">
        <v>42</v>
      </c>
      <c r="D1009" s="28" t="s">
        <v>244</v>
      </c>
      <c r="E1009" s="28" t="s">
        <v>227</v>
      </c>
      <c r="F1009" s="28">
        <v>1392</v>
      </c>
    </row>
    <row r="1010" spans="2:6" x14ac:dyDescent="0.3">
      <c r="B1010" s="30">
        <v>46117</v>
      </c>
      <c r="C1010" s="28" t="s">
        <v>39</v>
      </c>
      <c r="D1010" s="28" t="s">
        <v>245</v>
      </c>
      <c r="E1010" s="28" t="s">
        <v>217</v>
      </c>
      <c r="F1010" s="28">
        <v>364</v>
      </c>
    </row>
    <row r="1011" spans="2:6" x14ac:dyDescent="0.3">
      <c r="B1011" s="30">
        <v>46117</v>
      </c>
      <c r="C1011" s="28" t="s">
        <v>39</v>
      </c>
      <c r="D1011" s="28" t="s">
        <v>246</v>
      </c>
      <c r="E1011" s="28" t="s">
        <v>228</v>
      </c>
      <c r="F1011" s="28">
        <v>144</v>
      </c>
    </row>
    <row r="1012" spans="2:6" x14ac:dyDescent="0.3">
      <c r="B1012" s="30">
        <v>46117</v>
      </c>
      <c r="C1012" s="28" t="s">
        <v>39</v>
      </c>
      <c r="D1012" s="28" t="s">
        <v>250</v>
      </c>
      <c r="E1012" s="28" t="s">
        <v>226</v>
      </c>
      <c r="F1012" s="28">
        <v>960</v>
      </c>
    </row>
    <row r="1013" spans="2:6" x14ac:dyDescent="0.3">
      <c r="B1013" s="30">
        <v>46117</v>
      </c>
      <c r="C1013" s="28" t="s">
        <v>38</v>
      </c>
      <c r="D1013" s="28" t="s">
        <v>247</v>
      </c>
      <c r="E1013" s="28" t="s">
        <v>233</v>
      </c>
      <c r="F1013" s="28">
        <v>357</v>
      </c>
    </row>
    <row r="1014" spans="2:6" x14ac:dyDescent="0.3">
      <c r="B1014" s="30">
        <v>46117</v>
      </c>
      <c r="C1014" s="28" t="s">
        <v>106</v>
      </c>
      <c r="D1014" s="28" t="s">
        <v>244</v>
      </c>
      <c r="E1014" s="28" t="s">
        <v>242</v>
      </c>
      <c r="F1014" s="28">
        <v>456</v>
      </c>
    </row>
    <row r="1015" spans="2:6" x14ac:dyDescent="0.3">
      <c r="B1015" s="30">
        <v>46117</v>
      </c>
      <c r="C1015" s="28" t="s">
        <v>106</v>
      </c>
      <c r="D1015" s="28" t="s">
        <v>247</v>
      </c>
      <c r="E1015" s="28" t="s">
        <v>221</v>
      </c>
      <c r="F1015" s="28">
        <v>247</v>
      </c>
    </row>
    <row r="1016" spans="2:6" x14ac:dyDescent="0.3">
      <c r="B1016" s="30">
        <v>46117</v>
      </c>
      <c r="C1016" s="28" t="s">
        <v>39</v>
      </c>
      <c r="D1016" s="28" t="s">
        <v>245</v>
      </c>
      <c r="E1016" s="28" t="s">
        <v>238</v>
      </c>
      <c r="F1016" s="28">
        <v>261</v>
      </c>
    </row>
    <row r="1017" spans="2:6" x14ac:dyDescent="0.3">
      <c r="B1017" s="30">
        <v>46117</v>
      </c>
      <c r="C1017" s="28" t="s">
        <v>106</v>
      </c>
      <c r="D1017" s="28" t="s">
        <v>244</v>
      </c>
      <c r="E1017" s="28" t="s">
        <v>242</v>
      </c>
      <c r="F1017" s="28">
        <v>57</v>
      </c>
    </row>
    <row r="1018" spans="2:6" x14ac:dyDescent="0.3">
      <c r="B1018" s="30">
        <v>46117</v>
      </c>
      <c r="C1018" s="28" t="s">
        <v>38</v>
      </c>
      <c r="D1018" s="28" t="s">
        <v>250</v>
      </c>
      <c r="E1018" s="28" t="s">
        <v>239</v>
      </c>
      <c r="F1018" s="28">
        <v>684</v>
      </c>
    </row>
    <row r="1019" spans="2:6" x14ac:dyDescent="0.3">
      <c r="B1019" s="30">
        <v>46117</v>
      </c>
      <c r="C1019" s="28" t="s">
        <v>42</v>
      </c>
      <c r="D1019" s="28" t="s">
        <v>250</v>
      </c>
      <c r="E1019" s="28" t="s">
        <v>226</v>
      </c>
      <c r="F1019" s="28">
        <v>2208</v>
      </c>
    </row>
    <row r="1020" spans="2:6" x14ac:dyDescent="0.3">
      <c r="B1020" s="30">
        <v>46117</v>
      </c>
      <c r="C1020" s="28" t="s">
        <v>42</v>
      </c>
      <c r="D1020" s="28" t="s">
        <v>246</v>
      </c>
      <c r="E1020" s="28" t="s">
        <v>236</v>
      </c>
      <c r="F1020" s="28">
        <v>198</v>
      </c>
    </row>
    <row r="1021" spans="2:6" x14ac:dyDescent="0.3">
      <c r="B1021" s="30">
        <v>46117</v>
      </c>
      <c r="C1021" s="28" t="s">
        <v>42</v>
      </c>
      <c r="D1021" s="28" t="s">
        <v>246</v>
      </c>
      <c r="E1021" s="28" t="s">
        <v>228</v>
      </c>
      <c r="F1021" s="28">
        <v>1656</v>
      </c>
    </row>
    <row r="1022" spans="2:6" x14ac:dyDescent="0.3">
      <c r="B1022" s="30">
        <v>46117</v>
      </c>
      <c r="C1022" s="28" t="s">
        <v>42</v>
      </c>
      <c r="D1022" s="28" t="s">
        <v>245</v>
      </c>
      <c r="E1022" s="28" t="s">
        <v>223</v>
      </c>
      <c r="F1022" s="28">
        <v>106</v>
      </c>
    </row>
    <row r="1023" spans="2:6" x14ac:dyDescent="0.3">
      <c r="B1023" s="30">
        <v>46117</v>
      </c>
      <c r="C1023" s="28" t="s">
        <v>42</v>
      </c>
      <c r="D1023" s="28" t="s">
        <v>250</v>
      </c>
      <c r="E1023" s="28" t="s">
        <v>239</v>
      </c>
      <c r="F1023" s="28">
        <v>608</v>
      </c>
    </row>
    <row r="1024" spans="2:6" x14ac:dyDescent="0.3">
      <c r="B1024" s="30">
        <v>46118</v>
      </c>
      <c r="C1024" s="28" t="s">
        <v>39</v>
      </c>
      <c r="D1024" s="28" t="s">
        <v>244</v>
      </c>
      <c r="E1024" s="28" t="s">
        <v>240</v>
      </c>
      <c r="F1024" s="28">
        <v>630</v>
      </c>
    </row>
    <row r="1025" spans="2:6" x14ac:dyDescent="0.3">
      <c r="B1025" s="30">
        <v>46118</v>
      </c>
      <c r="C1025" s="28" t="s">
        <v>38</v>
      </c>
      <c r="D1025" s="28" t="s">
        <v>245</v>
      </c>
      <c r="E1025" s="28" t="s">
        <v>215</v>
      </c>
      <c r="F1025" s="28">
        <v>1380</v>
      </c>
    </row>
    <row r="1026" spans="2:6" x14ac:dyDescent="0.3">
      <c r="B1026" s="30">
        <v>46118</v>
      </c>
      <c r="C1026" s="28" t="s">
        <v>38</v>
      </c>
      <c r="D1026" s="28" t="s">
        <v>250</v>
      </c>
      <c r="E1026" s="28" t="s">
        <v>234</v>
      </c>
      <c r="F1026" s="28">
        <v>459</v>
      </c>
    </row>
    <row r="1027" spans="2:6" x14ac:dyDescent="0.3">
      <c r="B1027" s="30">
        <v>46118</v>
      </c>
      <c r="C1027" s="28" t="s">
        <v>106</v>
      </c>
      <c r="D1027" s="28" t="s">
        <v>246</v>
      </c>
      <c r="E1027" s="28" t="s">
        <v>229</v>
      </c>
      <c r="F1027" s="28">
        <v>1760</v>
      </c>
    </row>
    <row r="1028" spans="2:6" x14ac:dyDescent="0.3">
      <c r="B1028" s="30">
        <v>46118</v>
      </c>
      <c r="C1028" s="28" t="s">
        <v>38</v>
      </c>
      <c r="D1028" s="28" t="s">
        <v>245</v>
      </c>
      <c r="E1028" s="28" t="s">
        <v>238</v>
      </c>
      <c r="F1028" s="28">
        <v>870</v>
      </c>
    </row>
    <row r="1029" spans="2:6" x14ac:dyDescent="0.3">
      <c r="B1029" s="30">
        <v>46118</v>
      </c>
      <c r="C1029" s="28" t="s">
        <v>38</v>
      </c>
      <c r="D1029" s="28" t="s">
        <v>250</v>
      </c>
      <c r="E1029" s="28" t="s">
        <v>234</v>
      </c>
      <c r="F1029" s="28">
        <v>867</v>
      </c>
    </row>
    <row r="1030" spans="2:6" x14ac:dyDescent="0.3">
      <c r="B1030" s="30">
        <v>46118</v>
      </c>
      <c r="C1030" s="28" t="s">
        <v>39</v>
      </c>
      <c r="D1030" s="28" t="s">
        <v>245</v>
      </c>
      <c r="E1030" s="28" t="s">
        <v>238</v>
      </c>
      <c r="F1030" s="28">
        <v>174</v>
      </c>
    </row>
    <row r="1031" spans="2:6" x14ac:dyDescent="0.3">
      <c r="B1031" s="30">
        <v>46118</v>
      </c>
      <c r="C1031" s="28" t="s">
        <v>39</v>
      </c>
      <c r="D1031" s="28" t="s">
        <v>246</v>
      </c>
      <c r="E1031" s="28" t="s">
        <v>228</v>
      </c>
      <c r="F1031" s="28">
        <v>1656</v>
      </c>
    </row>
    <row r="1032" spans="2:6" x14ac:dyDescent="0.3">
      <c r="B1032" s="30">
        <v>46118</v>
      </c>
      <c r="C1032" s="28" t="s">
        <v>39</v>
      </c>
      <c r="D1032" s="28" t="s">
        <v>250</v>
      </c>
      <c r="E1032" s="28" t="s">
        <v>232</v>
      </c>
      <c r="F1032" s="28">
        <v>329</v>
      </c>
    </row>
    <row r="1033" spans="2:6" x14ac:dyDescent="0.3">
      <c r="B1033" s="30">
        <v>46118</v>
      </c>
      <c r="C1033" s="28" t="s">
        <v>39</v>
      </c>
      <c r="D1033" s="28" t="s">
        <v>244</v>
      </c>
      <c r="E1033" s="28" t="s">
        <v>231</v>
      </c>
      <c r="F1033" s="28">
        <v>88</v>
      </c>
    </row>
    <row r="1034" spans="2:6" x14ac:dyDescent="0.3">
      <c r="B1034" s="30">
        <v>46118</v>
      </c>
      <c r="C1034" s="28" t="s">
        <v>38</v>
      </c>
      <c r="D1034" s="28" t="s">
        <v>247</v>
      </c>
      <c r="E1034" s="28" t="s">
        <v>233</v>
      </c>
      <c r="F1034" s="28">
        <v>663</v>
      </c>
    </row>
    <row r="1035" spans="2:6" x14ac:dyDescent="0.3">
      <c r="B1035" s="30">
        <v>46118</v>
      </c>
      <c r="C1035" s="28" t="s">
        <v>39</v>
      </c>
      <c r="D1035" s="28" t="s">
        <v>247</v>
      </c>
      <c r="E1035" s="28" t="s">
        <v>233</v>
      </c>
      <c r="F1035" s="28">
        <v>918</v>
      </c>
    </row>
    <row r="1036" spans="2:6" x14ac:dyDescent="0.3">
      <c r="B1036" s="30">
        <v>46118</v>
      </c>
      <c r="C1036" s="28" t="s">
        <v>39</v>
      </c>
      <c r="D1036" s="28" t="s">
        <v>246</v>
      </c>
      <c r="E1036" s="28" t="s">
        <v>236</v>
      </c>
      <c r="F1036" s="28">
        <v>143</v>
      </c>
    </row>
    <row r="1037" spans="2:6" x14ac:dyDescent="0.3">
      <c r="B1037" s="30">
        <v>46118</v>
      </c>
      <c r="C1037" s="28" t="s">
        <v>39</v>
      </c>
      <c r="D1037" s="28" t="s">
        <v>245</v>
      </c>
      <c r="E1037" s="28" t="s">
        <v>219</v>
      </c>
      <c r="F1037" s="28">
        <v>728</v>
      </c>
    </row>
    <row r="1038" spans="2:6" x14ac:dyDescent="0.3">
      <c r="B1038" s="30">
        <v>46118</v>
      </c>
      <c r="C1038" s="28" t="s">
        <v>39</v>
      </c>
      <c r="D1038" s="28" t="s">
        <v>246</v>
      </c>
      <c r="E1038" s="28" t="s">
        <v>228</v>
      </c>
      <c r="F1038" s="28">
        <v>1224</v>
      </c>
    </row>
    <row r="1039" spans="2:6" x14ac:dyDescent="0.3">
      <c r="B1039" s="30">
        <v>46118</v>
      </c>
      <c r="C1039" s="28" t="s">
        <v>106</v>
      </c>
      <c r="D1039" s="28" t="s">
        <v>250</v>
      </c>
      <c r="E1039" s="28" t="s">
        <v>226</v>
      </c>
      <c r="F1039" s="28">
        <v>1248</v>
      </c>
    </row>
    <row r="1040" spans="2:6" x14ac:dyDescent="0.3">
      <c r="B1040" s="30">
        <v>46118</v>
      </c>
      <c r="C1040" s="28" t="s">
        <v>106</v>
      </c>
      <c r="D1040" s="28" t="s">
        <v>246</v>
      </c>
      <c r="E1040" s="28" t="s">
        <v>237</v>
      </c>
      <c r="F1040" s="28">
        <v>1386</v>
      </c>
    </row>
    <row r="1041" spans="2:6" x14ac:dyDescent="0.3">
      <c r="B1041" s="30">
        <v>46118</v>
      </c>
      <c r="C1041" s="28" t="s">
        <v>106</v>
      </c>
      <c r="D1041" s="28" t="s">
        <v>247</v>
      </c>
      <c r="E1041" s="28" t="s">
        <v>225</v>
      </c>
      <c r="F1041" s="28">
        <v>1088</v>
      </c>
    </row>
    <row r="1042" spans="2:6" x14ac:dyDescent="0.3">
      <c r="B1042" s="30">
        <v>46119</v>
      </c>
      <c r="C1042" s="28" t="s">
        <v>106</v>
      </c>
      <c r="D1042" s="28" t="s">
        <v>246</v>
      </c>
      <c r="E1042" s="28" t="s">
        <v>236</v>
      </c>
      <c r="F1042" s="28">
        <v>242</v>
      </c>
    </row>
    <row r="1043" spans="2:6" x14ac:dyDescent="0.3">
      <c r="B1043" s="30">
        <v>46119</v>
      </c>
      <c r="C1043" s="28" t="s">
        <v>106</v>
      </c>
      <c r="D1043" s="28" t="s">
        <v>245</v>
      </c>
      <c r="E1043" s="28" t="s">
        <v>219</v>
      </c>
      <c r="F1043" s="28">
        <v>1820</v>
      </c>
    </row>
    <row r="1044" spans="2:6" x14ac:dyDescent="0.3">
      <c r="B1044" s="30">
        <v>46119</v>
      </c>
      <c r="C1044" s="28" t="s">
        <v>39</v>
      </c>
      <c r="D1044" s="28" t="s">
        <v>244</v>
      </c>
      <c r="E1044" s="28" t="s">
        <v>242</v>
      </c>
      <c r="F1044" s="28">
        <v>1197</v>
      </c>
    </row>
    <row r="1045" spans="2:6" x14ac:dyDescent="0.3">
      <c r="B1045" s="30">
        <v>46119</v>
      </c>
      <c r="C1045" s="28" t="s">
        <v>42</v>
      </c>
      <c r="D1045" s="28" t="s">
        <v>250</v>
      </c>
      <c r="E1045" s="28" t="s">
        <v>235</v>
      </c>
      <c r="F1045" s="28">
        <v>774</v>
      </c>
    </row>
    <row r="1046" spans="2:6" x14ac:dyDescent="0.3">
      <c r="B1046" s="30">
        <v>46119</v>
      </c>
      <c r="C1046" s="28" t="s">
        <v>106</v>
      </c>
      <c r="D1046" s="28" t="s">
        <v>247</v>
      </c>
      <c r="E1046" s="28" t="s">
        <v>233</v>
      </c>
      <c r="F1046" s="28">
        <v>663</v>
      </c>
    </row>
    <row r="1047" spans="2:6" x14ac:dyDescent="0.3">
      <c r="B1047" s="30">
        <v>46119</v>
      </c>
      <c r="C1047" s="28" t="s">
        <v>42</v>
      </c>
      <c r="D1047" s="28" t="s">
        <v>247</v>
      </c>
      <c r="E1047" s="28" t="s">
        <v>230</v>
      </c>
      <c r="F1047" s="28">
        <v>444</v>
      </c>
    </row>
    <row r="1048" spans="2:6" x14ac:dyDescent="0.3">
      <c r="B1048" s="30">
        <v>46120</v>
      </c>
      <c r="C1048" s="28" t="s">
        <v>38</v>
      </c>
      <c r="D1048" s="28" t="s">
        <v>244</v>
      </c>
      <c r="E1048" s="28" t="s">
        <v>227</v>
      </c>
      <c r="F1048" s="28">
        <v>928</v>
      </c>
    </row>
    <row r="1049" spans="2:6" x14ac:dyDescent="0.3">
      <c r="B1049" s="30">
        <v>46120</v>
      </c>
      <c r="C1049" s="28" t="s">
        <v>39</v>
      </c>
      <c r="D1049" s="28" t="s">
        <v>245</v>
      </c>
      <c r="E1049" s="28" t="s">
        <v>223</v>
      </c>
      <c r="F1049" s="28">
        <v>477</v>
      </c>
    </row>
    <row r="1050" spans="2:6" x14ac:dyDescent="0.3">
      <c r="B1050" s="30">
        <v>46120</v>
      </c>
      <c r="C1050" s="28" t="s">
        <v>38</v>
      </c>
      <c r="D1050" s="28" t="s">
        <v>245</v>
      </c>
      <c r="E1050" s="28" t="s">
        <v>219</v>
      </c>
      <c r="F1050" s="28">
        <v>1547</v>
      </c>
    </row>
    <row r="1051" spans="2:6" x14ac:dyDescent="0.3">
      <c r="B1051" s="30">
        <v>46120</v>
      </c>
      <c r="C1051" s="28" t="s">
        <v>39</v>
      </c>
      <c r="D1051" s="28" t="s">
        <v>244</v>
      </c>
      <c r="E1051" s="28" t="s">
        <v>241</v>
      </c>
      <c r="F1051" s="28">
        <v>1440</v>
      </c>
    </row>
    <row r="1052" spans="2:6" x14ac:dyDescent="0.3">
      <c r="B1052" s="30">
        <v>46120</v>
      </c>
      <c r="C1052" s="28" t="s">
        <v>38</v>
      </c>
      <c r="D1052" s="28" t="s">
        <v>246</v>
      </c>
      <c r="E1052" s="28" t="s">
        <v>237</v>
      </c>
      <c r="F1052" s="28">
        <v>252</v>
      </c>
    </row>
    <row r="1053" spans="2:6" x14ac:dyDescent="0.3">
      <c r="B1053" s="30">
        <v>46120</v>
      </c>
      <c r="C1053" s="28" t="s">
        <v>38</v>
      </c>
      <c r="D1053" s="28" t="s">
        <v>245</v>
      </c>
      <c r="E1053" s="28" t="s">
        <v>215</v>
      </c>
      <c r="F1053" s="28">
        <v>759</v>
      </c>
    </row>
    <row r="1054" spans="2:6" x14ac:dyDescent="0.3">
      <c r="B1054" s="30">
        <v>46120</v>
      </c>
      <c r="C1054" s="28" t="s">
        <v>42</v>
      </c>
      <c r="D1054" s="28" t="s">
        <v>250</v>
      </c>
      <c r="E1054" s="28" t="s">
        <v>234</v>
      </c>
      <c r="F1054" s="28">
        <v>255</v>
      </c>
    </row>
    <row r="1055" spans="2:6" x14ac:dyDescent="0.3">
      <c r="B1055" s="30">
        <v>46120</v>
      </c>
      <c r="C1055" s="28" t="s">
        <v>39</v>
      </c>
      <c r="D1055" s="28" t="s">
        <v>247</v>
      </c>
      <c r="E1055" s="28" t="s">
        <v>233</v>
      </c>
      <c r="F1055" s="28">
        <v>1275</v>
      </c>
    </row>
    <row r="1056" spans="2:6" x14ac:dyDescent="0.3">
      <c r="B1056" s="30">
        <v>46120</v>
      </c>
      <c r="C1056" s="28" t="s">
        <v>106</v>
      </c>
      <c r="D1056" s="28" t="s">
        <v>247</v>
      </c>
      <c r="E1056" s="28" t="s">
        <v>233</v>
      </c>
      <c r="F1056" s="28">
        <v>408</v>
      </c>
    </row>
    <row r="1057" spans="2:6" x14ac:dyDescent="0.3">
      <c r="B1057" s="30">
        <v>46121</v>
      </c>
      <c r="C1057" s="28" t="s">
        <v>39</v>
      </c>
      <c r="D1057" s="28" t="s">
        <v>246</v>
      </c>
      <c r="E1057" s="28" t="s">
        <v>229</v>
      </c>
      <c r="F1057" s="28">
        <v>1496</v>
      </c>
    </row>
    <row r="1058" spans="2:6" x14ac:dyDescent="0.3">
      <c r="B1058" s="30">
        <v>46121</v>
      </c>
      <c r="C1058" s="28" t="s">
        <v>42</v>
      </c>
      <c r="D1058" s="28" t="s">
        <v>245</v>
      </c>
      <c r="E1058" s="28" t="s">
        <v>219</v>
      </c>
      <c r="F1058" s="28">
        <v>1911</v>
      </c>
    </row>
    <row r="1059" spans="2:6" x14ac:dyDescent="0.3">
      <c r="B1059" s="30">
        <v>46121</v>
      </c>
      <c r="C1059" s="28" t="s">
        <v>106</v>
      </c>
      <c r="D1059" s="28" t="s">
        <v>250</v>
      </c>
      <c r="E1059" s="28" t="s">
        <v>232</v>
      </c>
      <c r="F1059" s="28">
        <v>564</v>
      </c>
    </row>
    <row r="1060" spans="2:6" x14ac:dyDescent="0.3">
      <c r="B1060" s="30">
        <v>46121</v>
      </c>
      <c r="C1060" s="28" t="s">
        <v>42</v>
      </c>
      <c r="D1060" s="28" t="s">
        <v>247</v>
      </c>
      <c r="E1060" s="28" t="s">
        <v>221</v>
      </c>
      <c r="F1060" s="28">
        <v>286</v>
      </c>
    </row>
    <row r="1061" spans="2:6" x14ac:dyDescent="0.3">
      <c r="B1061" s="30">
        <v>46121</v>
      </c>
      <c r="C1061" s="28" t="s">
        <v>39</v>
      </c>
      <c r="D1061" s="28" t="s">
        <v>247</v>
      </c>
      <c r="E1061" s="28" t="s">
        <v>221</v>
      </c>
      <c r="F1061" s="28">
        <v>65</v>
      </c>
    </row>
    <row r="1062" spans="2:6" x14ac:dyDescent="0.3">
      <c r="B1062" s="30">
        <v>46121</v>
      </c>
      <c r="C1062" s="28" t="s">
        <v>38</v>
      </c>
      <c r="D1062" s="28" t="s">
        <v>250</v>
      </c>
      <c r="E1062" s="28" t="s">
        <v>239</v>
      </c>
      <c r="F1062" s="28">
        <v>684</v>
      </c>
    </row>
    <row r="1063" spans="2:6" x14ac:dyDescent="0.3">
      <c r="B1063" s="30">
        <v>46121</v>
      </c>
      <c r="C1063" s="28" t="s">
        <v>38</v>
      </c>
      <c r="D1063" s="28" t="s">
        <v>250</v>
      </c>
      <c r="E1063" s="28" t="s">
        <v>226</v>
      </c>
      <c r="F1063" s="28">
        <v>864</v>
      </c>
    </row>
    <row r="1064" spans="2:6" x14ac:dyDescent="0.3">
      <c r="B1064" s="30">
        <v>46121</v>
      </c>
      <c r="C1064" s="28" t="s">
        <v>106</v>
      </c>
      <c r="D1064" s="28" t="s">
        <v>250</v>
      </c>
      <c r="E1064" s="28" t="s">
        <v>232</v>
      </c>
      <c r="F1064" s="28">
        <v>564</v>
      </c>
    </row>
    <row r="1065" spans="2:6" x14ac:dyDescent="0.3">
      <c r="B1065" s="30">
        <v>46121</v>
      </c>
      <c r="C1065" s="28" t="s">
        <v>42</v>
      </c>
      <c r="D1065" s="28" t="s">
        <v>246</v>
      </c>
      <c r="E1065" s="28" t="s">
        <v>228</v>
      </c>
      <c r="F1065" s="28">
        <v>1008</v>
      </c>
    </row>
    <row r="1066" spans="2:6" x14ac:dyDescent="0.3">
      <c r="B1066" s="30">
        <v>46121</v>
      </c>
      <c r="C1066" s="28" t="s">
        <v>38</v>
      </c>
      <c r="D1066" s="28" t="s">
        <v>246</v>
      </c>
      <c r="E1066" s="28" t="s">
        <v>237</v>
      </c>
      <c r="F1066" s="28">
        <v>252</v>
      </c>
    </row>
    <row r="1067" spans="2:6" x14ac:dyDescent="0.3">
      <c r="B1067" s="30">
        <v>46121</v>
      </c>
      <c r="C1067" s="28" t="s">
        <v>106</v>
      </c>
      <c r="D1067" s="28" t="s">
        <v>244</v>
      </c>
      <c r="E1067" s="28" t="s">
        <v>240</v>
      </c>
      <c r="F1067" s="28">
        <v>495</v>
      </c>
    </row>
    <row r="1068" spans="2:6" x14ac:dyDescent="0.3">
      <c r="B1068" s="30">
        <v>46121</v>
      </c>
      <c r="C1068" s="28" t="s">
        <v>38</v>
      </c>
      <c r="D1068" s="28" t="s">
        <v>245</v>
      </c>
      <c r="E1068" s="28" t="s">
        <v>238</v>
      </c>
      <c r="F1068" s="28">
        <v>87</v>
      </c>
    </row>
    <row r="1069" spans="2:6" x14ac:dyDescent="0.3">
      <c r="B1069" s="30">
        <v>46122</v>
      </c>
      <c r="C1069" s="28" t="s">
        <v>39</v>
      </c>
      <c r="D1069" s="28" t="s">
        <v>250</v>
      </c>
      <c r="E1069" s="28" t="s">
        <v>232</v>
      </c>
      <c r="F1069" s="28">
        <v>235</v>
      </c>
    </row>
    <row r="1070" spans="2:6" x14ac:dyDescent="0.3">
      <c r="B1070" s="30">
        <v>46122</v>
      </c>
      <c r="C1070" s="28" t="s">
        <v>38</v>
      </c>
      <c r="D1070" s="28" t="s">
        <v>250</v>
      </c>
      <c r="E1070" s="28" t="s">
        <v>232</v>
      </c>
      <c r="F1070" s="28">
        <v>329</v>
      </c>
    </row>
    <row r="1071" spans="2:6" x14ac:dyDescent="0.3">
      <c r="B1071" s="30">
        <v>46122</v>
      </c>
      <c r="C1071" s="28" t="s">
        <v>39</v>
      </c>
      <c r="D1071" s="28" t="s">
        <v>245</v>
      </c>
      <c r="E1071" s="28" t="s">
        <v>219</v>
      </c>
      <c r="F1071" s="28">
        <v>455</v>
      </c>
    </row>
    <row r="1072" spans="2:6" x14ac:dyDescent="0.3">
      <c r="B1072" s="30">
        <v>46122</v>
      </c>
      <c r="C1072" s="28" t="s">
        <v>106</v>
      </c>
      <c r="D1072" s="28" t="s">
        <v>250</v>
      </c>
      <c r="E1072" s="28" t="s">
        <v>239</v>
      </c>
      <c r="F1072" s="28">
        <v>456</v>
      </c>
    </row>
    <row r="1073" spans="2:6" x14ac:dyDescent="0.3">
      <c r="B1073" s="30">
        <v>46122</v>
      </c>
      <c r="C1073" s="28" t="s">
        <v>42</v>
      </c>
      <c r="D1073" s="28" t="s">
        <v>245</v>
      </c>
      <c r="E1073" s="28" t="s">
        <v>223</v>
      </c>
      <c r="F1073" s="28">
        <v>1113</v>
      </c>
    </row>
    <row r="1074" spans="2:6" x14ac:dyDescent="0.3">
      <c r="B1074" s="30">
        <v>46122</v>
      </c>
      <c r="C1074" s="28" t="s">
        <v>39</v>
      </c>
      <c r="D1074" s="28" t="s">
        <v>244</v>
      </c>
      <c r="E1074" s="28" t="s">
        <v>240</v>
      </c>
      <c r="F1074" s="28">
        <v>180</v>
      </c>
    </row>
    <row r="1075" spans="2:6" x14ac:dyDescent="0.3">
      <c r="B1075" s="30">
        <v>46122</v>
      </c>
      <c r="C1075" s="28" t="s">
        <v>39</v>
      </c>
      <c r="D1075" s="28" t="s">
        <v>244</v>
      </c>
      <c r="E1075" s="28" t="s">
        <v>242</v>
      </c>
      <c r="F1075" s="28">
        <v>627</v>
      </c>
    </row>
    <row r="1076" spans="2:6" x14ac:dyDescent="0.3">
      <c r="B1076" s="30">
        <v>46123</v>
      </c>
      <c r="C1076" s="28" t="s">
        <v>38</v>
      </c>
      <c r="D1076" s="28" t="s">
        <v>247</v>
      </c>
      <c r="E1076" s="28" t="s">
        <v>233</v>
      </c>
      <c r="F1076" s="28">
        <v>816</v>
      </c>
    </row>
    <row r="1077" spans="2:6" x14ac:dyDescent="0.3">
      <c r="B1077" s="30">
        <v>46123</v>
      </c>
      <c r="C1077" s="28" t="s">
        <v>42</v>
      </c>
      <c r="D1077" s="28" t="s">
        <v>246</v>
      </c>
      <c r="E1077" s="28" t="s">
        <v>236</v>
      </c>
      <c r="F1077" s="28">
        <v>165</v>
      </c>
    </row>
    <row r="1078" spans="2:6" x14ac:dyDescent="0.3">
      <c r="B1078" s="30">
        <v>46123</v>
      </c>
      <c r="C1078" s="28" t="s">
        <v>38</v>
      </c>
      <c r="D1078" s="28" t="s">
        <v>245</v>
      </c>
      <c r="E1078" s="28" t="s">
        <v>223</v>
      </c>
      <c r="F1078" s="28">
        <v>742</v>
      </c>
    </row>
    <row r="1079" spans="2:6" x14ac:dyDescent="0.3">
      <c r="B1079" s="30">
        <v>46123</v>
      </c>
      <c r="C1079" s="28" t="s">
        <v>106</v>
      </c>
      <c r="D1079" s="28" t="s">
        <v>244</v>
      </c>
      <c r="E1079" s="28" t="s">
        <v>242</v>
      </c>
      <c r="F1079" s="28">
        <v>1140</v>
      </c>
    </row>
    <row r="1080" spans="2:6" x14ac:dyDescent="0.3">
      <c r="B1080" s="30">
        <v>46123</v>
      </c>
      <c r="C1080" s="28" t="s">
        <v>39</v>
      </c>
      <c r="D1080" s="28" t="s">
        <v>245</v>
      </c>
      <c r="E1080" s="28" t="s">
        <v>223</v>
      </c>
      <c r="F1080" s="28">
        <v>795</v>
      </c>
    </row>
    <row r="1081" spans="2:6" x14ac:dyDescent="0.3">
      <c r="B1081" s="30">
        <v>46123</v>
      </c>
      <c r="C1081" s="28" t="s">
        <v>42</v>
      </c>
      <c r="D1081" s="28" t="s">
        <v>250</v>
      </c>
      <c r="E1081" s="28" t="s">
        <v>232</v>
      </c>
      <c r="F1081" s="28">
        <v>658</v>
      </c>
    </row>
    <row r="1082" spans="2:6" x14ac:dyDescent="0.3">
      <c r="B1082" s="30">
        <v>46123</v>
      </c>
      <c r="C1082" s="28" t="s">
        <v>42</v>
      </c>
      <c r="D1082" s="28" t="s">
        <v>250</v>
      </c>
      <c r="E1082" s="28" t="s">
        <v>234</v>
      </c>
      <c r="F1082" s="28">
        <v>459</v>
      </c>
    </row>
    <row r="1083" spans="2:6" x14ac:dyDescent="0.3">
      <c r="B1083" s="30">
        <v>46123</v>
      </c>
      <c r="C1083" s="28" t="s">
        <v>38</v>
      </c>
      <c r="D1083" s="28" t="s">
        <v>246</v>
      </c>
      <c r="E1083" s="28" t="s">
        <v>228</v>
      </c>
      <c r="F1083" s="28">
        <v>144</v>
      </c>
    </row>
    <row r="1084" spans="2:6" x14ac:dyDescent="0.3">
      <c r="B1084" s="30">
        <v>46123</v>
      </c>
      <c r="C1084" s="28" t="s">
        <v>39</v>
      </c>
      <c r="D1084" s="28" t="s">
        <v>245</v>
      </c>
      <c r="E1084" s="28" t="s">
        <v>223</v>
      </c>
      <c r="F1084" s="28">
        <v>212</v>
      </c>
    </row>
    <row r="1085" spans="2:6" x14ac:dyDescent="0.3">
      <c r="B1085" s="30">
        <v>46123</v>
      </c>
      <c r="C1085" s="28" t="s">
        <v>39</v>
      </c>
      <c r="D1085" s="28" t="s">
        <v>250</v>
      </c>
      <c r="E1085" s="28" t="s">
        <v>226</v>
      </c>
      <c r="F1085" s="28">
        <v>2016</v>
      </c>
    </row>
    <row r="1086" spans="2:6" x14ac:dyDescent="0.3">
      <c r="B1086" s="30">
        <v>46123</v>
      </c>
      <c r="C1086" s="28" t="s">
        <v>106</v>
      </c>
      <c r="D1086" s="28" t="s">
        <v>245</v>
      </c>
      <c r="E1086" s="28" t="s">
        <v>219</v>
      </c>
      <c r="F1086" s="28">
        <v>2002</v>
      </c>
    </row>
    <row r="1087" spans="2:6" x14ac:dyDescent="0.3">
      <c r="B1087" s="30">
        <v>46123</v>
      </c>
      <c r="C1087" s="28" t="s">
        <v>39</v>
      </c>
      <c r="D1087" s="28" t="s">
        <v>250</v>
      </c>
      <c r="E1087" s="28" t="s">
        <v>235</v>
      </c>
      <c r="F1087" s="28">
        <v>1075</v>
      </c>
    </row>
    <row r="1088" spans="2:6" x14ac:dyDescent="0.3">
      <c r="B1088" s="30">
        <v>46123</v>
      </c>
      <c r="C1088" s="28" t="s">
        <v>38</v>
      </c>
      <c r="D1088" s="28" t="s">
        <v>245</v>
      </c>
      <c r="E1088" s="28" t="s">
        <v>215</v>
      </c>
      <c r="F1088" s="28">
        <v>345</v>
      </c>
    </row>
    <row r="1089" spans="2:6" x14ac:dyDescent="0.3">
      <c r="B1089" s="30">
        <v>46124</v>
      </c>
      <c r="C1089" s="28" t="s">
        <v>106</v>
      </c>
      <c r="D1089" s="28" t="s">
        <v>245</v>
      </c>
      <c r="E1089" s="28" t="s">
        <v>219</v>
      </c>
      <c r="F1089" s="28">
        <v>1365</v>
      </c>
    </row>
    <row r="1090" spans="2:6" x14ac:dyDescent="0.3">
      <c r="B1090" s="30">
        <v>46124</v>
      </c>
      <c r="C1090" s="28" t="s">
        <v>42</v>
      </c>
      <c r="D1090" s="28" t="s">
        <v>245</v>
      </c>
      <c r="E1090" s="28" t="s">
        <v>219</v>
      </c>
      <c r="F1090" s="28">
        <v>637</v>
      </c>
    </row>
    <row r="1091" spans="2:6" x14ac:dyDescent="0.3">
      <c r="B1091" s="30">
        <v>46124</v>
      </c>
      <c r="C1091" s="28" t="s">
        <v>39</v>
      </c>
      <c r="D1091" s="28" t="s">
        <v>246</v>
      </c>
      <c r="E1091" s="28" t="s">
        <v>236</v>
      </c>
      <c r="F1091" s="28">
        <v>121</v>
      </c>
    </row>
    <row r="1092" spans="2:6" x14ac:dyDescent="0.3">
      <c r="B1092" s="30">
        <v>46124</v>
      </c>
      <c r="C1092" s="28" t="s">
        <v>42</v>
      </c>
      <c r="D1092" s="28" t="s">
        <v>245</v>
      </c>
      <c r="E1092" s="28" t="s">
        <v>217</v>
      </c>
      <c r="F1092" s="28">
        <v>884</v>
      </c>
    </row>
    <row r="1093" spans="2:6" x14ac:dyDescent="0.3">
      <c r="B1093" s="30">
        <v>46124</v>
      </c>
      <c r="C1093" s="28" t="s">
        <v>42</v>
      </c>
      <c r="D1093" s="28" t="s">
        <v>244</v>
      </c>
      <c r="E1093" s="28" t="s">
        <v>241</v>
      </c>
      <c r="F1093" s="28">
        <v>1320</v>
      </c>
    </row>
    <row r="1094" spans="2:6" x14ac:dyDescent="0.3">
      <c r="B1094" s="30">
        <v>46124</v>
      </c>
      <c r="C1094" s="28" t="s">
        <v>39</v>
      </c>
      <c r="D1094" s="28" t="s">
        <v>246</v>
      </c>
      <c r="E1094" s="28" t="s">
        <v>228</v>
      </c>
      <c r="F1094" s="28">
        <v>1728</v>
      </c>
    </row>
    <row r="1095" spans="2:6" x14ac:dyDescent="0.3">
      <c r="B1095" s="30">
        <v>46124</v>
      </c>
      <c r="C1095" s="28" t="s">
        <v>39</v>
      </c>
      <c r="D1095" s="28" t="s">
        <v>246</v>
      </c>
      <c r="E1095" s="28" t="s">
        <v>237</v>
      </c>
      <c r="F1095" s="28">
        <v>252</v>
      </c>
    </row>
    <row r="1096" spans="2:6" x14ac:dyDescent="0.3">
      <c r="B1096" s="30">
        <v>46124</v>
      </c>
      <c r="C1096" s="28" t="s">
        <v>106</v>
      </c>
      <c r="D1096" s="28" t="s">
        <v>244</v>
      </c>
      <c r="E1096" s="28" t="s">
        <v>242</v>
      </c>
      <c r="F1096" s="28">
        <v>285</v>
      </c>
    </row>
    <row r="1097" spans="2:6" x14ac:dyDescent="0.3">
      <c r="B1097" s="30">
        <v>46124</v>
      </c>
      <c r="C1097" s="28" t="s">
        <v>106</v>
      </c>
      <c r="D1097" s="28" t="s">
        <v>245</v>
      </c>
      <c r="E1097" s="28" t="s">
        <v>223</v>
      </c>
      <c r="F1097" s="28">
        <v>1325</v>
      </c>
    </row>
    <row r="1098" spans="2:6" x14ac:dyDescent="0.3">
      <c r="B1098" s="30">
        <v>46124</v>
      </c>
      <c r="C1098" s="28" t="s">
        <v>39</v>
      </c>
      <c r="D1098" s="28" t="s">
        <v>245</v>
      </c>
      <c r="E1098" s="28" t="s">
        <v>238</v>
      </c>
      <c r="F1098" s="28">
        <v>2088</v>
      </c>
    </row>
    <row r="1099" spans="2:6" x14ac:dyDescent="0.3">
      <c r="B1099" s="30">
        <v>46124</v>
      </c>
      <c r="C1099" s="28" t="s">
        <v>42</v>
      </c>
      <c r="D1099" s="28" t="s">
        <v>246</v>
      </c>
      <c r="E1099" s="28" t="s">
        <v>228</v>
      </c>
      <c r="F1099" s="28">
        <v>1224</v>
      </c>
    </row>
    <row r="1100" spans="2:6" x14ac:dyDescent="0.3">
      <c r="B1100" s="30">
        <v>46125</v>
      </c>
      <c r="C1100" s="28" t="s">
        <v>39</v>
      </c>
      <c r="D1100" s="28" t="s">
        <v>250</v>
      </c>
      <c r="E1100" s="28" t="s">
        <v>235</v>
      </c>
      <c r="F1100" s="28">
        <v>946</v>
      </c>
    </row>
    <row r="1101" spans="2:6" x14ac:dyDescent="0.3">
      <c r="B1101" s="30">
        <v>46125</v>
      </c>
      <c r="C1101" s="28" t="s">
        <v>106</v>
      </c>
      <c r="D1101" s="28" t="s">
        <v>244</v>
      </c>
      <c r="E1101" s="28" t="s">
        <v>242</v>
      </c>
      <c r="F1101" s="28">
        <v>513</v>
      </c>
    </row>
    <row r="1102" spans="2:6" x14ac:dyDescent="0.3">
      <c r="B1102" s="30">
        <v>46125</v>
      </c>
      <c r="C1102" s="28" t="s">
        <v>39</v>
      </c>
      <c r="D1102" s="28" t="s">
        <v>244</v>
      </c>
      <c r="E1102" s="28" t="s">
        <v>241</v>
      </c>
      <c r="F1102" s="28">
        <v>180</v>
      </c>
    </row>
    <row r="1103" spans="2:6" x14ac:dyDescent="0.3">
      <c r="B1103" s="30">
        <v>46125</v>
      </c>
      <c r="C1103" s="28" t="s">
        <v>106</v>
      </c>
      <c r="D1103" s="28" t="s">
        <v>245</v>
      </c>
      <c r="E1103" s="28" t="s">
        <v>223</v>
      </c>
      <c r="F1103" s="28">
        <v>159</v>
      </c>
    </row>
    <row r="1104" spans="2:6" x14ac:dyDescent="0.3">
      <c r="B1104" s="30">
        <v>46125</v>
      </c>
      <c r="C1104" s="28" t="s">
        <v>42</v>
      </c>
      <c r="D1104" s="28" t="s">
        <v>246</v>
      </c>
      <c r="E1104" s="28" t="s">
        <v>228</v>
      </c>
      <c r="F1104" s="28">
        <v>1728</v>
      </c>
    </row>
    <row r="1105" spans="2:6" x14ac:dyDescent="0.3">
      <c r="B1105" s="30">
        <v>46125</v>
      </c>
      <c r="C1105" s="28" t="s">
        <v>38</v>
      </c>
      <c r="D1105" s="28" t="s">
        <v>245</v>
      </c>
      <c r="E1105" s="28" t="s">
        <v>215</v>
      </c>
      <c r="F1105" s="28">
        <v>138</v>
      </c>
    </row>
    <row r="1106" spans="2:6" x14ac:dyDescent="0.3">
      <c r="B1106" s="30">
        <v>46125</v>
      </c>
      <c r="C1106" s="28" t="s">
        <v>106</v>
      </c>
      <c r="D1106" s="28" t="s">
        <v>244</v>
      </c>
      <c r="E1106" s="28" t="s">
        <v>231</v>
      </c>
      <c r="F1106" s="28">
        <v>22</v>
      </c>
    </row>
    <row r="1107" spans="2:6" x14ac:dyDescent="0.3">
      <c r="B1107" s="30">
        <v>46125</v>
      </c>
      <c r="C1107" s="28" t="s">
        <v>106</v>
      </c>
      <c r="D1107" s="28" t="s">
        <v>245</v>
      </c>
      <c r="E1107" s="28" t="s">
        <v>223</v>
      </c>
      <c r="F1107" s="28">
        <v>212</v>
      </c>
    </row>
    <row r="1108" spans="2:6" x14ac:dyDescent="0.3">
      <c r="B1108" s="30">
        <v>46125</v>
      </c>
      <c r="C1108" s="28" t="s">
        <v>39</v>
      </c>
      <c r="D1108" s="28" t="s">
        <v>245</v>
      </c>
      <c r="E1108" s="28" t="s">
        <v>223</v>
      </c>
      <c r="F1108" s="28">
        <v>477</v>
      </c>
    </row>
    <row r="1109" spans="2:6" x14ac:dyDescent="0.3">
      <c r="B1109" s="30">
        <v>46125</v>
      </c>
      <c r="C1109" s="28" t="s">
        <v>106</v>
      </c>
      <c r="D1109" s="28" t="s">
        <v>244</v>
      </c>
      <c r="E1109" s="28" t="s">
        <v>241</v>
      </c>
      <c r="F1109" s="28">
        <v>1320</v>
      </c>
    </row>
    <row r="1110" spans="2:6" x14ac:dyDescent="0.3">
      <c r="B1110" s="30">
        <v>46125</v>
      </c>
      <c r="C1110" s="28" t="s">
        <v>39</v>
      </c>
      <c r="D1110" s="28" t="s">
        <v>244</v>
      </c>
      <c r="E1110" s="28" t="s">
        <v>242</v>
      </c>
      <c r="F1110" s="28">
        <v>798</v>
      </c>
    </row>
    <row r="1111" spans="2:6" x14ac:dyDescent="0.3">
      <c r="B1111" s="30">
        <v>46125</v>
      </c>
      <c r="C1111" s="28" t="s">
        <v>39</v>
      </c>
      <c r="D1111" s="28" t="s">
        <v>247</v>
      </c>
      <c r="E1111" s="28" t="s">
        <v>230</v>
      </c>
      <c r="F1111" s="28">
        <v>703</v>
      </c>
    </row>
    <row r="1112" spans="2:6" x14ac:dyDescent="0.3">
      <c r="B1112" s="30">
        <v>46125</v>
      </c>
      <c r="C1112" s="28" t="s">
        <v>106</v>
      </c>
      <c r="D1112" s="28" t="s">
        <v>250</v>
      </c>
      <c r="E1112" s="28" t="s">
        <v>235</v>
      </c>
      <c r="F1112" s="28">
        <v>817</v>
      </c>
    </row>
    <row r="1113" spans="2:6" x14ac:dyDescent="0.3">
      <c r="B1113" s="30">
        <v>46125</v>
      </c>
      <c r="C1113" s="28" t="s">
        <v>42</v>
      </c>
      <c r="D1113" s="28" t="s">
        <v>245</v>
      </c>
      <c r="E1113" s="28" t="s">
        <v>223</v>
      </c>
      <c r="F1113" s="28">
        <v>424</v>
      </c>
    </row>
    <row r="1114" spans="2:6" x14ac:dyDescent="0.3">
      <c r="B1114" s="30">
        <v>46125</v>
      </c>
      <c r="C1114" s="28" t="s">
        <v>38</v>
      </c>
      <c r="D1114" s="28" t="s">
        <v>245</v>
      </c>
      <c r="E1114" s="28" t="s">
        <v>238</v>
      </c>
      <c r="F1114" s="28">
        <v>174</v>
      </c>
    </row>
    <row r="1115" spans="2:6" x14ac:dyDescent="0.3">
      <c r="B1115" s="30">
        <v>46125</v>
      </c>
      <c r="C1115" s="28" t="s">
        <v>106</v>
      </c>
      <c r="D1115" s="28" t="s">
        <v>245</v>
      </c>
      <c r="E1115" s="28" t="s">
        <v>223</v>
      </c>
      <c r="F1115" s="28">
        <v>371</v>
      </c>
    </row>
    <row r="1116" spans="2:6" x14ac:dyDescent="0.3">
      <c r="B1116" s="30">
        <v>46126</v>
      </c>
      <c r="C1116" s="28" t="s">
        <v>39</v>
      </c>
      <c r="D1116" s="28" t="s">
        <v>245</v>
      </c>
      <c r="E1116" s="28" t="s">
        <v>215</v>
      </c>
      <c r="F1116" s="28">
        <v>1449</v>
      </c>
    </row>
    <row r="1117" spans="2:6" x14ac:dyDescent="0.3">
      <c r="B1117" s="30">
        <v>46126</v>
      </c>
      <c r="C1117" s="28" t="s">
        <v>42</v>
      </c>
      <c r="D1117" s="28" t="s">
        <v>245</v>
      </c>
      <c r="E1117" s="28" t="s">
        <v>238</v>
      </c>
      <c r="F1117" s="28">
        <v>783</v>
      </c>
    </row>
    <row r="1118" spans="2:6" x14ac:dyDescent="0.3">
      <c r="B1118" s="30">
        <v>46126</v>
      </c>
      <c r="C1118" s="28" t="s">
        <v>38</v>
      </c>
      <c r="D1118" s="28" t="s">
        <v>244</v>
      </c>
      <c r="E1118" s="28" t="s">
        <v>242</v>
      </c>
      <c r="F1118" s="28">
        <v>627</v>
      </c>
    </row>
    <row r="1119" spans="2:6" x14ac:dyDescent="0.3">
      <c r="B1119" s="30">
        <v>46126</v>
      </c>
      <c r="C1119" s="28" t="s">
        <v>106</v>
      </c>
      <c r="D1119" s="28" t="s">
        <v>246</v>
      </c>
      <c r="E1119" s="28" t="s">
        <v>236</v>
      </c>
      <c r="F1119" s="28">
        <v>11</v>
      </c>
    </row>
    <row r="1120" spans="2:6" x14ac:dyDescent="0.3">
      <c r="B1120" s="30">
        <v>46126</v>
      </c>
      <c r="C1120" s="28" t="s">
        <v>42</v>
      </c>
      <c r="D1120" s="28" t="s">
        <v>250</v>
      </c>
      <c r="E1120" s="28" t="s">
        <v>234</v>
      </c>
      <c r="F1120" s="28">
        <v>714</v>
      </c>
    </row>
    <row r="1121" spans="2:6" x14ac:dyDescent="0.3">
      <c r="B1121" s="30">
        <v>46126</v>
      </c>
      <c r="C1121" s="28" t="s">
        <v>39</v>
      </c>
      <c r="D1121" s="28" t="s">
        <v>250</v>
      </c>
      <c r="E1121" s="28" t="s">
        <v>226</v>
      </c>
      <c r="F1121" s="28">
        <v>1152</v>
      </c>
    </row>
    <row r="1122" spans="2:6" x14ac:dyDescent="0.3">
      <c r="B1122" s="30">
        <v>46126</v>
      </c>
      <c r="C1122" s="28" t="s">
        <v>106</v>
      </c>
      <c r="D1122" s="28" t="s">
        <v>246</v>
      </c>
      <c r="E1122" s="28" t="s">
        <v>228</v>
      </c>
      <c r="F1122" s="28">
        <v>1728</v>
      </c>
    </row>
    <row r="1123" spans="2:6" x14ac:dyDescent="0.3">
      <c r="B1123" s="30">
        <v>46126</v>
      </c>
      <c r="C1123" s="28" t="s">
        <v>39</v>
      </c>
      <c r="D1123" s="28" t="s">
        <v>250</v>
      </c>
      <c r="E1123" s="28" t="s">
        <v>232</v>
      </c>
      <c r="F1123" s="28">
        <v>1081</v>
      </c>
    </row>
    <row r="1124" spans="2:6" x14ac:dyDescent="0.3">
      <c r="B1124" s="30">
        <v>46126</v>
      </c>
      <c r="C1124" s="28" t="s">
        <v>38</v>
      </c>
      <c r="D1124" s="28" t="s">
        <v>250</v>
      </c>
      <c r="E1124" s="28" t="s">
        <v>226</v>
      </c>
      <c r="F1124" s="28">
        <v>1056</v>
      </c>
    </row>
    <row r="1125" spans="2:6" x14ac:dyDescent="0.3">
      <c r="B1125" s="30">
        <v>46126</v>
      </c>
      <c r="C1125" s="28" t="s">
        <v>39</v>
      </c>
      <c r="D1125" s="28" t="s">
        <v>250</v>
      </c>
      <c r="E1125" s="28" t="s">
        <v>239</v>
      </c>
      <c r="F1125" s="28">
        <v>684</v>
      </c>
    </row>
    <row r="1126" spans="2:6" x14ac:dyDescent="0.3">
      <c r="B1126" s="30">
        <v>46126</v>
      </c>
      <c r="C1126" s="28" t="s">
        <v>106</v>
      </c>
      <c r="D1126" s="28" t="s">
        <v>244</v>
      </c>
      <c r="E1126" s="28" t="s">
        <v>240</v>
      </c>
      <c r="F1126" s="28">
        <v>540</v>
      </c>
    </row>
    <row r="1127" spans="2:6" x14ac:dyDescent="0.3">
      <c r="B1127" s="30">
        <v>46126</v>
      </c>
      <c r="C1127" s="28" t="s">
        <v>106</v>
      </c>
      <c r="D1127" s="28" t="s">
        <v>250</v>
      </c>
      <c r="E1127" s="28" t="s">
        <v>226</v>
      </c>
      <c r="F1127" s="28">
        <v>1344</v>
      </c>
    </row>
    <row r="1128" spans="2:6" x14ac:dyDescent="0.3">
      <c r="B1128" s="30">
        <v>46127</v>
      </c>
      <c r="C1128" s="28" t="s">
        <v>38</v>
      </c>
      <c r="D1128" s="28" t="s">
        <v>246</v>
      </c>
      <c r="E1128" s="28" t="s">
        <v>228</v>
      </c>
      <c r="F1128" s="28">
        <v>1224</v>
      </c>
    </row>
    <row r="1129" spans="2:6" x14ac:dyDescent="0.3">
      <c r="B1129" s="30">
        <v>46127</v>
      </c>
      <c r="C1129" s="28" t="s">
        <v>106</v>
      </c>
      <c r="D1129" s="28" t="s">
        <v>245</v>
      </c>
      <c r="E1129" s="28" t="s">
        <v>219</v>
      </c>
      <c r="F1129" s="28">
        <v>1456</v>
      </c>
    </row>
    <row r="1130" spans="2:6" x14ac:dyDescent="0.3">
      <c r="B1130" s="30">
        <v>46127</v>
      </c>
      <c r="C1130" s="28" t="s">
        <v>39</v>
      </c>
      <c r="D1130" s="28" t="s">
        <v>245</v>
      </c>
      <c r="E1130" s="28" t="s">
        <v>223</v>
      </c>
      <c r="F1130" s="28">
        <v>424</v>
      </c>
    </row>
    <row r="1131" spans="2:6" x14ac:dyDescent="0.3">
      <c r="B1131" s="30">
        <v>46127</v>
      </c>
      <c r="C1131" s="28" t="s">
        <v>39</v>
      </c>
      <c r="D1131" s="28" t="s">
        <v>246</v>
      </c>
      <c r="E1131" s="28" t="s">
        <v>236</v>
      </c>
      <c r="F1131" s="28">
        <v>44</v>
      </c>
    </row>
    <row r="1132" spans="2:6" x14ac:dyDescent="0.3">
      <c r="B1132" s="30">
        <v>46127</v>
      </c>
      <c r="C1132" s="28" t="s">
        <v>106</v>
      </c>
      <c r="D1132" s="28" t="s">
        <v>250</v>
      </c>
      <c r="E1132" s="28" t="s">
        <v>235</v>
      </c>
      <c r="F1132" s="28">
        <v>559</v>
      </c>
    </row>
    <row r="1133" spans="2:6" x14ac:dyDescent="0.3">
      <c r="B1133" s="30">
        <v>46127</v>
      </c>
      <c r="C1133" s="28" t="s">
        <v>106</v>
      </c>
      <c r="D1133" s="28" t="s">
        <v>247</v>
      </c>
      <c r="E1133" s="28" t="s">
        <v>221</v>
      </c>
      <c r="F1133" s="28">
        <v>247</v>
      </c>
    </row>
    <row r="1134" spans="2:6" x14ac:dyDescent="0.3">
      <c r="B1134" s="30">
        <v>46127</v>
      </c>
      <c r="C1134" s="28" t="s">
        <v>38</v>
      </c>
      <c r="D1134" s="28" t="s">
        <v>250</v>
      </c>
      <c r="E1134" s="28" t="s">
        <v>235</v>
      </c>
      <c r="F1134" s="28">
        <v>731</v>
      </c>
    </row>
    <row r="1135" spans="2:6" x14ac:dyDescent="0.3">
      <c r="B1135" s="30">
        <v>46127</v>
      </c>
      <c r="C1135" s="28" t="s">
        <v>38</v>
      </c>
      <c r="D1135" s="28" t="s">
        <v>244</v>
      </c>
      <c r="E1135" s="28" t="s">
        <v>242</v>
      </c>
      <c r="F1135" s="28">
        <v>342</v>
      </c>
    </row>
    <row r="1136" spans="2:6" x14ac:dyDescent="0.3">
      <c r="B1136" s="30">
        <v>46127</v>
      </c>
      <c r="C1136" s="28" t="s">
        <v>42</v>
      </c>
      <c r="D1136" s="28" t="s">
        <v>245</v>
      </c>
      <c r="E1136" s="28" t="s">
        <v>217</v>
      </c>
      <c r="F1136" s="28">
        <v>624</v>
      </c>
    </row>
    <row r="1137" spans="2:6" x14ac:dyDescent="0.3">
      <c r="B1137" s="30">
        <v>46127</v>
      </c>
      <c r="C1137" s="28" t="s">
        <v>38</v>
      </c>
      <c r="D1137" s="28" t="s">
        <v>246</v>
      </c>
      <c r="E1137" s="28" t="s">
        <v>236</v>
      </c>
      <c r="F1137" s="28">
        <v>264</v>
      </c>
    </row>
    <row r="1138" spans="2:6" x14ac:dyDescent="0.3">
      <c r="B1138" s="30">
        <v>46127</v>
      </c>
      <c r="C1138" s="28" t="s">
        <v>39</v>
      </c>
      <c r="D1138" s="28" t="s">
        <v>246</v>
      </c>
      <c r="E1138" s="28" t="s">
        <v>236</v>
      </c>
      <c r="F1138" s="28">
        <v>66</v>
      </c>
    </row>
    <row r="1139" spans="2:6" x14ac:dyDescent="0.3">
      <c r="B1139" s="30">
        <v>46128</v>
      </c>
      <c r="C1139" s="28" t="s">
        <v>38</v>
      </c>
      <c r="D1139" s="28" t="s">
        <v>247</v>
      </c>
      <c r="E1139" s="28" t="s">
        <v>233</v>
      </c>
      <c r="F1139" s="28">
        <v>765</v>
      </c>
    </row>
    <row r="1140" spans="2:6" x14ac:dyDescent="0.3">
      <c r="B1140" s="30">
        <v>46128</v>
      </c>
      <c r="C1140" s="28" t="s">
        <v>39</v>
      </c>
      <c r="D1140" s="28" t="s">
        <v>246</v>
      </c>
      <c r="E1140" s="28" t="s">
        <v>236</v>
      </c>
      <c r="F1140" s="28">
        <v>165</v>
      </c>
    </row>
    <row r="1141" spans="2:6" x14ac:dyDescent="0.3">
      <c r="B1141" s="30">
        <v>46128</v>
      </c>
      <c r="C1141" s="28" t="s">
        <v>106</v>
      </c>
      <c r="D1141" s="28" t="s">
        <v>247</v>
      </c>
      <c r="E1141" s="28" t="s">
        <v>225</v>
      </c>
      <c r="F1141" s="28">
        <v>896</v>
      </c>
    </row>
    <row r="1142" spans="2:6" x14ac:dyDescent="0.3">
      <c r="B1142" s="30">
        <v>46128</v>
      </c>
      <c r="C1142" s="28" t="s">
        <v>42</v>
      </c>
      <c r="D1142" s="28" t="s">
        <v>246</v>
      </c>
      <c r="E1142" s="28" t="s">
        <v>229</v>
      </c>
      <c r="F1142" s="28">
        <v>2200</v>
      </c>
    </row>
    <row r="1143" spans="2:6" x14ac:dyDescent="0.3">
      <c r="B1143" s="30">
        <v>46128</v>
      </c>
      <c r="C1143" s="28" t="s">
        <v>106</v>
      </c>
      <c r="D1143" s="28" t="s">
        <v>247</v>
      </c>
      <c r="E1143" s="28" t="s">
        <v>225</v>
      </c>
      <c r="F1143" s="28">
        <v>1088</v>
      </c>
    </row>
    <row r="1144" spans="2:6" x14ac:dyDescent="0.3">
      <c r="B1144" s="30">
        <v>46128</v>
      </c>
      <c r="C1144" s="28" t="s">
        <v>38</v>
      </c>
      <c r="D1144" s="28" t="s">
        <v>244</v>
      </c>
      <c r="E1144" s="28" t="s">
        <v>240</v>
      </c>
      <c r="F1144" s="28">
        <v>945</v>
      </c>
    </row>
    <row r="1145" spans="2:6" x14ac:dyDescent="0.3">
      <c r="B1145" s="30">
        <v>46128</v>
      </c>
      <c r="C1145" s="28" t="s">
        <v>39</v>
      </c>
      <c r="D1145" s="28" t="s">
        <v>247</v>
      </c>
      <c r="E1145" s="28" t="s">
        <v>225</v>
      </c>
      <c r="F1145" s="28">
        <v>64</v>
      </c>
    </row>
    <row r="1146" spans="2:6" x14ac:dyDescent="0.3">
      <c r="B1146" s="30">
        <v>46128</v>
      </c>
      <c r="C1146" s="28" t="s">
        <v>39</v>
      </c>
      <c r="D1146" s="28" t="s">
        <v>250</v>
      </c>
      <c r="E1146" s="28" t="s">
        <v>226</v>
      </c>
      <c r="F1146" s="28">
        <v>288</v>
      </c>
    </row>
    <row r="1147" spans="2:6" x14ac:dyDescent="0.3">
      <c r="B1147" s="30">
        <v>46128</v>
      </c>
      <c r="C1147" s="28" t="s">
        <v>39</v>
      </c>
      <c r="D1147" s="28" t="s">
        <v>250</v>
      </c>
      <c r="E1147" s="28" t="s">
        <v>232</v>
      </c>
      <c r="F1147" s="28">
        <v>47</v>
      </c>
    </row>
    <row r="1148" spans="2:6" x14ac:dyDescent="0.3">
      <c r="B1148" s="30">
        <v>46128</v>
      </c>
      <c r="C1148" s="28" t="s">
        <v>106</v>
      </c>
      <c r="D1148" s="28" t="s">
        <v>244</v>
      </c>
      <c r="E1148" s="28" t="s">
        <v>240</v>
      </c>
      <c r="F1148" s="28">
        <v>990</v>
      </c>
    </row>
    <row r="1149" spans="2:6" x14ac:dyDescent="0.3">
      <c r="B1149" s="30">
        <v>46128</v>
      </c>
      <c r="C1149" s="28" t="s">
        <v>39</v>
      </c>
      <c r="D1149" s="28" t="s">
        <v>247</v>
      </c>
      <c r="E1149" s="28" t="s">
        <v>221</v>
      </c>
      <c r="F1149" s="28">
        <v>260</v>
      </c>
    </row>
    <row r="1150" spans="2:6" x14ac:dyDescent="0.3">
      <c r="B1150" s="30">
        <v>46128</v>
      </c>
      <c r="C1150" s="28" t="s">
        <v>39</v>
      </c>
      <c r="D1150" s="28" t="s">
        <v>247</v>
      </c>
      <c r="E1150" s="28" t="s">
        <v>233</v>
      </c>
      <c r="F1150" s="28">
        <v>867</v>
      </c>
    </row>
    <row r="1151" spans="2:6" x14ac:dyDescent="0.3">
      <c r="B1151" s="30">
        <v>46129</v>
      </c>
      <c r="C1151" s="28" t="s">
        <v>106</v>
      </c>
      <c r="D1151" s="28" t="s">
        <v>250</v>
      </c>
      <c r="E1151" s="28" t="s">
        <v>226</v>
      </c>
      <c r="F1151" s="28">
        <v>1248</v>
      </c>
    </row>
    <row r="1152" spans="2:6" x14ac:dyDescent="0.3">
      <c r="B1152" s="30">
        <v>46129</v>
      </c>
      <c r="C1152" s="28" t="s">
        <v>39</v>
      </c>
      <c r="D1152" s="28" t="s">
        <v>246</v>
      </c>
      <c r="E1152" s="28" t="s">
        <v>228</v>
      </c>
      <c r="F1152" s="28">
        <v>1584</v>
      </c>
    </row>
    <row r="1153" spans="2:6" x14ac:dyDescent="0.3">
      <c r="B1153" s="30">
        <v>46129</v>
      </c>
      <c r="C1153" s="28" t="s">
        <v>106</v>
      </c>
      <c r="D1153" s="28" t="s">
        <v>244</v>
      </c>
      <c r="E1153" s="28" t="s">
        <v>231</v>
      </c>
      <c r="F1153" s="28">
        <v>22</v>
      </c>
    </row>
    <row r="1154" spans="2:6" x14ac:dyDescent="0.3">
      <c r="B1154" s="30">
        <v>46129</v>
      </c>
      <c r="C1154" s="28" t="s">
        <v>106</v>
      </c>
      <c r="D1154" s="28" t="s">
        <v>244</v>
      </c>
      <c r="E1154" s="28" t="s">
        <v>242</v>
      </c>
      <c r="F1154" s="28">
        <v>1197</v>
      </c>
    </row>
    <row r="1155" spans="2:6" x14ac:dyDescent="0.3">
      <c r="B1155" s="30">
        <v>46129</v>
      </c>
      <c r="C1155" s="28" t="s">
        <v>42</v>
      </c>
      <c r="D1155" s="28" t="s">
        <v>244</v>
      </c>
      <c r="E1155" s="28" t="s">
        <v>240</v>
      </c>
      <c r="F1155" s="28">
        <v>225</v>
      </c>
    </row>
    <row r="1156" spans="2:6" x14ac:dyDescent="0.3">
      <c r="B1156" s="30">
        <v>46129</v>
      </c>
      <c r="C1156" s="28" t="s">
        <v>38</v>
      </c>
      <c r="D1156" s="28" t="s">
        <v>245</v>
      </c>
      <c r="E1156" s="28" t="s">
        <v>219</v>
      </c>
      <c r="F1156" s="28">
        <v>1456</v>
      </c>
    </row>
    <row r="1157" spans="2:6" x14ac:dyDescent="0.3">
      <c r="B1157" s="30">
        <v>46129</v>
      </c>
      <c r="C1157" s="28" t="s">
        <v>39</v>
      </c>
      <c r="D1157" s="28" t="s">
        <v>246</v>
      </c>
      <c r="E1157" s="28" t="s">
        <v>229</v>
      </c>
      <c r="F1157" s="28">
        <v>704</v>
      </c>
    </row>
    <row r="1158" spans="2:6" x14ac:dyDescent="0.3">
      <c r="B1158" s="30">
        <v>46129</v>
      </c>
      <c r="C1158" s="28" t="s">
        <v>38</v>
      </c>
      <c r="D1158" s="28" t="s">
        <v>245</v>
      </c>
      <c r="E1158" s="28" t="s">
        <v>215</v>
      </c>
      <c r="F1158" s="28">
        <v>690</v>
      </c>
    </row>
    <row r="1159" spans="2:6" x14ac:dyDescent="0.3">
      <c r="B1159" s="30">
        <v>46130</v>
      </c>
      <c r="C1159" s="28" t="s">
        <v>38</v>
      </c>
      <c r="D1159" s="28" t="s">
        <v>250</v>
      </c>
      <c r="E1159" s="28" t="s">
        <v>239</v>
      </c>
      <c r="F1159" s="28">
        <v>722</v>
      </c>
    </row>
    <row r="1160" spans="2:6" x14ac:dyDescent="0.3">
      <c r="B1160" s="30">
        <v>46130</v>
      </c>
      <c r="C1160" s="28" t="s">
        <v>38</v>
      </c>
      <c r="D1160" s="28" t="s">
        <v>244</v>
      </c>
      <c r="E1160" s="28" t="s">
        <v>231</v>
      </c>
      <c r="F1160" s="28">
        <v>264</v>
      </c>
    </row>
    <row r="1161" spans="2:6" x14ac:dyDescent="0.3">
      <c r="B1161" s="30">
        <v>46130</v>
      </c>
      <c r="C1161" s="28" t="s">
        <v>106</v>
      </c>
      <c r="D1161" s="28" t="s">
        <v>244</v>
      </c>
      <c r="E1161" s="28" t="s">
        <v>242</v>
      </c>
      <c r="F1161" s="28">
        <v>741</v>
      </c>
    </row>
    <row r="1162" spans="2:6" x14ac:dyDescent="0.3">
      <c r="B1162" s="30">
        <v>46130</v>
      </c>
      <c r="C1162" s="28" t="s">
        <v>42</v>
      </c>
      <c r="D1162" s="28" t="s">
        <v>247</v>
      </c>
      <c r="E1162" s="28" t="s">
        <v>230</v>
      </c>
      <c r="F1162" s="28">
        <v>148</v>
      </c>
    </row>
    <row r="1163" spans="2:6" x14ac:dyDescent="0.3">
      <c r="B1163" s="30">
        <v>46130</v>
      </c>
      <c r="C1163" s="28" t="s">
        <v>106</v>
      </c>
      <c r="D1163" s="28" t="s">
        <v>250</v>
      </c>
      <c r="E1163" s="28" t="s">
        <v>232</v>
      </c>
      <c r="F1163" s="28">
        <v>705</v>
      </c>
    </row>
    <row r="1164" spans="2:6" x14ac:dyDescent="0.3">
      <c r="B1164" s="30">
        <v>46131</v>
      </c>
      <c r="C1164" s="28" t="s">
        <v>106</v>
      </c>
      <c r="D1164" s="28" t="s">
        <v>247</v>
      </c>
      <c r="E1164" s="28" t="s">
        <v>225</v>
      </c>
      <c r="F1164" s="28">
        <v>1152</v>
      </c>
    </row>
    <row r="1165" spans="2:6" x14ac:dyDescent="0.3">
      <c r="B1165" s="30">
        <v>46131</v>
      </c>
      <c r="C1165" s="28" t="s">
        <v>106</v>
      </c>
      <c r="D1165" s="28" t="s">
        <v>247</v>
      </c>
      <c r="E1165" s="28" t="s">
        <v>221</v>
      </c>
      <c r="F1165" s="28">
        <v>195</v>
      </c>
    </row>
    <row r="1166" spans="2:6" x14ac:dyDescent="0.3">
      <c r="B1166" s="30">
        <v>46131</v>
      </c>
      <c r="C1166" s="28" t="s">
        <v>106</v>
      </c>
      <c r="D1166" s="28" t="s">
        <v>244</v>
      </c>
      <c r="E1166" s="28" t="s">
        <v>240</v>
      </c>
      <c r="F1166" s="28">
        <v>720</v>
      </c>
    </row>
    <row r="1167" spans="2:6" x14ac:dyDescent="0.3">
      <c r="B1167" s="30">
        <v>46131</v>
      </c>
      <c r="C1167" s="28" t="s">
        <v>106</v>
      </c>
      <c r="D1167" s="28" t="s">
        <v>250</v>
      </c>
      <c r="E1167" s="28" t="s">
        <v>232</v>
      </c>
      <c r="F1167" s="28">
        <v>1128</v>
      </c>
    </row>
    <row r="1168" spans="2:6" x14ac:dyDescent="0.3">
      <c r="B1168" s="30">
        <v>46131</v>
      </c>
      <c r="C1168" s="28" t="s">
        <v>38</v>
      </c>
      <c r="D1168" s="28" t="s">
        <v>246</v>
      </c>
      <c r="E1168" s="28" t="s">
        <v>229</v>
      </c>
      <c r="F1168" s="28">
        <v>880</v>
      </c>
    </row>
    <row r="1169" spans="2:6" x14ac:dyDescent="0.3">
      <c r="B1169" s="30">
        <v>46131</v>
      </c>
      <c r="C1169" s="28" t="s">
        <v>42</v>
      </c>
      <c r="D1169" s="28" t="s">
        <v>247</v>
      </c>
      <c r="E1169" s="28" t="s">
        <v>233</v>
      </c>
      <c r="F1169" s="28">
        <v>1020</v>
      </c>
    </row>
    <row r="1170" spans="2:6" x14ac:dyDescent="0.3">
      <c r="B1170" s="30">
        <v>46131</v>
      </c>
      <c r="C1170" s="28" t="s">
        <v>38</v>
      </c>
      <c r="D1170" s="28" t="s">
        <v>250</v>
      </c>
      <c r="E1170" s="28" t="s">
        <v>226</v>
      </c>
      <c r="F1170" s="28">
        <v>1728</v>
      </c>
    </row>
    <row r="1171" spans="2:6" x14ac:dyDescent="0.3">
      <c r="B1171" s="30">
        <v>46131</v>
      </c>
      <c r="C1171" s="28" t="s">
        <v>106</v>
      </c>
      <c r="D1171" s="28" t="s">
        <v>246</v>
      </c>
      <c r="E1171" s="28" t="s">
        <v>228</v>
      </c>
      <c r="F1171" s="28">
        <v>504</v>
      </c>
    </row>
    <row r="1172" spans="2:6" x14ac:dyDescent="0.3">
      <c r="B1172" s="30">
        <v>46131</v>
      </c>
      <c r="C1172" s="28" t="s">
        <v>39</v>
      </c>
      <c r="D1172" s="28" t="s">
        <v>244</v>
      </c>
      <c r="E1172" s="28" t="s">
        <v>227</v>
      </c>
      <c r="F1172" s="28">
        <v>1392</v>
      </c>
    </row>
    <row r="1173" spans="2:6" x14ac:dyDescent="0.3">
      <c r="B1173" s="30">
        <v>46131</v>
      </c>
      <c r="C1173" s="28" t="s">
        <v>38</v>
      </c>
      <c r="D1173" s="28" t="s">
        <v>250</v>
      </c>
      <c r="E1173" s="28" t="s">
        <v>235</v>
      </c>
      <c r="F1173" s="28">
        <v>473</v>
      </c>
    </row>
    <row r="1174" spans="2:6" x14ac:dyDescent="0.3">
      <c r="B1174" s="30">
        <v>46131</v>
      </c>
      <c r="C1174" s="28" t="s">
        <v>42</v>
      </c>
      <c r="D1174" s="28" t="s">
        <v>247</v>
      </c>
      <c r="E1174" s="28" t="s">
        <v>225</v>
      </c>
      <c r="F1174" s="28">
        <v>512</v>
      </c>
    </row>
    <row r="1175" spans="2:6" x14ac:dyDescent="0.3">
      <c r="B1175" s="30">
        <v>46132</v>
      </c>
      <c r="C1175" s="28" t="s">
        <v>42</v>
      </c>
      <c r="D1175" s="28" t="s">
        <v>247</v>
      </c>
      <c r="E1175" s="28" t="s">
        <v>230</v>
      </c>
      <c r="F1175" s="28">
        <v>740</v>
      </c>
    </row>
    <row r="1176" spans="2:6" x14ac:dyDescent="0.3">
      <c r="B1176" s="30">
        <v>46132</v>
      </c>
      <c r="C1176" s="28" t="s">
        <v>39</v>
      </c>
      <c r="D1176" s="28" t="s">
        <v>246</v>
      </c>
      <c r="E1176" s="28" t="s">
        <v>236</v>
      </c>
      <c r="F1176" s="28">
        <v>66</v>
      </c>
    </row>
    <row r="1177" spans="2:6" x14ac:dyDescent="0.3">
      <c r="B1177" s="30">
        <v>46132</v>
      </c>
      <c r="C1177" s="28" t="s">
        <v>106</v>
      </c>
      <c r="D1177" s="28" t="s">
        <v>245</v>
      </c>
      <c r="E1177" s="28" t="s">
        <v>223</v>
      </c>
      <c r="F1177" s="28">
        <v>477</v>
      </c>
    </row>
    <row r="1178" spans="2:6" x14ac:dyDescent="0.3">
      <c r="B1178" s="30">
        <v>46132</v>
      </c>
      <c r="C1178" s="28" t="s">
        <v>39</v>
      </c>
      <c r="D1178" s="28" t="s">
        <v>250</v>
      </c>
      <c r="E1178" s="28" t="s">
        <v>226</v>
      </c>
      <c r="F1178" s="28">
        <v>480</v>
      </c>
    </row>
    <row r="1179" spans="2:6" x14ac:dyDescent="0.3">
      <c r="B1179" s="30">
        <v>46132</v>
      </c>
      <c r="C1179" s="28" t="s">
        <v>39</v>
      </c>
      <c r="D1179" s="28" t="s">
        <v>245</v>
      </c>
      <c r="E1179" s="28" t="s">
        <v>217</v>
      </c>
      <c r="F1179" s="28">
        <v>104</v>
      </c>
    </row>
    <row r="1180" spans="2:6" x14ac:dyDescent="0.3">
      <c r="B1180" s="30">
        <v>46132</v>
      </c>
      <c r="C1180" s="28" t="s">
        <v>42</v>
      </c>
      <c r="D1180" s="28" t="s">
        <v>244</v>
      </c>
      <c r="E1180" s="28" t="s">
        <v>241</v>
      </c>
      <c r="F1180" s="28">
        <v>960</v>
      </c>
    </row>
    <row r="1181" spans="2:6" x14ac:dyDescent="0.3">
      <c r="B1181" s="30">
        <v>46132</v>
      </c>
      <c r="C1181" s="28" t="s">
        <v>38</v>
      </c>
      <c r="D1181" s="28" t="s">
        <v>244</v>
      </c>
      <c r="E1181" s="28" t="s">
        <v>231</v>
      </c>
      <c r="F1181" s="28">
        <v>286</v>
      </c>
    </row>
    <row r="1182" spans="2:6" x14ac:dyDescent="0.3">
      <c r="B1182" s="30">
        <v>46132</v>
      </c>
      <c r="C1182" s="28" t="s">
        <v>106</v>
      </c>
      <c r="D1182" s="28" t="s">
        <v>247</v>
      </c>
      <c r="E1182" s="28" t="s">
        <v>221</v>
      </c>
      <c r="F1182" s="28">
        <v>143</v>
      </c>
    </row>
    <row r="1183" spans="2:6" x14ac:dyDescent="0.3">
      <c r="B1183" s="30">
        <v>46132</v>
      </c>
      <c r="C1183" s="28" t="s">
        <v>38</v>
      </c>
      <c r="D1183" s="28" t="s">
        <v>245</v>
      </c>
      <c r="E1183" s="28" t="s">
        <v>217</v>
      </c>
      <c r="F1183" s="28">
        <v>520</v>
      </c>
    </row>
    <row r="1184" spans="2:6" x14ac:dyDescent="0.3">
      <c r="B1184" s="30">
        <v>46132</v>
      </c>
      <c r="C1184" s="28" t="s">
        <v>42</v>
      </c>
      <c r="D1184" s="28" t="s">
        <v>245</v>
      </c>
      <c r="E1184" s="28" t="s">
        <v>219</v>
      </c>
      <c r="F1184" s="28">
        <v>1001</v>
      </c>
    </row>
    <row r="1185" spans="2:6" x14ac:dyDescent="0.3">
      <c r="B1185" s="30">
        <v>46133</v>
      </c>
      <c r="C1185" s="28" t="s">
        <v>42</v>
      </c>
      <c r="D1185" s="28" t="s">
        <v>250</v>
      </c>
      <c r="E1185" s="28" t="s">
        <v>232</v>
      </c>
      <c r="F1185" s="28">
        <v>188</v>
      </c>
    </row>
    <row r="1186" spans="2:6" x14ac:dyDescent="0.3">
      <c r="B1186" s="30">
        <v>46133</v>
      </c>
      <c r="C1186" s="28" t="s">
        <v>42</v>
      </c>
      <c r="D1186" s="28" t="s">
        <v>246</v>
      </c>
      <c r="E1186" s="28" t="s">
        <v>228</v>
      </c>
      <c r="F1186" s="28">
        <v>1368</v>
      </c>
    </row>
    <row r="1187" spans="2:6" x14ac:dyDescent="0.3">
      <c r="B1187" s="30">
        <v>46133</v>
      </c>
      <c r="C1187" s="28" t="s">
        <v>42</v>
      </c>
      <c r="D1187" s="28" t="s">
        <v>246</v>
      </c>
      <c r="E1187" s="28" t="s">
        <v>229</v>
      </c>
      <c r="F1187" s="28">
        <v>264</v>
      </c>
    </row>
    <row r="1188" spans="2:6" x14ac:dyDescent="0.3">
      <c r="B1188" s="30">
        <v>46133</v>
      </c>
      <c r="C1188" s="28" t="s">
        <v>39</v>
      </c>
      <c r="D1188" s="28" t="s">
        <v>250</v>
      </c>
      <c r="E1188" s="28" t="s">
        <v>234</v>
      </c>
      <c r="F1188" s="28">
        <v>1224</v>
      </c>
    </row>
    <row r="1189" spans="2:6" x14ac:dyDescent="0.3">
      <c r="B1189" s="30">
        <v>46133</v>
      </c>
      <c r="C1189" s="28" t="s">
        <v>42</v>
      </c>
      <c r="D1189" s="28" t="s">
        <v>250</v>
      </c>
      <c r="E1189" s="28" t="s">
        <v>226</v>
      </c>
      <c r="F1189" s="28">
        <v>864</v>
      </c>
    </row>
    <row r="1190" spans="2:6" x14ac:dyDescent="0.3">
      <c r="B1190" s="30">
        <v>46133</v>
      </c>
      <c r="C1190" s="28" t="s">
        <v>38</v>
      </c>
      <c r="D1190" s="28" t="s">
        <v>247</v>
      </c>
      <c r="E1190" s="28" t="s">
        <v>233</v>
      </c>
      <c r="F1190" s="28">
        <v>204</v>
      </c>
    </row>
    <row r="1191" spans="2:6" x14ac:dyDescent="0.3">
      <c r="B1191" s="30">
        <v>46133</v>
      </c>
      <c r="C1191" s="28" t="s">
        <v>106</v>
      </c>
      <c r="D1191" s="28" t="s">
        <v>245</v>
      </c>
      <c r="E1191" s="28" t="s">
        <v>217</v>
      </c>
      <c r="F1191" s="28">
        <v>572</v>
      </c>
    </row>
    <row r="1192" spans="2:6" x14ac:dyDescent="0.3">
      <c r="B1192" s="30">
        <v>46133</v>
      </c>
      <c r="C1192" s="28" t="s">
        <v>106</v>
      </c>
      <c r="D1192" s="28" t="s">
        <v>244</v>
      </c>
      <c r="E1192" s="28" t="s">
        <v>227</v>
      </c>
      <c r="F1192" s="28">
        <v>1450</v>
      </c>
    </row>
    <row r="1193" spans="2:6" x14ac:dyDescent="0.3">
      <c r="B1193" s="30">
        <v>46133</v>
      </c>
      <c r="C1193" s="28" t="s">
        <v>106</v>
      </c>
      <c r="D1193" s="28" t="s">
        <v>245</v>
      </c>
      <c r="E1193" s="28" t="s">
        <v>223</v>
      </c>
      <c r="F1193" s="28">
        <v>106</v>
      </c>
    </row>
    <row r="1194" spans="2:6" x14ac:dyDescent="0.3">
      <c r="B1194" s="30">
        <v>46133</v>
      </c>
      <c r="C1194" s="28" t="s">
        <v>42</v>
      </c>
      <c r="D1194" s="28" t="s">
        <v>247</v>
      </c>
      <c r="E1194" s="28" t="s">
        <v>225</v>
      </c>
      <c r="F1194" s="28">
        <v>384</v>
      </c>
    </row>
    <row r="1195" spans="2:6" x14ac:dyDescent="0.3">
      <c r="B1195" s="30">
        <v>46133</v>
      </c>
      <c r="C1195" s="28" t="s">
        <v>38</v>
      </c>
      <c r="D1195" s="28" t="s">
        <v>246</v>
      </c>
      <c r="E1195" s="28" t="s">
        <v>229</v>
      </c>
      <c r="F1195" s="28">
        <v>1408</v>
      </c>
    </row>
    <row r="1196" spans="2:6" x14ac:dyDescent="0.3">
      <c r="B1196" s="30">
        <v>46134</v>
      </c>
      <c r="C1196" s="28" t="s">
        <v>106</v>
      </c>
      <c r="D1196" s="28" t="s">
        <v>244</v>
      </c>
      <c r="E1196" s="28" t="s">
        <v>242</v>
      </c>
      <c r="F1196" s="28">
        <v>1140</v>
      </c>
    </row>
    <row r="1197" spans="2:6" x14ac:dyDescent="0.3">
      <c r="B1197" s="30">
        <v>46134</v>
      </c>
      <c r="C1197" s="28" t="s">
        <v>39</v>
      </c>
      <c r="D1197" s="28" t="s">
        <v>247</v>
      </c>
      <c r="E1197" s="28" t="s">
        <v>230</v>
      </c>
      <c r="F1197" s="28">
        <v>481</v>
      </c>
    </row>
    <row r="1198" spans="2:6" x14ac:dyDescent="0.3">
      <c r="B1198" s="30">
        <v>46134</v>
      </c>
      <c r="C1198" s="28" t="s">
        <v>39</v>
      </c>
      <c r="D1198" s="28" t="s">
        <v>244</v>
      </c>
      <c r="E1198" s="28" t="s">
        <v>227</v>
      </c>
      <c r="F1198" s="28">
        <v>290</v>
      </c>
    </row>
    <row r="1199" spans="2:6" x14ac:dyDescent="0.3">
      <c r="B1199" s="30">
        <v>46134</v>
      </c>
      <c r="C1199" s="28" t="s">
        <v>39</v>
      </c>
      <c r="D1199" s="28" t="s">
        <v>247</v>
      </c>
      <c r="E1199" s="28" t="s">
        <v>221</v>
      </c>
      <c r="F1199" s="28">
        <v>130</v>
      </c>
    </row>
    <row r="1200" spans="2:6" x14ac:dyDescent="0.3">
      <c r="B1200" s="30">
        <v>46134</v>
      </c>
      <c r="C1200" s="28" t="s">
        <v>42</v>
      </c>
      <c r="D1200" s="28" t="s">
        <v>245</v>
      </c>
      <c r="E1200" s="28" t="s">
        <v>219</v>
      </c>
      <c r="F1200" s="28">
        <v>1001</v>
      </c>
    </row>
    <row r="1201" spans="2:6" x14ac:dyDescent="0.3">
      <c r="B1201" s="30">
        <v>46134</v>
      </c>
      <c r="C1201" s="28" t="s">
        <v>38</v>
      </c>
      <c r="D1201" s="28" t="s">
        <v>247</v>
      </c>
      <c r="E1201" s="28" t="s">
        <v>225</v>
      </c>
      <c r="F1201" s="28">
        <v>384</v>
      </c>
    </row>
    <row r="1202" spans="2:6" x14ac:dyDescent="0.3">
      <c r="B1202" s="30">
        <v>46134</v>
      </c>
      <c r="C1202" s="28" t="s">
        <v>38</v>
      </c>
      <c r="D1202" s="28" t="s">
        <v>246</v>
      </c>
      <c r="E1202" s="28" t="s">
        <v>237</v>
      </c>
      <c r="F1202" s="28">
        <v>252</v>
      </c>
    </row>
    <row r="1203" spans="2:6" x14ac:dyDescent="0.3">
      <c r="B1203" s="30">
        <v>46134</v>
      </c>
      <c r="C1203" s="28" t="s">
        <v>42</v>
      </c>
      <c r="D1203" s="28" t="s">
        <v>245</v>
      </c>
      <c r="E1203" s="28" t="s">
        <v>223</v>
      </c>
      <c r="F1203" s="28">
        <v>1113</v>
      </c>
    </row>
    <row r="1204" spans="2:6" x14ac:dyDescent="0.3">
      <c r="B1204" s="30">
        <v>46134</v>
      </c>
      <c r="C1204" s="28" t="s">
        <v>42</v>
      </c>
      <c r="D1204" s="28" t="s">
        <v>245</v>
      </c>
      <c r="E1204" s="28" t="s">
        <v>219</v>
      </c>
      <c r="F1204" s="28">
        <v>1092</v>
      </c>
    </row>
    <row r="1205" spans="2:6" x14ac:dyDescent="0.3">
      <c r="B1205" s="30">
        <v>46134</v>
      </c>
      <c r="C1205" s="28" t="s">
        <v>38</v>
      </c>
      <c r="D1205" s="28" t="s">
        <v>250</v>
      </c>
      <c r="E1205" s="28" t="s">
        <v>226</v>
      </c>
      <c r="F1205" s="28">
        <v>384</v>
      </c>
    </row>
    <row r="1206" spans="2:6" x14ac:dyDescent="0.3">
      <c r="B1206" s="30">
        <v>46134</v>
      </c>
      <c r="C1206" s="28" t="s">
        <v>42</v>
      </c>
      <c r="D1206" s="28" t="s">
        <v>245</v>
      </c>
      <c r="E1206" s="28" t="s">
        <v>215</v>
      </c>
      <c r="F1206" s="28">
        <v>138</v>
      </c>
    </row>
    <row r="1207" spans="2:6" x14ac:dyDescent="0.3">
      <c r="B1207" s="30">
        <v>46134</v>
      </c>
      <c r="C1207" s="28" t="s">
        <v>39</v>
      </c>
      <c r="D1207" s="28" t="s">
        <v>244</v>
      </c>
      <c r="E1207" s="28" t="s">
        <v>227</v>
      </c>
      <c r="F1207" s="28">
        <v>1218</v>
      </c>
    </row>
    <row r="1208" spans="2:6" x14ac:dyDescent="0.3">
      <c r="B1208" s="30">
        <v>46134</v>
      </c>
      <c r="C1208" s="28" t="s">
        <v>106</v>
      </c>
      <c r="D1208" s="28" t="s">
        <v>247</v>
      </c>
      <c r="E1208" s="28" t="s">
        <v>233</v>
      </c>
      <c r="F1208" s="28">
        <v>969</v>
      </c>
    </row>
    <row r="1209" spans="2:6" x14ac:dyDescent="0.3">
      <c r="B1209" s="30">
        <v>46135</v>
      </c>
      <c r="C1209" s="28" t="s">
        <v>106</v>
      </c>
      <c r="D1209" s="28" t="s">
        <v>247</v>
      </c>
      <c r="E1209" s="28" t="s">
        <v>221</v>
      </c>
      <c r="F1209" s="28">
        <v>299</v>
      </c>
    </row>
    <row r="1210" spans="2:6" x14ac:dyDescent="0.3">
      <c r="B1210" s="30">
        <v>46135</v>
      </c>
      <c r="C1210" s="28" t="s">
        <v>39</v>
      </c>
      <c r="D1210" s="28" t="s">
        <v>247</v>
      </c>
      <c r="E1210" s="28" t="s">
        <v>221</v>
      </c>
      <c r="F1210" s="28">
        <v>104</v>
      </c>
    </row>
    <row r="1211" spans="2:6" x14ac:dyDescent="0.3">
      <c r="B1211" s="30">
        <v>46135</v>
      </c>
      <c r="C1211" s="28" t="s">
        <v>38</v>
      </c>
      <c r="D1211" s="28" t="s">
        <v>245</v>
      </c>
      <c r="E1211" s="28" t="s">
        <v>223</v>
      </c>
      <c r="F1211" s="28">
        <v>1325</v>
      </c>
    </row>
    <row r="1212" spans="2:6" x14ac:dyDescent="0.3">
      <c r="B1212" s="30">
        <v>46135</v>
      </c>
      <c r="C1212" s="28" t="s">
        <v>39</v>
      </c>
      <c r="D1212" s="28" t="s">
        <v>247</v>
      </c>
      <c r="E1212" s="28" t="s">
        <v>233</v>
      </c>
      <c r="F1212" s="28">
        <v>1275</v>
      </c>
    </row>
    <row r="1213" spans="2:6" x14ac:dyDescent="0.3">
      <c r="B1213" s="30">
        <v>46135</v>
      </c>
      <c r="C1213" s="28" t="s">
        <v>106</v>
      </c>
      <c r="D1213" s="28" t="s">
        <v>247</v>
      </c>
      <c r="E1213" s="28" t="s">
        <v>233</v>
      </c>
      <c r="F1213" s="28">
        <v>153</v>
      </c>
    </row>
    <row r="1214" spans="2:6" x14ac:dyDescent="0.3">
      <c r="B1214" s="30">
        <v>46135</v>
      </c>
      <c r="C1214" s="28" t="s">
        <v>38</v>
      </c>
      <c r="D1214" s="28" t="s">
        <v>244</v>
      </c>
      <c r="E1214" s="28" t="s">
        <v>227</v>
      </c>
      <c r="F1214" s="28">
        <v>116</v>
      </c>
    </row>
    <row r="1215" spans="2:6" x14ac:dyDescent="0.3">
      <c r="B1215" s="30">
        <v>46135</v>
      </c>
      <c r="C1215" s="28" t="s">
        <v>42</v>
      </c>
      <c r="D1215" s="28" t="s">
        <v>250</v>
      </c>
      <c r="E1215" s="28" t="s">
        <v>239</v>
      </c>
      <c r="F1215" s="28">
        <v>494</v>
      </c>
    </row>
    <row r="1216" spans="2:6" x14ac:dyDescent="0.3">
      <c r="B1216" s="30">
        <v>46135</v>
      </c>
      <c r="C1216" s="28" t="s">
        <v>39</v>
      </c>
      <c r="D1216" s="28" t="s">
        <v>244</v>
      </c>
      <c r="E1216" s="28" t="s">
        <v>241</v>
      </c>
      <c r="F1216" s="28">
        <v>1260</v>
      </c>
    </row>
    <row r="1217" spans="2:6" x14ac:dyDescent="0.3">
      <c r="B1217" s="30">
        <v>46136</v>
      </c>
      <c r="C1217" s="28" t="s">
        <v>106</v>
      </c>
      <c r="D1217" s="28" t="s">
        <v>244</v>
      </c>
      <c r="E1217" s="28" t="s">
        <v>227</v>
      </c>
      <c r="F1217" s="28">
        <v>464</v>
      </c>
    </row>
    <row r="1218" spans="2:6" x14ac:dyDescent="0.3">
      <c r="B1218" s="30">
        <v>46136</v>
      </c>
      <c r="C1218" s="28" t="s">
        <v>42</v>
      </c>
      <c r="D1218" s="28" t="s">
        <v>246</v>
      </c>
      <c r="E1218" s="28" t="s">
        <v>228</v>
      </c>
      <c r="F1218" s="28">
        <v>720</v>
      </c>
    </row>
    <row r="1219" spans="2:6" x14ac:dyDescent="0.3">
      <c r="B1219" s="30">
        <v>46136</v>
      </c>
      <c r="C1219" s="28" t="s">
        <v>106</v>
      </c>
      <c r="D1219" s="28" t="s">
        <v>246</v>
      </c>
      <c r="E1219" s="28" t="s">
        <v>228</v>
      </c>
      <c r="F1219" s="28">
        <v>1800</v>
      </c>
    </row>
    <row r="1220" spans="2:6" x14ac:dyDescent="0.3">
      <c r="B1220" s="30">
        <v>46136</v>
      </c>
      <c r="C1220" s="28" t="s">
        <v>106</v>
      </c>
      <c r="D1220" s="28" t="s">
        <v>245</v>
      </c>
      <c r="E1220" s="28" t="s">
        <v>217</v>
      </c>
      <c r="F1220" s="28">
        <v>1300</v>
      </c>
    </row>
    <row r="1221" spans="2:6" x14ac:dyDescent="0.3">
      <c r="B1221" s="30">
        <v>46136</v>
      </c>
      <c r="C1221" s="28" t="s">
        <v>42</v>
      </c>
      <c r="D1221" s="28" t="s">
        <v>246</v>
      </c>
      <c r="E1221" s="28" t="s">
        <v>237</v>
      </c>
      <c r="F1221" s="28">
        <v>1008</v>
      </c>
    </row>
    <row r="1222" spans="2:6" x14ac:dyDescent="0.3">
      <c r="B1222" s="30">
        <v>46136</v>
      </c>
      <c r="C1222" s="28" t="s">
        <v>106</v>
      </c>
      <c r="D1222" s="28" t="s">
        <v>244</v>
      </c>
      <c r="E1222" s="28" t="s">
        <v>231</v>
      </c>
      <c r="F1222" s="28">
        <v>550</v>
      </c>
    </row>
    <row r="1223" spans="2:6" x14ac:dyDescent="0.3">
      <c r="B1223" s="30">
        <v>46136</v>
      </c>
      <c r="C1223" s="28" t="s">
        <v>38</v>
      </c>
      <c r="D1223" s="28" t="s">
        <v>244</v>
      </c>
      <c r="E1223" s="28" t="s">
        <v>227</v>
      </c>
      <c r="F1223" s="28">
        <v>116</v>
      </c>
    </row>
    <row r="1224" spans="2:6" x14ac:dyDescent="0.3">
      <c r="B1224" s="30">
        <v>46136</v>
      </c>
      <c r="C1224" s="28" t="s">
        <v>38</v>
      </c>
      <c r="D1224" s="28" t="s">
        <v>245</v>
      </c>
      <c r="E1224" s="28" t="s">
        <v>219</v>
      </c>
      <c r="F1224" s="28">
        <v>455</v>
      </c>
    </row>
    <row r="1225" spans="2:6" x14ac:dyDescent="0.3">
      <c r="B1225" s="30">
        <v>46136</v>
      </c>
      <c r="C1225" s="28" t="s">
        <v>106</v>
      </c>
      <c r="D1225" s="28" t="s">
        <v>244</v>
      </c>
      <c r="E1225" s="28" t="s">
        <v>241</v>
      </c>
      <c r="F1225" s="28">
        <v>780</v>
      </c>
    </row>
    <row r="1226" spans="2:6" x14ac:dyDescent="0.3">
      <c r="B1226" s="30">
        <v>46136</v>
      </c>
      <c r="C1226" s="28" t="s">
        <v>106</v>
      </c>
      <c r="D1226" s="28" t="s">
        <v>246</v>
      </c>
      <c r="E1226" s="28" t="s">
        <v>237</v>
      </c>
      <c r="F1226" s="28">
        <v>567</v>
      </c>
    </row>
    <row r="1227" spans="2:6" x14ac:dyDescent="0.3">
      <c r="B1227" s="30">
        <v>46136</v>
      </c>
      <c r="C1227" s="28" t="s">
        <v>42</v>
      </c>
      <c r="D1227" s="28" t="s">
        <v>245</v>
      </c>
      <c r="E1227" s="28" t="s">
        <v>215</v>
      </c>
      <c r="F1227" s="28">
        <v>828</v>
      </c>
    </row>
    <row r="1228" spans="2:6" x14ac:dyDescent="0.3">
      <c r="B1228" s="30">
        <v>46136</v>
      </c>
      <c r="C1228" s="28" t="s">
        <v>106</v>
      </c>
      <c r="D1228" s="28" t="s">
        <v>246</v>
      </c>
      <c r="E1228" s="28" t="s">
        <v>236</v>
      </c>
      <c r="F1228" s="28">
        <v>176</v>
      </c>
    </row>
    <row r="1229" spans="2:6" x14ac:dyDescent="0.3">
      <c r="B1229" s="30">
        <v>46136</v>
      </c>
      <c r="C1229" s="28" t="s">
        <v>106</v>
      </c>
      <c r="D1229" s="28" t="s">
        <v>247</v>
      </c>
      <c r="E1229" s="28" t="s">
        <v>225</v>
      </c>
      <c r="F1229" s="28">
        <v>1088</v>
      </c>
    </row>
    <row r="1230" spans="2:6" x14ac:dyDescent="0.3">
      <c r="B1230" s="30">
        <v>46136</v>
      </c>
      <c r="C1230" s="28" t="s">
        <v>106</v>
      </c>
      <c r="D1230" s="28" t="s">
        <v>245</v>
      </c>
      <c r="E1230" s="28" t="s">
        <v>219</v>
      </c>
      <c r="F1230" s="28">
        <v>1820</v>
      </c>
    </row>
    <row r="1231" spans="2:6" x14ac:dyDescent="0.3">
      <c r="B1231" s="30">
        <v>46136</v>
      </c>
      <c r="C1231" s="28" t="s">
        <v>106</v>
      </c>
      <c r="D1231" s="28" t="s">
        <v>245</v>
      </c>
      <c r="E1231" s="28" t="s">
        <v>215</v>
      </c>
      <c r="F1231" s="28">
        <v>1725</v>
      </c>
    </row>
    <row r="1232" spans="2:6" x14ac:dyDescent="0.3">
      <c r="B1232" s="30">
        <v>46137</v>
      </c>
      <c r="C1232" s="28" t="s">
        <v>38</v>
      </c>
      <c r="D1232" s="28" t="s">
        <v>247</v>
      </c>
      <c r="E1232" s="28" t="s">
        <v>221</v>
      </c>
      <c r="F1232" s="28">
        <v>286</v>
      </c>
    </row>
    <row r="1233" spans="2:6" x14ac:dyDescent="0.3">
      <c r="B1233" s="30">
        <v>46137</v>
      </c>
      <c r="C1233" s="28" t="s">
        <v>106</v>
      </c>
      <c r="D1233" s="28" t="s">
        <v>245</v>
      </c>
      <c r="E1233" s="28" t="s">
        <v>223</v>
      </c>
      <c r="F1233" s="28">
        <v>265</v>
      </c>
    </row>
    <row r="1234" spans="2:6" x14ac:dyDescent="0.3">
      <c r="B1234" s="30">
        <v>46137</v>
      </c>
      <c r="C1234" s="28" t="s">
        <v>39</v>
      </c>
      <c r="D1234" s="28" t="s">
        <v>247</v>
      </c>
      <c r="E1234" s="28" t="s">
        <v>221</v>
      </c>
      <c r="F1234" s="28">
        <v>78</v>
      </c>
    </row>
    <row r="1235" spans="2:6" x14ac:dyDescent="0.3">
      <c r="B1235" s="30">
        <v>46137</v>
      </c>
      <c r="C1235" s="28" t="s">
        <v>39</v>
      </c>
      <c r="D1235" s="28" t="s">
        <v>244</v>
      </c>
      <c r="E1235" s="28" t="s">
        <v>242</v>
      </c>
      <c r="F1235" s="28">
        <v>627</v>
      </c>
    </row>
    <row r="1236" spans="2:6" x14ac:dyDescent="0.3">
      <c r="B1236" s="30">
        <v>46137</v>
      </c>
      <c r="C1236" s="28" t="s">
        <v>42</v>
      </c>
      <c r="D1236" s="28" t="s">
        <v>250</v>
      </c>
      <c r="E1236" s="28" t="s">
        <v>226</v>
      </c>
      <c r="F1236" s="28">
        <v>576</v>
      </c>
    </row>
    <row r="1237" spans="2:6" x14ac:dyDescent="0.3">
      <c r="B1237" s="30">
        <v>46137</v>
      </c>
      <c r="C1237" s="28" t="s">
        <v>39</v>
      </c>
      <c r="D1237" s="28" t="s">
        <v>247</v>
      </c>
      <c r="E1237" s="28" t="s">
        <v>221</v>
      </c>
      <c r="F1237" s="28">
        <v>195</v>
      </c>
    </row>
    <row r="1238" spans="2:6" x14ac:dyDescent="0.3">
      <c r="B1238" s="30">
        <v>46137</v>
      </c>
      <c r="C1238" s="28" t="s">
        <v>39</v>
      </c>
      <c r="D1238" s="28" t="s">
        <v>246</v>
      </c>
      <c r="E1238" s="28" t="s">
        <v>236</v>
      </c>
      <c r="F1238" s="28">
        <v>220</v>
      </c>
    </row>
    <row r="1239" spans="2:6" x14ac:dyDescent="0.3">
      <c r="B1239" s="30">
        <v>46137</v>
      </c>
      <c r="C1239" s="28" t="s">
        <v>39</v>
      </c>
      <c r="D1239" s="28" t="s">
        <v>247</v>
      </c>
      <c r="E1239" s="28" t="s">
        <v>221</v>
      </c>
      <c r="F1239" s="28">
        <v>13</v>
      </c>
    </row>
    <row r="1240" spans="2:6" x14ac:dyDescent="0.3">
      <c r="B1240" s="30">
        <v>46137</v>
      </c>
      <c r="C1240" s="28" t="s">
        <v>39</v>
      </c>
      <c r="D1240" s="28" t="s">
        <v>244</v>
      </c>
      <c r="E1240" s="28" t="s">
        <v>242</v>
      </c>
      <c r="F1240" s="28">
        <v>285</v>
      </c>
    </row>
    <row r="1241" spans="2:6" x14ac:dyDescent="0.3">
      <c r="B1241" s="30">
        <v>46137</v>
      </c>
      <c r="C1241" s="28" t="s">
        <v>106</v>
      </c>
      <c r="D1241" s="28" t="s">
        <v>250</v>
      </c>
      <c r="E1241" s="28" t="s">
        <v>239</v>
      </c>
      <c r="F1241" s="28">
        <v>798</v>
      </c>
    </row>
    <row r="1242" spans="2:6" x14ac:dyDescent="0.3">
      <c r="B1242" s="30">
        <v>46137</v>
      </c>
      <c r="C1242" s="28" t="s">
        <v>39</v>
      </c>
      <c r="D1242" s="28" t="s">
        <v>245</v>
      </c>
      <c r="E1242" s="28" t="s">
        <v>238</v>
      </c>
      <c r="F1242" s="28">
        <v>1131</v>
      </c>
    </row>
    <row r="1243" spans="2:6" x14ac:dyDescent="0.3">
      <c r="B1243" s="30">
        <v>46138</v>
      </c>
      <c r="C1243" s="28" t="s">
        <v>42</v>
      </c>
      <c r="D1243" s="28" t="s">
        <v>245</v>
      </c>
      <c r="E1243" s="28" t="s">
        <v>215</v>
      </c>
      <c r="F1243" s="28">
        <v>1173</v>
      </c>
    </row>
    <row r="1244" spans="2:6" x14ac:dyDescent="0.3">
      <c r="B1244" s="30">
        <v>46138</v>
      </c>
      <c r="C1244" s="28" t="s">
        <v>38</v>
      </c>
      <c r="D1244" s="28" t="s">
        <v>245</v>
      </c>
      <c r="E1244" s="28" t="s">
        <v>238</v>
      </c>
      <c r="F1244" s="28">
        <v>1131</v>
      </c>
    </row>
    <row r="1245" spans="2:6" x14ac:dyDescent="0.3">
      <c r="B1245" s="30">
        <v>46138</v>
      </c>
      <c r="C1245" s="28" t="s">
        <v>39</v>
      </c>
      <c r="D1245" s="28" t="s">
        <v>250</v>
      </c>
      <c r="E1245" s="28" t="s">
        <v>226</v>
      </c>
      <c r="F1245" s="28">
        <v>1728</v>
      </c>
    </row>
    <row r="1246" spans="2:6" x14ac:dyDescent="0.3">
      <c r="B1246" s="30">
        <v>46138</v>
      </c>
      <c r="C1246" s="28" t="s">
        <v>38</v>
      </c>
      <c r="D1246" s="28" t="s">
        <v>250</v>
      </c>
      <c r="E1246" s="28" t="s">
        <v>232</v>
      </c>
      <c r="F1246" s="28">
        <v>1175</v>
      </c>
    </row>
    <row r="1247" spans="2:6" x14ac:dyDescent="0.3">
      <c r="B1247" s="30">
        <v>46138</v>
      </c>
      <c r="C1247" s="28" t="s">
        <v>42</v>
      </c>
      <c r="D1247" s="28" t="s">
        <v>247</v>
      </c>
      <c r="E1247" s="28" t="s">
        <v>233</v>
      </c>
      <c r="F1247" s="28">
        <v>408</v>
      </c>
    </row>
    <row r="1248" spans="2:6" x14ac:dyDescent="0.3">
      <c r="B1248" s="30">
        <v>46138</v>
      </c>
      <c r="C1248" s="28" t="s">
        <v>42</v>
      </c>
      <c r="D1248" s="28" t="s">
        <v>246</v>
      </c>
      <c r="E1248" s="28" t="s">
        <v>236</v>
      </c>
      <c r="F1248" s="28">
        <v>99</v>
      </c>
    </row>
    <row r="1249" spans="2:6" x14ac:dyDescent="0.3">
      <c r="B1249" s="30">
        <v>46138</v>
      </c>
      <c r="C1249" s="28" t="s">
        <v>42</v>
      </c>
      <c r="D1249" s="28" t="s">
        <v>246</v>
      </c>
      <c r="E1249" s="28" t="s">
        <v>229</v>
      </c>
      <c r="F1249" s="28">
        <v>616</v>
      </c>
    </row>
    <row r="1250" spans="2:6" x14ac:dyDescent="0.3">
      <c r="B1250" s="30">
        <v>46138</v>
      </c>
      <c r="C1250" s="28" t="s">
        <v>42</v>
      </c>
      <c r="D1250" s="28" t="s">
        <v>246</v>
      </c>
      <c r="E1250" s="28" t="s">
        <v>229</v>
      </c>
      <c r="F1250" s="28">
        <v>1848</v>
      </c>
    </row>
    <row r="1251" spans="2:6" x14ac:dyDescent="0.3">
      <c r="B1251" s="30">
        <v>46138</v>
      </c>
      <c r="C1251" s="28" t="s">
        <v>38</v>
      </c>
      <c r="D1251" s="28" t="s">
        <v>246</v>
      </c>
      <c r="E1251" s="28" t="s">
        <v>237</v>
      </c>
      <c r="F1251" s="28">
        <v>1260</v>
      </c>
    </row>
    <row r="1252" spans="2:6" x14ac:dyDescent="0.3">
      <c r="B1252" s="30">
        <v>46138</v>
      </c>
      <c r="C1252" s="28" t="s">
        <v>38</v>
      </c>
      <c r="D1252" s="28" t="s">
        <v>250</v>
      </c>
      <c r="E1252" s="28" t="s">
        <v>234</v>
      </c>
      <c r="F1252" s="28">
        <v>816</v>
      </c>
    </row>
    <row r="1253" spans="2:6" x14ac:dyDescent="0.3">
      <c r="B1253" s="30">
        <v>46139</v>
      </c>
      <c r="C1253" s="28" t="s">
        <v>39</v>
      </c>
      <c r="D1253" s="28" t="s">
        <v>250</v>
      </c>
      <c r="E1253" s="28" t="s">
        <v>239</v>
      </c>
      <c r="F1253" s="28">
        <v>646</v>
      </c>
    </row>
    <row r="1254" spans="2:6" x14ac:dyDescent="0.3">
      <c r="B1254" s="30">
        <v>46139</v>
      </c>
      <c r="C1254" s="28" t="s">
        <v>106</v>
      </c>
      <c r="D1254" s="28" t="s">
        <v>247</v>
      </c>
      <c r="E1254" s="28" t="s">
        <v>230</v>
      </c>
      <c r="F1254" s="28">
        <v>777</v>
      </c>
    </row>
    <row r="1255" spans="2:6" x14ac:dyDescent="0.3">
      <c r="B1255" s="30">
        <v>46139</v>
      </c>
      <c r="C1255" s="28" t="s">
        <v>39</v>
      </c>
      <c r="D1255" s="28" t="s">
        <v>250</v>
      </c>
      <c r="E1255" s="28" t="s">
        <v>234</v>
      </c>
      <c r="F1255" s="28">
        <v>969</v>
      </c>
    </row>
    <row r="1256" spans="2:6" x14ac:dyDescent="0.3">
      <c r="B1256" s="30">
        <v>46139</v>
      </c>
      <c r="C1256" s="28" t="s">
        <v>42</v>
      </c>
      <c r="D1256" s="28" t="s">
        <v>244</v>
      </c>
      <c r="E1256" s="28" t="s">
        <v>231</v>
      </c>
      <c r="F1256" s="28">
        <v>22</v>
      </c>
    </row>
    <row r="1257" spans="2:6" x14ac:dyDescent="0.3">
      <c r="B1257" s="30">
        <v>46139</v>
      </c>
      <c r="C1257" s="28" t="s">
        <v>39</v>
      </c>
      <c r="D1257" s="28" t="s">
        <v>244</v>
      </c>
      <c r="E1257" s="28" t="s">
        <v>241</v>
      </c>
      <c r="F1257" s="28">
        <v>180</v>
      </c>
    </row>
    <row r="1258" spans="2:6" x14ac:dyDescent="0.3">
      <c r="B1258" s="30">
        <v>46139</v>
      </c>
      <c r="C1258" s="28" t="s">
        <v>38</v>
      </c>
      <c r="D1258" s="28" t="s">
        <v>245</v>
      </c>
      <c r="E1258" s="28" t="s">
        <v>223</v>
      </c>
      <c r="F1258" s="28">
        <v>954</v>
      </c>
    </row>
    <row r="1259" spans="2:6" x14ac:dyDescent="0.3">
      <c r="B1259" s="30">
        <v>46139</v>
      </c>
      <c r="C1259" s="28" t="s">
        <v>42</v>
      </c>
      <c r="D1259" s="28" t="s">
        <v>246</v>
      </c>
      <c r="E1259" s="28" t="s">
        <v>228</v>
      </c>
      <c r="F1259" s="28">
        <v>72</v>
      </c>
    </row>
    <row r="1260" spans="2:6" x14ac:dyDescent="0.3">
      <c r="B1260" s="30">
        <v>46139</v>
      </c>
      <c r="C1260" s="28" t="s">
        <v>39</v>
      </c>
      <c r="D1260" s="28" t="s">
        <v>246</v>
      </c>
      <c r="E1260" s="28" t="s">
        <v>237</v>
      </c>
      <c r="F1260" s="28">
        <v>1197</v>
      </c>
    </row>
    <row r="1261" spans="2:6" x14ac:dyDescent="0.3">
      <c r="B1261" s="30">
        <v>46139</v>
      </c>
      <c r="C1261" s="28" t="s">
        <v>39</v>
      </c>
      <c r="D1261" s="28" t="s">
        <v>245</v>
      </c>
      <c r="E1261" s="28" t="s">
        <v>219</v>
      </c>
      <c r="F1261" s="28">
        <v>1183</v>
      </c>
    </row>
    <row r="1262" spans="2:6" x14ac:dyDescent="0.3">
      <c r="B1262" s="30">
        <v>46139</v>
      </c>
      <c r="C1262" s="28" t="s">
        <v>38</v>
      </c>
      <c r="D1262" s="28" t="s">
        <v>246</v>
      </c>
      <c r="E1262" s="28" t="s">
        <v>237</v>
      </c>
      <c r="F1262" s="28">
        <v>252</v>
      </c>
    </row>
    <row r="1263" spans="2:6" x14ac:dyDescent="0.3">
      <c r="B1263" s="30">
        <v>46140</v>
      </c>
      <c r="C1263" s="28" t="s">
        <v>39</v>
      </c>
      <c r="D1263" s="28" t="s">
        <v>247</v>
      </c>
      <c r="E1263" s="28" t="s">
        <v>233</v>
      </c>
      <c r="F1263" s="28">
        <v>1122</v>
      </c>
    </row>
    <row r="1264" spans="2:6" x14ac:dyDescent="0.3">
      <c r="B1264" s="30">
        <v>46140</v>
      </c>
      <c r="C1264" s="28" t="s">
        <v>38</v>
      </c>
      <c r="D1264" s="28" t="s">
        <v>250</v>
      </c>
      <c r="E1264" s="28" t="s">
        <v>239</v>
      </c>
      <c r="F1264" s="28">
        <v>684</v>
      </c>
    </row>
    <row r="1265" spans="2:6" x14ac:dyDescent="0.3">
      <c r="B1265" s="30">
        <v>46140</v>
      </c>
      <c r="C1265" s="28" t="s">
        <v>42</v>
      </c>
      <c r="D1265" s="28" t="s">
        <v>245</v>
      </c>
      <c r="E1265" s="28" t="s">
        <v>217</v>
      </c>
      <c r="F1265" s="28">
        <v>1092</v>
      </c>
    </row>
    <row r="1266" spans="2:6" x14ac:dyDescent="0.3">
      <c r="B1266" s="30">
        <v>46140</v>
      </c>
      <c r="C1266" s="28" t="s">
        <v>39</v>
      </c>
      <c r="D1266" s="28" t="s">
        <v>245</v>
      </c>
      <c r="E1266" s="28" t="s">
        <v>215</v>
      </c>
      <c r="F1266" s="28">
        <v>1311</v>
      </c>
    </row>
    <row r="1267" spans="2:6" x14ac:dyDescent="0.3">
      <c r="B1267" s="30">
        <v>46140</v>
      </c>
      <c r="C1267" s="28" t="s">
        <v>38</v>
      </c>
      <c r="D1267" s="28" t="s">
        <v>245</v>
      </c>
      <c r="E1267" s="28" t="s">
        <v>219</v>
      </c>
      <c r="F1267" s="28">
        <v>2002</v>
      </c>
    </row>
    <row r="1268" spans="2:6" x14ac:dyDescent="0.3">
      <c r="B1268" s="30">
        <v>46140</v>
      </c>
      <c r="C1268" s="28" t="s">
        <v>106</v>
      </c>
      <c r="D1268" s="28" t="s">
        <v>244</v>
      </c>
      <c r="E1268" s="28" t="s">
        <v>241</v>
      </c>
      <c r="F1268" s="28">
        <v>660</v>
      </c>
    </row>
    <row r="1269" spans="2:6" x14ac:dyDescent="0.3">
      <c r="B1269" s="30">
        <v>46140</v>
      </c>
      <c r="C1269" s="28" t="s">
        <v>38</v>
      </c>
      <c r="D1269" s="28" t="s">
        <v>247</v>
      </c>
      <c r="E1269" s="28" t="s">
        <v>221</v>
      </c>
      <c r="F1269" s="28">
        <v>273</v>
      </c>
    </row>
    <row r="1270" spans="2:6" x14ac:dyDescent="0.3">
      <c r="B1270" s="30">
        <v>46140</v>
      </c>
      <c r="C1270" s="28" t="s">
        <v>39</v>
      </c>
      <c r="D1270" s="28" t="s">
        <v>250</v>
      </c>
      <c r="E1270" s="28" t="s">
        <v>235</v>
      </c>
      <c r="F1270" s="28">
        <v>817</v>
      </c>
    </row>
    <row r="1271" spans="2:6" x14ac:dyDescent="0.3">
      <c r="B1271" s="30">
        <v>46140</v>
      </c>
      <c r="C1271" s="28" t="s">
        <v>42</v>
      </c>
      <c r="D1271" s="28" t="s">
        <v>250</v>
      </c>
      <c r="E1271" s="28" t="s">
        <v>226</v>
      </c>
      <c r="F1271" s="28">
        <v>768</v>
      </c>
    </row>
    <row r="1272" spans="2:6" x14ac:dyDescent="0.3">
      <c r="B1272" s="30">
        <v>46140</v>
      </c>
      <c r="C1272" s="28" t="s">
        <v>106</v>
      </c>
      <c r="D1272" s="28" t="s">
        <v>250</v>
      </c>
      <c r="E1272" s="28" t="s">
        <v>232</v>
      </c>
      <c r="F1272" s="28">
        <v>188</v>
      </c>
    </row>
    <row r="1273" spans="2:6" x14ac:dyDescent="0.3">
      <c r="B1273" s="30">
        <v>46140</v>
      </c>
      <c r="C1273" s="28" t="s">
        <v>106</v>
      </c>
      <c r="D1273" s="28" t="s">
        <v>247</v>
      </c>
      <c r="E1273" s="28" t="s">
        <v>225</v>
      </c>
      <c r="F1273" s="28">
        <v>896</v>
      </c>
    </row>
    <row r="1274" spans="2:6" x14ac:dyDescent="0.3">
      <c r="B1274" s="30">
        <v>46140</v>
      </c>
      <c r="C1274" s="28" t="s">
        <v>39</v>
      </c>
      <c r="D1274" s="28" t="s">
        <v>247</v>
      </c>
      <c r="E1274" s="28" t="s">
        <v>221</v>
      </c>
      <c r="F1274" s="28">
        <v>312</v>
      </c>
    </row>
    <row r="1275" spans="2:6" x14ac:dyDescent="0.3">
      <c r="B1275" s="30">
        <v>46140</v>
      </c>
      <c r="C1275" s="28" t="s">
        <v>106</v>
      </c>
      <c r="D1275" s="28" t="s">
        <v>245</v>
      </c>
      <c r="E1275" s="28" t="s">
        <v>219</v>
      </c>
      <c r="F1275" s="28">
        <v>2275</v>
      </c>
    </row>
    <row r="1276" spans="2:6" x14ac:dyDescent="0.3">
      <c r="B1276" s="30">
        <v>46141</v>
      </c>
      <c r="C1276" s="28" t="s">
        <v>42</v>
      </c>
      <c r="D1276" s="28" t="s">
        <v>245</v>
      </c>
      <c r="E1276" s="28" t="s">
        <v>219</v>
      </c>
      <c r="F1276" s="28">
        <v>364</v>
      </c>
    </row>
    <row r="1277" spans="2:6" x14ac:dyDescent="0.3">
      <c r="B1277" s="30">
        <v>46141</v>
      </c>
      <c r="C1277" s="28" t="s">
        <v>38</v>
      </c>
      <c r="D1277" s="28" t="s">
        <v>250</v>
      </c>
      <c r="E1277" s="28" t="s">
        <v>226</v>
      </c>
      <c r="F1277" s="28">
        <v>2304</v>
      </c>
    </row>
    <row r="1278" spans="2:6" x14ac:dyDescent="0.3">
      <c r="B1278" s="30">
        <v>46141</v>
      </c>
      <c r="C1278" s="28" t="s">
        <v>42</v>
      </c>
      <c r="D1278" s="28" t="s">
        <v>247</v>
      </c>
      <c r="E1278" s="28" t="s">
        <v>225</v>
      </c>
      <c r="F1278" s="28">
        <v>1408</v>
      </c>
    </row>
    <row r="1279" spans="2:6" x14ac:dyDescent="0.3">
      <c r="B1279" s="30">
        <v>46141</v>
      </c>
      <c r="C1279" s="28" t="s">
        <v>106</v>
      </c>
      <c r="D1279" s="28" t="s">
        <v>245</v>
      </c>
      <c r="E1279" s="28" t="s">
        <v>238</v>
      </c>
      <c r="F1279" s="28">
        <v>870</v>
      </c>
    </row>
    <row r="1280" spans="2:6" x14ac:dyDescent="0.3">
      <c r="B1280" s="30">
        <v>46141</v>
      </c>
      <c r="C1280" s="28" t="s">
        <v>106</v>
      </c>
      <c r="D1280" s="28" t="s">
        <v>245</v>
      </c>
      <c r="E1280" s="28" t="s">
        <v>215</v>
      </c>
      <c r="F1280" s="28">
        <v>1656</v>
      </c>
    </row>
    <row r="1281" spans="2:6" x14ac:dyDescent="0.3">
      <c r="B1281" s="30">
        <v>46141</v>
      </c>
      <c r="C1281" s="28" t="s">
        <v>38</v>
      </c>
      <c r="D1281" s="28" t="s">
        <v>247</v>
      </c>
      <c r="E1281" s="28" t="s">
        <v>230</v>
      </c>
      <c r="F1281" s="28">
        <v>777</v>
      </c>
    </row>
    <row r="1282" spans="2:6" x14ac:dyDescent="0.3">
      <c r="B1282" s="30">
        <v>46141</v>
      </c>
      <c r="C1282" s="28" t="s">
        <v>39</v>
      </c>
      <c r="D1282" s="28" t="s">
        <v>246</v>
      </c>
      <c r="E1282" s="28" t="s">
        <v>229</v>
      </c>
      <c r="F1282" s="28">
        <v>264</v>
      </c>
    </row>
    <row r="1283" spans="2:6" x14ac:dyDescent="0.3">
      <c r="B1283" s="30">
        <v>46141</v>
      </c>
      <c r="C1283" s="28" t="s">
        <v>42</v>
      </c>
      <c r="D1283" s="28" t="s">
        <v>247</v>
      </c>
      <c r="E1283" s="28" t="s">
        <v>221</v>
      </c>
      <c r="F1283" s="28">
        <v>65</v>
      </c>
    </row>
    <row r="1284" spans="2:6" x14ac:dyDescent="0.3">
      <c r="B1284" s="30">
        <v>46141</v>
      </c>
      <c r="C1284" s="28" t="s">
        <v>42</v>
      </c>
      <c r="D1284" s="28" t="s">
        <v>245</v>
      </c>
      <c r="E1284" s="28" t="s">
        <v>219</v>
      </c>
      <c r="F1284" s="28">
        <v>1183</v>
      </c>
    </row>
    <row r="1285" spans="2:6" x14ac:dyDescent="0.3">
      <c r="B1285" s="30">
        <v>46141</v>
      </c>
      <c r="C1285" s="28" t="s">
        <v>42</v>
      </c>
      <c r="D1285" s="28" t="s">
        <v>250</v>
      </c>
      <c r="E1285" s="28" t="s">
        <v>232</v>
      </c>
      <c r="F1285" s="28">
        <v>752</v>
      </c>
    </row>
    <row r="1286" spans="2:6" x14ac:dyDescent="0.3">
      <c r="B1286" s="30">
        <v>46141</v>
      </c>
      <c r="C1286" s="28" t="s">
        <v>106</v>
      </c>
      <c r="D1286" s="28" t="s">
        <v>247</v>
      </c>
      <c r="E1286" s="28" t="s">
        <v>230</v>
      </c>
      <c r="F1286" s="28">
        <v>814</v>
      </c>
    </row>
    <row r="1287" spans="2:6" x14ac:dyDescent="0.3">
      <c r="B1287" s="30">
        <v>46141</v>
      </c>
      <c r="C1287" s="28" t="s">
        <v>38</v>
      </c>
      <c r="D1287" s="28" t="s">
        <v>250</v>
      </c>
      <c r="E1287" s="28" t="s">
        <v>226</v>
      </c>
      <c r="F1287" s="28">
        <v>2400</v>
      </c>
    </row>
    <row r="1288" spans="2:6" x14ac:dyDescent="0.3">
      <c r="B1288" s="30">
        <v>46142</v>
      </c>
      <c r="C1288" s="28" t="s">
        <v>106</v>
      </c>
      <c r="D1288" s="28" t="s">
        <v>246</v>
      </c>
      <c r="E1288" s="28" t="s">
        <v>229</v>
      </c>
      <c r="F1288" s="28">
        <v>1672</v>
      </c>
    </row>
    <row r="1289" spans="2:6" x14ac:dyDescent="0.3">
      <c r="B1289" s="30">
        <v>46142</v>
      </c>
      <c r="C1289" s="28" t="s">
        <v>106</v>
      </c>
      <c r="D1289" s="28" t="s">
        <v>244</v>
      </c>
      <c r="E1289" s="28" t="s">
        <v>242</v>
      </c>
      <c r="F1289" s="28">
        <v>1311</v>
      </c>
    </row>
    <row r="1290" spans="2:6" x14ac:dyDescent="0.3">
      <c r="B1290" s="30">
        <v>46142</v>
      </c>
      <c r="C1290" s="28" t="s">
        <v>106</v>
      </c>
      <c r="D1290" s="28" t="s">
        <v>250</v>
      </c>
      <c r="E1290" s="28" t="s">
        <v>234</v>
      </c>
      <c r="F1290" s="28">
        <v>306</v>
      </c>
    </row>
    <row r="1291" spans="2:6" x14ac:dyDescent="0.3">
      <c r="B1291" s="30">
        <v>46142</v>
      </c>
      <c r="C1291" s="28" t="s">
        <v>38</v>
      </c>
      <c r="D1291" s="28" t="s">
        <v>244</v>
      </c>
      <c r="E1291" s="28" t="s">
        <v>241</v>
      </c>
      <c r="F1291" s="28">
        <v>1140</v>
      </c>
    </row>
    <row r="1292" spans="2:6" x14ac:dyDescent="0.3">
      <c r="B1292" s="30">
        <v>46142</v>
      </c>
      <c r="C1292" s="28" t="s">
        <v>39</v>
      </c>
      <c r="D1292" s="28" t="s">
        <v>247</v>
      </c>
      <c r="E1292" s="28" t="s">
        <v>221</v>
      </c>
      <c r="F1292" s="28">
        <v>65</v>
      </c>
    </row>
    <row r="1293" spans="2:6" x14ac:dyDescent="0.3">
      <c r="B1293" s="30">
        <v>46142</v>
      </c>
      <c r="C1293" s="28" t="s">
        <v>38</v>
      </c>
      <c r="D1293" s="28" t="s">
        <v>247</v>
      </c>
      <c r="E1293" s="28" t="s">
        <v>230</v>
      </c>
      <c r="F1293" s="28">
        <v>222</v>
      </c>
    </row>
    <row r="1294" spans="2:6" x14ac:dyDescent="0.3">
      <c r="B1294" s="30">
        <v>46142</v>
      </c>
      <c r="C1294" s="28" t="s">
        <v>42</v>
      </c>
      <c r="D1294" s="28" t="s">
        <v>245</v>
      </c>
      <c r="E1294" s="28" t="s">
        <v>223</v>
      </c>
      <c r="F1294" s="28">
        <v>1166</v>
      </c>
    </row>
    <row r="1295" spans="2:6" x14ac:dyDescent="0.3">
      <c r="B1295" s="30">
        <v>46142</v>
      </c>
      <c r="C1295" s="28" t="s">
        <v>38</v>
      </c>
      <c r="D1295" s="28" t="s">
        <v>245</v>
      </c>
      <c r="E1295" s="28" t="s">
        <v>217</v>
      </c>
      <c r="F1295" s="28">
        <v>104</v>
      </c>
    </row>
    <row r="1296" spans="2:6" x14ac:dyDescent="0.3">
      <c r="B1296" s="30">
        <v>46142</v>
      </c>
      <c r="C1296" s="28" t="s">
        <v>42</v>
      </c>
      <c r="D1296" s="28" t="s">
        <v>244</v>
      </c>
      <c r="E1296" s="28" t="s">
        <v>242</v>
      </c>
      <c r="F1296" s="28">
        <v>1254</v>
      </c>
    </row>
    <row r="1297" spans="2:6" x14ac:dyDescent="0.3">
      <c r="B1297" s="30">
        <v>46142</v>
      </c>
      <c r="C1297" s="28" t="s">
        <v>106</v>
      </c>
      <c r="D1297" s="28" t="s">
        <v>247</v>
      </c>
      <c r="E1297" s="28" t="s">
        <v>233</v>
      </c>
      <c r="F1297" s="28">
        <v>306</v>
      </c>
    </row>
    <row r="1298" spans="2:6" x14ac:dyDescent="0.3">
      <c r="B1298" s="30">
        <v>46142</v>
      </c>
      <c r="C1298" s="28" t="s">
        <v>39</v>
      </c>
      <c r="D1298" s="28" t="s">
        <v>246</v>
      </c>
      <c r="E1298" s="28" t="s">
        <v>236</v>
      </c>
      <c r="F1298" s="28">
        <v>55</v>
      </c>
    </row>
    <row r="1299" spans="2:6" x14ac:dyDescent="0.3">
      <c r="B1299" s="30">
        <v>46143</v>
      </c>
      <c r="C1299" s="28" t="s">
        <v>38</v>
      </c>
      <c r="D1299" s="28" t="s">
        <v>247</v>
      </c>
      <c r="E1299" s="28" t="s">
        <v>230</v>
      </c>
      <c r="F1299" s="28">
        <v>333</v>
      </c>
    </row>
    <row r="1300" spans="2:6" x14ac:dyDescent="0.3">
      <c r="B1300" s="30">
        <v>46143</v>
      </c>
      <c r="C1300" s="28" t="s">
        <v>106</v>
      </c>
      <c r="D1300" s="28" t="s">
        <v>246</v>
      </c>
      <c r="E1300" s="28" t="s">
        <v>229</v>
      </c>
      <c r="F1300" s="28">
        <v>88</v>
      </c>
    </row>
    <row r="1301" spans="2:6" x14ac:dyDescent="0.3">
      <c r="B1301" s="30">
        <v>46143</v>
      </c>
      <c r="C1301" s="28" t="s">
        <v>106</v>
      </c>
      <c r="D1301" s="28" t="s">
        <v>245</v>
      </c>
      <c r="E1301" s="28" t="s">
        <v>215</v>
      </c>
      <c r="F1301" s="28">
        <v>1173</v>
      </c>
    </row>
    <row r="1302" spans="2:6" x14ac:dyDescent="0.3">
      <c r="B1302" s="30">
        <v>46143</v>
      </c>
      <c r="C1302" s="28" t="s">
        <v>38</v>
      </c>
      <c r="D1302" s="28" t="s">
        <v>245</v>
      </c>
      <c r="E1302" s="28" t="s">
        <v>215</v>
      </c>
      <c r="F1302" s="28">
        <v>1380</v>
      </c>
    </row>
    <row r="1303" spans="2:6" x14ac:dyDescent="0.3">
      <c r="B1303" s="30">
        <v>46143</v>
      </c>
      <c r="C1303" s="28" t="s">
        <v>39</v>
      </c>
      <c r="D1303" s="28" t="s">
        <v>250</v>
      </c>
      <c r="E1303" s="28" t="s">
        <v>226</v>
      </c>
      <c r="F1303" s="28">
        <v>1248</v>
      </c>
    </row>
    <row r="1304" spans="2:6" x14ac:dyDescent="0.3">
      <c r="B1304" s="30">
        <v>46143</v>
      </c>
      <c r="C1304" s="28" t="s">
        <v>38</v>
      </c>
      <c r="D1304" s="28" t="s">
        <v>246</v>
      </c>
      <c r="E1304" s="28" t="s">
        <v>237</v>
      </c>
      <c r="F1304" s="28">
        <v>693</v>
      </c>
    </row>
    <row r="1305" spans="2:6" x14ac:dyDescent="0.3">
      <c r="B1305" s="30">
        <v>46143</v>
      </c>
      <c r="C1305" s="28" t="s">
        <v>38</v>
      </c>
      <c r="D1305" s="28" t="s">
        <v>250</v>
      </c>
      <c r="E1305" s="28" t="s">
        <v>235</v>
      </c>
      <c r="F1305" s="28">
        <v>817</v>
      </c>
    </row>
    <row r="1306" spans="2:6" x14ac:dyDescent="0.3">
      <c r="B1306" s="30">
        <v>46143</v>
      </c>
      <c r="C1306" s="28" t="s">
        <v>42</v>
      </c>
      <c r="D1306" s="28" t="s">
        <v>244</v>
      </c>
      <c r="E1306" s="28" t="s">
        <v>227</v>
      </c>
      <c r="F1306" s="28">
        <v>1160</v>
      </c>
    </row>
    <row r="1307" spans="2:6" x14ac:dyDescent="0.3">
      <c r="B1307" s="30">
        <v>46143</v>
      </c>
      <c r="C1307" s="28" t="s">
        <v>106</v>
      </c>
      <c r="D1307" s="28" t="s">
        <v>247</v>
      </c>
      <c r="E1307" s="28" t="s">
        <v>230</v>
      </c>
      <c r="F1307" s="28">
        <v>148</v>
      </c>
    </row>
    <row r="1308" spans="2:6" x14ac:dyDescent="0.3">
      <c r="B1308" s="30">
        <v>46143</v>
      </c>
      <c r="C1308" s="28" t="s">
        <v>38</v>
      </c>
      <c r="D1308" s="28" t="s">
        <v>245</v>
      </c>
      <c r="E1308" s="28" t="s">
        <v>223</v>
      </c>
      <c r="F1308" s="28">
        <v>901</v>
      </c>
    </row>
    <row r="1309" spans="2:6" x14ac:dyDescent="0.3">
      <c r="B1309" s="30">
        <v>46143</v>
      </c>
      <c r="C1309" s="28" t="s">
        <v>42</v>
      </c>
      <c r="D1309" s="28" t="s">
        <v>250</v>
      </c>
      <c r="E1309" s="28" t="s">
        <v>235</v>
      </c>
      <c r="F1309" s="28">
        <v>989</v>
      </c>
    </row>
    <row r="1310" spans="2:6" x14ac:dyDescent="0.3">
      <c r="B1310" s="30">
        <v>46143</v>
      </c>
      <c r="C1310" s="28" t="s">
        <v>42</v>
      </c>
      <c r="D1310" s="28" t="s">
        <v>250</v>
      </c>
      <c r="E1310" s="28" t="s">
        <v>239</v>
      </c>
      <c r="F1310" s="28">
        <v>608</v>
      </c>
    </row>
    <row r="1311" spans="2:6" x14ac:dyDescent="0.3">
      <c r="B1311" s="30">
        <v>46143</v>
      </c>
      <c r="C1311" s="28" t="s">
        <v>42</v>
      </c>
      <c r="D1311" s="28" t="s">
        <v>247</v>
      </c>
      <c r="E1311" s="28" t="s">
        <v>225</v>
      </c>
      <c r="F1311" s="28">
        <v>512</v>
      </c>
    </row>
    <row r="1312" spans="2:6" x14ac:dyDescent="0.3">
      <c r="B1312" s="30">
        <v>46143</v>
      </c>
      <c r="C1312" s="28" t="s">
        <v>38</v>
      </c>
      <c r="D1312" s="28" t="s">
        <v>245</v>
      </c>
      <c r="E1312" s="28" t="s">
        <v>217</v>
      </c>
      <c r="F1312" s="28">
        <v>1248</v>
      </c>
    </row>
    <row r="1313" spans="2:6" x14ac:dyDescent="0.3">
      <c r="B1313" s="30">
        <v>46144</v>
      </c>
      <c r="C1313" s="28" t="s">
        <v>38</v>
      </c>
      <c r="D1313" s="28" t="s">
        <v>247</v>
      </c>
      <c r="E1313" s="28" t="s">
        <v>225</v>
      </c>
      <c r="F1313" s="28">
        <v>128</v>
      </c>
    </row>
    <row r="1314" spans="2:6" x14ac:dyDescent="0.3">
      <c r="B1314" s="30">
        <v>46144</v>
      </c>
      <c r="C1314" s="28" t="s">
        <v>38</v>
      </c>
      <c r="D1314" s="28" t="s">
        <v>250</v>
      </c>
      <c r="E1314" s="28" t="s">
        <v>239</v>
      </c>
      <c r="F1314" s="28">
        <v>304</v>
      </c>
    </row>
    <row r="1315" spans="2:6" x14ac:dyDescent="0.3">
      <c r="B1315" s="30">
        <v>46144</v>
      </c>
      <c r="C1315" s="28" t="s">
        <v>106</v>
      </c>
      <c r="D1315" s="28" t="s">
        <v>246</v>
      </c>
      <c r="E1315" s="28" t="s">
        <v>236</v>
      </c>
      <c r="F1315" s="28">
        <v>33</v>
      </c>
    </row>
    <row r="1316" spans="2:6" x14ac:dyDescent="0.3">
      <c r="B1316" s="30">
        <v>46144</v>
      </c>
      <c r="C1316" s="28" t="s">
        <v>106</v>
      </c>
      <c r="D1316" s="28" t="s">
        <v>245</v>
      </c>
      <c r="E1316" s="28" t="s">
        <v>223</v>
      </c>
      <c r="F1316" s="28">
        <v>53</v>
      </c>
    </row>
    <row r="1317" spans="2:6" x14ac:dyDescent="0.3">
      <c r="B1317" s="30">
        <v>46144</v>
      </c>
      <c r="C1317" s="28" t="s">
        <v>42</v>
      </c>
      <c r="D1317" s="28" t="s">
        <v>250</v>
      </c>
      <c r="E1317" s="28" t="s">
        <v>234</v>
      </c>
      <c r="F1317" s="28">
        <v>102</v>
      </c>
    </row>
    <row r="1318" spans="2:6" x14ac:dyDescent="0.3">
      <c r="B1318" s="30">
        <v>46144</v>
      </c>
      <c r="C1318" s="28" t="s">
        <v>106</v>
      </c>
      <c r="D1318" s="28" t="s">
        <v>250</v>
      </c>
      <c r="E1318" s="28" t="s">
        <v>235</v>
      </c>
      <c r="F1318" s="28">
        <v>430</v>
      </c>
    </row>
    <row r="1319" spans="2:6" x14ac:dyDescent="0.3">
      <c r="B1319" s="30">
        <v>46144</v>
      </c>
      <c r="C1319" s="28" t="s">
        <v>39</v>
      </c>
      <c r="D1319" s="28" t="s">
        <v>246</v>
      </c>
      <c r="E1319" s="28" t="s">
        <v>236</v>
      </c>
      <c r="F1319" s="28">
        <v>22</v>
      </c>
    </row>
    <row r="1320" spans="2:6" x14ac:dyDescent="0.3">
      <c r="B1320" s="30">
        <v>46145</v>
      </c>
      <c r="C1320" s="28" t="s">
        <v>106</v>
      </c>
      <c r="D1320" s="28" t="s">
        <v>245</v>
      </c>
      <c r="E1320" s="28" t="s">
        <v>219</v>
      </c>
      <c r="F1320" s="28">
        <v>2093</v>
      </c>
    </row>
    <row r="1321" spans="2:6" x14ac:dyDescent="0.3">
      <c r="B1321" s="30">
        <v>46145</v>
      </c>
      <c r="C1321" s="28" t="s">
        <v>42</v>
      </c>
      <c r="D1321" s="28" t="s">
        <v>245</v>
      </c>
      <c r="E1321" s="28" t="s">
        <v>217</v>
      </c>
      <c r="F1321" s="28">
        <v>1196</v>
      </c>
    </row>
    <row r="1322" spans="2:6" x14ac:dyDescent="0.3">
      <c r="B1322" s="30">
        <v>46145</v>
      </c>
      <c r="C1322" s="28" t="s">
        <v>38</v>
      </c>
      <c r="D1322" s="28" t="s">
        <v>245</v>
      </c>
      <c r="E1322" s="28" t="s">
        <v>238</v>
      </c>
      <c r="F1322" s="28">
        <v>2001</v>
      </c>
    </row>
    <row r="1323" spans="2:6" x14ac:dyDescent="0.3">
      <c r="B1323" s="30">
        <v>46145</v>
      </c>
      <c r="C1323" s="28" t="s">
        <v>106</v>
      </c>
      <c r="D1323" s="28" t="s">
        <v>245</v>
      </c>
      <c r="E1323" s="28" t="s">
        <v>215</v>
      </c>
      <c r="F1323" s="28">
        <v>621</v>
      </c>
    </row>
    <row r="1324" spans="2:6" x14ac:dyDescent="0.3">
      <c r="B1324" s="30">
        <v>46145</v>
      </c>
      <c r="C1324" s="28" t="s">
        <v>38</v>
      </c>
      <c r="D1324" s="28" t="s">
        <v>246</v>
      </c>
      <c r="E1324" s="28" t="s">
        <v>229</v>
      </c>
      <c r="F1324" s="28">
        <v>616</v>
      </c>
    </row>
    <row r="1325" spans="2:6" x14ac:dyDescent="0.3">
      <c r="B1325" s="30">
        <v>46145</v>
      </c>
      <c r="C1325" s="28" t="s">
        <v>38</v>
      </c>
      <c r="D1325" s="28" t="s">
        <v>244</v>
      </c>
      <c r="E1325" s="28" t="s">
        <v>227</v>
      </c>
      <c r="F1325" s="28">
        <v>580</v>
      </c>
    </row>
    <row r="1326" spans="2:6" x14ac:dyDescent="0.3">
      <c r="B1326" s="30">
        <v>46145</v>
      </c>
      <c r="C1326" s="28" t="s">
        <v>42</v>
      </c>
      <c r="D1326" s="28" t="s">
        <v>250</v>
      </c>
      <c r="E1326" s="28" t="s">
        <v>235</v>
      </c>
      <c r="F1326" s="28">
        <v>817</v>
      </c>
    </row>
    <row r="1327" spans="2:6" x14ac:dyDescent="0.3">
      <c r="B1327" s="30">
        <v>46145</v>
      </c>
      <c r="C1327" s="28" t="s">
        <v>42</v>
      </c>
      <c r="D1327" s="28" t="s">
        <v>250</v>
      </c>
      <c r="E1327" s="28" t="s">
        <v>226</v>
      </c>
      <c r="F1327" s="28">
        <v>1248</v>
      </c>
    </row>
    <row r="1328" spans="2:6" x14ac:dyDescent="0.3">
      <c r="B1328" s="30">
        <v>46146</v>
      </c>
      <c r="C1328" s="28" t="s">
        <v>42</v>
      </c>
      <c r="D1328" s="28" t="s">
        <v>247</v>
      </c>
      <c r="E1328" s="28" t="s">
        <v>221</v>
      </c>
      <c r="F1328" s="28">
        <v>234</v>
      </c>
    </row>
    <row r="1329" spans="2:6" x14ac:dyDescent="0.3">
      <c r="B1329" s="30">
        <v>46146</v>
      </c>
      <c r="C1329" s="28" t="s">
        <v>39</v>
      </c>
      <c r="D1329" s="28" t="s">
        <v>244</v>
      </c>
      <c r="E1329" s="28" t="s">
        <v>240</v>
      </c>
      <c r="F1329" s="28">
        <v>495</v>
      </c>
    </row>
    <row r="1330" spans="2:6" x14ac:dyDescent="0.3">
      <c r="B1330" s="30">
        <v>46146</v>
      </c>
      <c r="C1330" s="28" t="s">
        <v>38</v>
      </c>
      <c r="D1330" s="28" t="s">
        <v>245</v>
      </c>
      <c r="E1330" s="28" t="s">
        <v>223</v>
      </c>
      <c r="F1330" s="28">
        <v>212</v>
      </c>
    </row>
    <row r="1331" spans="2:6" x14ac:dyDescent="0.3">
      <c r="B1331" s="30">
        <v>46146</v>
      </c>
      <c r="C1331" s="28" t="s">
        <v>38</v>
      </c>
      <c r="D1331" s="28" t="s">
        <v>250</v>
      </c>
      <c r="E1331" s="28" t="s">
        <v>226</v>
      </c>
      <c r="F1331" s="28">
        <v>576</v>
      </c>
    </row>
    <row r="1332" spans="2:6" x14ac:dyDescent="0.3">
      <c r="B1332" s="30">
        <v>46146</v>
      </c>
      <c r="C1332" s="28" t="s">
        <v>106</v>
      </c>
      <c r="D1332" s="28" t="s">
        <v>245</v>
      </c>
      <c r="E1332" s="28" t="s">
        <v>215</v>
      </c>
      <c r="F1332" s="28">
        <v>1035</v>
      </c>
    </row>
    <row r="1333" spans="2:6" x14ac:dyDescent="0.3">
      <c r="B1333" s="30">
        <v>46146</v>
      </c>
      <c r="C1333" s="28" t="s">
        <v>38</v>
      </c>
      <c r="D1333" s="28" t="s">
        <v>244</v>
      </c>
      <c r="E1333" s="28" t="s">
        <v>240</v>
      </c>
      <c r="F1333" s="28">
        <v>495</v>
      </c>
    </row>
    <row r="1334" spans="2:6" x14ac:dyDescent="0.3">
      <c r="B1334" s="30">
        <v>46146</v>
      </c>
      <c r="C1334" s="28" t="s">
        <v>39</v>
      </c>
      <c r="D1334" s="28" t="s">
        <v>244</v>
      </c>
      <c r="E1334" s="28" t="s">
        <v>242</v>
      </c>
      <c r="F1334" s="28">
        <v>342</v>
      </c>
    </row>
    <row r="1335" spans="2:6" x14ac:dyDescent="0.3">
      <c r="B1335" s="30">
        <v>46146</v>
      </c>
      <c r="C1335" s="28" t="s">
        <v>42</v>
      </c>
      <c r="D1335" s="28" t="s">
        <v>247</v>
      </c>
      <c r="E1335" s="28" t="s">
        <v>221</v>
      </c>
      <c r="F1335" s="28">
        <v>91</v>
      </c>
    </row>
    <row r="1336" spans="2:6" x14ac:dyDescent="0.3">
      <c r="B1336" s="30">
        <v>46146</v>
      </c>
      <c r="C1336" s="28" t="s">
        <v>39</v>
      </c>
      <c r="D1336" s="28" t="s">
        <v>246</v>
      </c>
      <c r="E1336" s="28" t="s">
        <v>228</v>
      </c>
      <c r="F1336" s="28">
        <v>216</v>
      </c>
    </row>
    <row r="1337" spans="2:6" x14ac:dyDescent="0.3">
      <c r="B1337" s="30">
        <v>46147</v>
      </c>
      <c r="C1337" s="28" t="s">
        <v>39</v>
      </c>
      <c r="D1337" s="28" t="s">
        <v>244</v>
      </c>
      <c r="E1337" s="28" t="s">
        <v>241</v>
      </c>
      <c r="F1337" s="28">
        <v>1380</v>
      </c>
    </row>
    <row r="1338" spans="2:6" x14ac:dyDescent="0.3">
      <c r="B1338" s="30">
        <v>46147</v>
      </c>
      <c r="C1338" s="28" t="s">
        <v>106</v>
      </c>
      <c r="D1338" s="28" t="s">
        <v>246</v>
      </c>
      <c r="E1338" s="28" t="s">
        <v>237</v>
      </c>
      <c r="F1338" s="28">
        <v>63</v>
      </c>
    </row>
    <row r="1339" spans="2:6" x14ac:dyDescent="0.3">
      <c r="B1339" s="30">
        <v>46147</v>
      </c>
      <c r="C1339" s="28" t="s">
        <v>39</v>
      </c>
      <c r="D1339" s="28" t="s">
        <v>247</v>
      </c>
      <c r="E1339" s="28" t="s">
        <v>221</v>
      </c>
      <c r="F1339" s="28">
        <v>26</v>
      </c>
    </row>
    <row r="1340" spans="2:6" x14ac:dyDescent="0.3">
      <c r="B1340" s="30">
        <v>46147</v>
      </c>
      <c r="C1340" s="28" t="s">
        <v>39</v>
      </c>
      <c r="D1340" s="28" t="s">
        <v>245</v>
      </c>
      <c r="E1340" s="28" t="s">
        <v>238</v>
      </c>
      <c r="F1340" s="28">
        <v>1044</v>
      </c>
    </row>
    <row r="1341" spans="2:6" x14ac:dyDescent="0.3">
      <c r="B1341" s="30">
        <v>46147</v>
      </c>
      <c r="C1341" s="28" t="s">
        <v>38</v>
      </c>
      <c r="D1341" s="28" t="s">
        <v>245</v>
      </c>
      <c r="E1341" s="28" t="s">
        <v>215</v>
      </c>
      <c r="F1341" s="28">
        <v>414</v>
      </c>
    </row>
    <row r="1342" spans="2:6" x14ac:dyDescent="0.3">
      <c r="B1342" s="30">
        <v>46147</v>
      </c>
      <c r="C1342" s="28" t="s">
        <v>106</v>
      </c>
      <c r="D1342" s="28" t="s">
        <v>244</v>
      </c>
      <c r="E1342" s="28" t="s">
        <v>231</v>
      </c>
      <c r="F1342" s="28">
        <v>308</v>
      </c>
    </row>
    <row r="1343" spans="2:6" x14ac:dyDescent="0.3">
      <c r="B1343" s="30">
        <v>46148</v>
      </c>
      <c r="C1343" s="28" t="s">
        <v>39</v>
      </c>
      <c r="D1343" s="28" t="s">
        <v>246</v>
      </c>
      <c r="E1343" s="28" t="s">
        <v>237</v>
      </c>
      <c r="F1343" s="28">
        <v>882</v>
      </c>
    </row>
    <row r="1344" spans="2:6" x14ac:dyDescent="0.3">
      <c r="B1344" s="30">
        <v>46148</v>
      </c>
      <c r="C1344" s="28" t="s">
        <v>39</v>
      </c>
      <c r="D1344" s="28" t="s">
        <v>244</v>
      </c>
      <c r="E1344" s="28" t="s">
        <v>241</v>
      </c>
      <c r="F1344" s="28">
        <v>600</v>
      </c>
    </row>
    <row r="1345" spans="2:6" x14ac:dyDescent="0.3">
      <c r="B1345" s="30">
        <v>46148</v>
      </c>
      <c r="C1345" s="28" t="s">
        <v>38</v>
      </c>
      <c r="D1345" s="28" t="s">
        <v>244</v>
      </c>
      <c r="E1345" s="28" t="s">
        <v>231</v>
      </c>
      <c r="F1345" s="28">
        <v>44</v>
      </c>
    </row>
    <row r="1346" spans="2:6" x14ac:dyDescent="0.3">
      <c r="B1346" s="30">
        <v>46148</v>
      </c>
      <c r="C1346" s="28" t="s">
        <v>38</v>
      </c>
      <c r="D1346" s="28" t="s">
        <v>250</v>
      </c>
      <c r="E1346" s="28" t="s">
        <v>226</v>
      </c>
      <c r="F1346" s="28">
        <v>288</v>
      </c>
    </row>
    <row r="1347" spans="2:6" x14ac:dyDescent="0.3">
      <c r="B1347" s="30">
        <v>46148</v>
      </c>
      <c r="C1347" s="28" t="s">
        <v>38</v>
      </c>
      <c r="D1347" s="28" t="s">
        <v>247</v>
      </c>
      <c r="E1347" s="28" t="s">
        <v>233</v>
      </c>
      <c r="F1347" s="28">
        <v>510</v>
      </c>
    </row>
    <row r="1348" spans="2:6" x14ac:dyDescent="0.3">
      <c r="B1348" s="30">
        <v>46148</v>
      </c>
      <c r="C1348" s="28" t="s">
        <v>42</v>
      </c>
      <c r="D1348" s="28" t="s">
        <v>250</v>
      </c>
      <c r="E1348" s="28" t="s">
        <v>226</v>
      </c>
      <c r="F1348" s="28">
        <v>1920</v>
      </c>
    </row>
    <row r="1349" spans="2:6" x14ac:dyDescent="0.3">
      <c r="B1349" s="30">
        <v>46148</v>
      </c>
      <c r="C1349" s="28" t="s">
        <v>38</v>
      </c>
      <c r="D1349" s="28" t="s">
        <v>244</v>
      </c>
      <c r="E1349" s="28" t="s">
        <v>227</v>
      </c>
      <c r="F1349" s="28">
        <v>464</v>
      </c>
    </row>
    <row r="1350" spans="2:6" x14ac:dyDescent="0.3">
      <c r="B1350" s="30">
        <v>46149</v>
      </c>
      <c r="C1350" s="28" t="s">
        <v>39</v>
      </c>
      <c r="D1350" s="28" t="s">
        <v>244</v>
      </c>
      <c r="E1350" s="28" t="s">
        <v>227</v>
      </c>
      <c r="F1350" s="28">
        <v>232</v>
      </c>
    </row>
    <row r="1351" spans="2:6" x14ac:dyDescent="0.3">
      <c r="B1351" s="30">
        <v>46149</v>
      </c>
      <c r="C1351" s="28" t="s">
        <v>39</v>
      </c>
      <c r="D1351" s="28" t="s">
        <v>250</v>
      </c>
      <c r="E1351" s="28" t="s">
        <v>232</v>
      </c>
      <c r="F1351" s="28">
        <v>329</v>
      </c>
    </row>
    <row r="1352" spans="2:6" x14ac:dyDescent="0.3">
      <c r="B1352" s="30">
        <v>46149</v>
      </c>
      <c r="C1352" s="28" t="s">
        <v>42</v>
      </c>
      <c r="D1352" s="28" t="s">
        <v>245</v>
      </c>
      <c r="E1352" s="28" t="s">
        <v>217</v>
      </c>
      <c r="F1352" s="28">
        <v>1144</v>
      </c>
    </row>
    <row r="1353" spans="2:6" x14ac:dyDescent="0.3">
      <c r="B1353" s="30">
        <v>46149</v>
      </c>
      <c r="C1353" s="28" t="s">
        <v>39</v>
      </c>
      <c r="D1353" s="28" t="s">
        <v>247</v>
      </c>
      <c r="E1353" s="28" t="s">
        <v>225</v>
      </c>
      <c r="F1353" s="28">
        <v>640</v>
      </c>
    </row>
    <row r="1354" spans="2:6" x14ac:dyDescent="0.3">
      <c r="B1354" s="30">
        <v>46149</v>
      </c>
      <c r="C1354" s="28" t="s">
        <v>39</v>
      </c>
      <c r="D1354" s="28" t="s">
        <v>245</v>
      </c>
      <c r="E1354" s="28" t="s">
        <v>223</v>
      </c>
      <c r="F1354" s="28">
        <v>318</v>
      </c>
    </row>
    <row r="1355" spans="2:6" x14ac:dyDescent="0.3">
      <c r="B1355" s="30">
        <v>46149</v>
      </c>
      <c r="C1355" s="28" t="s">
        <v>42</v>
      </c>
      <c r="D1355" s="28" t="s">
        <v>247</v>
      </c>
      <c r="E1355" s="28" t="s">
        <v>221</v>
      </c>
      <c r="F1355" s="28">
        <v>156</v>
      </c>
    </row>
    <row r="1356" spans="2:6" x14ac:dyDescent="0.3">
      <c r="B1356" s="30">
        <v>46149</v>
      </c>
      <c r="C1356" s="28" t="s">
        <v>106</v>
      </c>
      <c r="D1356" s="28" t="s">
        <v>246</v>
      </c>
      <c r="E1356" s="28" t="s">
        <v>237</v>
      </c>
      <c r="F1356" s="28">
        <v>315</v>
      </c>
    </row>
    <row r="1357" spans="2:6" x14ac:dyDescent="0.3">
      <c r="B1357" s="30">
        <v>46150</v>
      </c>
      <c r="C1357" s="28" t="s">
        <v>39</v>
      </c>
      <c r="D1357" s="28" t="s">
        <v>246</v>
      </c>
      <c r="E1357" s="28" t="s">
        <v>228</v>
      </c>
      <c r="F1357" s="28">
        <v>1440</v>
      </c>
    </row>
    <row r="1358" spans="2:6" x14ac:dyDescent="0.3">
      <c r="B1358" s="30">
        <v>46150</v>
      </c>
      <c r="C1358" s="28" t="s">
        <v>39</v>
      </c>
      <c r="D1358" s="28" t="s">
        <v>250</v>
      </c>
      <c r="E1358" s="28" t="s">
        <v>234</v>
      </c>
      <c r="F1358" s="28">
        <v>153</v>
      </c>
    </row>
    <row r="1359" spans="2:6" x14ac:dyDescent="0.3">
      <c r="B1359" s="30">
        <v>46150</v>
      </c>
      <c r="C1359" s="28" t="s">
        <v>39</v>
      </c>
      <c r="D1359" s="28" t="s">
        <v>245</v>
      </c>
      <c r="E1359" s="28" t="s">
        <v>223</v>
      </c>
      <c r="F1359" s="28">
        <v>1007</v>
      </c>
    </row>
    <row r="1360" spans="2:6" x14ac:dyDescent="0.3">
      <c r="B1360" s="30">
        <v>46150</v>
      </c>
      <c r="C1360" s="28" t="s">
        <v>38</v>
      </c>
      <c r="D1360" s="28" t="s">
        <v>250</v>
      </c>
      <c r="E1360" s="28" t="s">
        <v>234</v>
      </c>
      <c r="F1360" s="28">
        <v>663</v>
      </c>
    </row>
    <row r="1361" spans="2:6" x14ac:dyDescent="0.3">
      <c r="B1361" s="30">
        <v>46150</v>
      </c>
      <c r="C1361" s="28" t="s">
        <v>42</v>
      </c>
      <c r="D1361" s="28" t="s">
        <v>245</v>
      </c>
      <c r="E1361" s="28" t="s">
        <v>215</v>
      </c>
      <c r="F1361" s="28">
        <v>828</v>
      </c>
    </row>
    <row r="1362" spans="2:6" x14ac:dyDescent="0.3">
      <c r="B1362" s="30">
        <v>46150</v>
      </c>
      <c r="C1362" s="28" t="s">
        <v>42</v>
      </c>
      <c r="D1362" s="28" t="s">
        <v>250</v>
      </c>
      <c r="E1362" s="28" t="s">
        <v>239</v>
      </c>
      <c r="F1362" s="28">
        <v>380</v>
      </c>
    </row>
    <row r="1363" spans="2:6" x14ac:dyDescent="0.3">
      <c r="B1363" s="30">
        <v>46150</v>
      </c>
      <c r="C1363" s="28" t="s">
        <v>38</v>
      </c>
      <c r="D1363" s="28" t="s">
        <v>244</v>
      </c>
      <c r="E1363" s="28" t="s">
        <v>227</v>
      </c>
      <c r="F1363" s="28">
        <v>638</v>
      </c>
    </row>
    <row r="1364" spans="2:6" x14ac:dyDescent="0.3">
      <c r="B1364" s="30">
        <v>46150</v>
      </c>
      <c r="C1364" s="28" t="s">
        <v>42</v>
      </c>
      <c r="D1364" s="28" t="s">
        <v>244</v>
      </c>
      <c r="E1364" s="28" t="s">
        <v>227</v>
      </c>
      <c r="F1364" s="28">
        <v>580</v>
      </c>
    </row>
    <row r="1365" spans="2:6" x14ac:dyDescent="0.3">
      <c r="B1365" s="30">
        <v>46150</v>
      </c>
      <c r="C1365" s="28" t="s">
        <v>38</v>
      </c>
      <c r="D1365" s="28" t="s">
        <v>247</v>
      </c>
      <c r="E1365" s="28" t="s">
        <v>233</v>
      </c>
      <c r="F1365" s="28">
        <v>204</v>
      </c>
    </row>
    <row r="1366" spans="2:6" x14ac:dyDescent="0.3">
      <c r="B1366" s="30">
        <v>46150</v>
      </c>
      <c r="C1366" s="28" t="s">
        <v>38</v>
      </c>
      <c r="D1366" s="28" t="s">
        <v>250</v>
      </c>
      <c r="E1366" s="28" t="s">
        <v>235</v>
      </c>
      <c r="F1366" s="28">
        <v>473</v>
      </c>
    </row>
    <row r="1367" spans="2:6" x14ac:dyDescent="0.3">
      <c r="B1367" s="30">
        <v>46150</v>
      </c>
      <c r="C1367" s="28" t="s">
        <v>42</v>
      </c>
      <c r="D1367" s="28" t="s">
        <v>247</v>
      </c>
      <c r="E1367" s="28" t="s">
        <v>230</v>
      </c>
      <c r="F1367" s="28">
        <v>518</v>
      </c>
    </row>
    <row r="1368" spans="2:6" x14ac:dyDescent="0.3">
      <c r="B1368" s="30">
        <v>46150</v>
      </c>
      <c r="C1368" s="28" t="s">
        <v>38</v>
      </c>
      <c r="D1368" s="28" t="s">
        <v>250</v>
      </c>
      <c r="E1368" s="28" t="s">
        <v>235</v>
      </c>
      <c r="F1368" s="28">
        <v>817</v>
      </c>
    </row>
    <row r="1369" spans="2:6" x14ac:dyDescent="0.3">
      <c r="B1369" s="30">
        <v>46150</v>
      </c>
      <c r="C1369" s="28" t="s">
        <v>39</v>
      </c>
      <c r="D1369" s="28" t="s">
        <v>250</v>
      </c>
      <c r="E1369" s="28" t="s">
        <v>226</v>
      </c>
      <c r="F1369" s="28">
        <v>1632</v>
      </c>
    </row>
    <row r="1370" spans="2:6" x14ac:dyDescent="0.3">
      <c r="B1370" s="30">
        <v>46150</v>
      </c>
      <c r="C1370" s="28" t="s">
        <v>106</v>
      </c>
      <c r="D1370" s="28" t="s">
        <v>245</v>
      </c>
      <c r="E1370" s="28" t="s">
        <v>223</v>
      </c>
      <c r="F1370" s="28">
        <v>53</v>
      </c>
    </row>
    <row r="1371" spans="2:6" x14ac:dyDescent="0.3">
      <c r="B1371" s="30">
        <v>46150</v>
      </c>
      <c r="C1371" s="28" t="s">
        <v>106</v>
      </c>
      <c r="D1371" s="28" t="s">
        <v>246</v>
      </c>
      <c r="E1371" s="28" t="s">
        <v>229</v>
      </c>
      <c r="F1371" s="28">
        <v>880</v>
      </c>
    </row>
    <row r="1372" spans="2:6" x14ac:dyDescent="0.3">
      <c r="B1372" s="30">
        <v>46150</v>
      </c>
      <c r="C1372" s="28" t="s">
        <v>39</v>
      </c>
      <c r="D1372" s="28" t="s">
        <v>247</v>
      </c>
      <c r="E1372" s="28" t="s">
        <v>233</v>
      </c>
      <c r="F1372" s="28">
        <v>1071</v>
      </c>
    </row>
    <row r="1373" spans="2:6" x14ac:dyDescent="0.3">
      <c r="B1373" s="30">
        <v>46151</v>
      </c>
      <c r="C1373" s="28" t="s">
        <v>106</v>
      </c>
      <c r="D1373" s="28" t="s">
        <v>244</v>
      </c>
      <c r="E1373" s="28" t="s">
        <v>231</v>
      </c>
      <c r="F1373" s="28">
        <v>330</v>
      </c>
    </row>
    <row r="1374" spans="2:6" x14ac:dyDescent="0.3">
      <c r="B1374" s="30">
        <v>46151</v>
      </c>
      <c r="C1374" s="28" t="s">
        <v>106</v>
      </c>
      <c r="D1374" s="28" t="s">
        <v>245</v>
      </c>
      <c r="E1374" s="28" t="s">
        <v>238</v>
      </c>
      <c r="F1374" s="28">
        <v>696</v>
      </c>
    </row>
    <row r="1375" spans="2:6" x14ac:dyDescent="0.3">
      <c r="B1375" s="30">
        <v>46151</v>
      </c>
      <c r="C1375" s="28" t="s">
        <v>42</v>
      </c>
      <c r="D1375" s="28" t="s">
        <v>246</v>
      </c>
      <c r="E1375" s="28" t="s">
        <v>229</v>
      </c>
      <c r="F1375" s="28">
        <v>1936</v>
      </c>
    </row>
    <row r="1376" spans="2:6" x14ac:dyDescent="0.3">
      <c r="B1376" s="30">
        <v>46151</v>
      </c>
      <c r="C1376" s="28" t="s">
        <v>39</v>
      </c>
      <c r="D1376" s="28" t="s">
        <v>245</v>
      </c>
      <c r="E1376" s="28" t="s">
        <v>217</v>
      </c>
      <c r="F1376" s="28">
        <v>676</v>
      </c>
    </row>
    <row r="1377" spans="2:6" x14ac:dyDescent="0.3">
      <c r="B1377" s="30">
        <v>46151</v>
      </c>
      <c r="C1377" s="28" t="s">
        <v>38</v>
      </c>
      <c r="D1377" s="28" t="s">
        <v>245</v>
      </c>
      <c r="E1377" s="28" t="s">
        <v>223</v>
      </c>
      <c r="F1377" s="28">
        <v>424</v>
      </c>
    </row>
    <row r="1378" spans="2:6" x14ac:dyDescent="0.3">
      <c r="B1378" s="30">
        <v>46151</v>
      </c>
      <c r="C1378" s="28" t="s">
        <v>39</v>
      </c>
      <c r="D1378" s="28" t="s">
        <v>246</v>
      </c>
      <c r="E1378" s="28" t="s">
        <v>229</v>
      </c>
      <c r="F1378" s="28">
        <v>1144</v>
      </c>
    </row>
    <row r="1379" spans="2:6" x14ac:dyDescent="0.3">
      <c r="B1379" s="30">
        <v>46151</v>
      </c>
      <c r="C1379" s="28" t="s">
        <v>38</v>
      </c>
      <c r="D1379" s="28" t="s">
        <v>250</v>
      </c>
      <c r="E1379" s="28" t="s">
        <v>226</v>
      </c>
      <c r="F1379" s="28">
        <v>1344</v>
      </c>
    </row>
    <row r="1380" spans="2:6" x14ac:dyDescent="0.3">
      <c r="B1380" s="30">
        <v>46151</v>
      </c>
      <c r="C1380" s="28" t="s">
        <v>106</v>
      </c>
      <c r="D1380" s="28" t="s">
        <v>250</v>
      </c>
      <c r="E1380" s="28" t="s">
        <v>234</v>
      </c>
      <c r="F1380" s="28">
        <v>969</v>
      </c>
    </row>
    <row r="1381" spans="2:6" x14ac:dyDescent="0.3">
      <c r="B1381" s="30">
        <v>46151</v>
      </c>
      <c r="C1381" s="28" t="s">
        <v>39</v>
      </c>
      <c r="D1381" s="28" t="s">
        <v>247</v>
      </c>
      <c r="E1381" s="28" t="s">
        <v>221</v>
      </c>
      <c r="F1381" s="28">
        <v>286</v>
      </c>
    </row>
    <row r="1382" spans="2:6" x14ac:dyDescent="0.3">
      <c r="B1382" s="30">
        <v>46151</v>
      </c>
      <c r="C1382" s="28" t="s">
        <v>39</v>
      </c>
      <c r="D1382" s="28" t="s">
        <v>245</v>
      </c>
      <c r="E1382" s="28" t="s">
        <v>238</v>
      </c>
      <c r="F1382" s="28">
        <v>174</v>
      </c>
    </row>
    <row r="1383" spans="2:6" x14ac:dyDescent="0.3">
      <c r="B1383" s="30">
        <v>46151</v>
      </c>
      <c r="C1383" s="28" t="s">
        <v>38</v>
      </c>
      <c r="D1383" s="28" t="s">
        <v>246</v>
      </c>
      <c r="E1383" s="28" t="s">
        <v>228</v>
      </c>
      <c r="F1383" s="28">
        <v>1008</v>
      </c>
    </row>
    <row r="1384" spans="2:6" x14ac:dyDescent="0.3">
      <c r="B1384" s="30">
        <v>46151</v>
      </c>
      <c r="C1384" s="28" t="s">
        <v>42</v>
      </c>
      <c r="D1384" s="28" t="s">
        <v>245</v>
      </c>
      <c r="E1384" s="28" t="s">
        <v>219</v>
      </c>
      <c r="F1384" s="28">
        <v>2093</v>
      </c>
    </row>
    <row r="1385" spans="2:6" x14ac:dyDescent="0.3">
      <c r="B1385" s="30">
        <v>46151</v>
      </c>
      <c r="C1385" s="28" t="s">
        <v>38</v>
      </c>
      <c r="D1385" s="28" t="s">
        <v>245</v>
      </c>
      <c r="E1385" s="28" t="s">
        <v>223</v>
      </c>
      <c r="F1385" s="28">
        <v>1113</v>
      </c>
    </row>
    <row r="1386" spans="2:6" x14ac:dyDescent="0.3">
      <c r="B1386" s="30">
        <v>46151</v>
      </c>
      <c r="C1386" s="28" t="s">
        <v>106</v>
      </c>
      <c r="D1386" s="28" t="s">
        <v>246</v>
      </c>
      <c r="E1386" s="28" t="s">
        <v>228</v>
      </c>
      <c r="F1386" s="28">
        <v>1656</v>
      </c>
    </row>
    <row r="1387" spans="2:6" x14ac:dyDescent="0.3">
      <c r="B1387" s="30">
        <v>46151</v>
      </c>
      <c r="C1387" s="28" t="s">
        <v>106</v>
      </c>
      <c r="D1387" s="28" t="s">
        <v>250</v>
      </c>
      <c r="E1387" s="28" t="s">
        <v>226</v>
      </c>
      <c r="F1387" s="28">
        <v>2112</v>
      </c>
    </row>
    <row r="1388" spans="2:6" x14ac:dyDescent="0.3">
      <c r="B1388" s="30">
        <v>46151</v>
      </c>
      <c r="C1388" s="28" t="s">
        <v>39</v>
      </c>
      <c r="D1388" s="28" t="s">
        <v>244</v>
      </c>
      <c r="E1388" s="28" t="s">
        <v>240</v>
      </c>
      <c r="F1388" s="28">
        <v>450</v>
      </c>
    </row>
    <row r="1389" spans="2:6" x14ac:dyDescent="0.3">
      <c r="B1389" s="30">
        <v>46152</v>
      </c>
      <c r="C1389" s="28" t="s">
        <v>106</v>
      </c>
      <c r="D1389" s="28" t="s">
        <v>245</v>
      </c>
      <c r="E1389" s="28" t="s">
        <v>219</v>
      </c>
      <c r="F1389" s="28">
        <v>2002</v>
      </c>
    </row>
    <row r="1390" spans="2:6" x14ac:dyDescent="0.3">
      <c r="B1390" s="30">
        <v>46152</v>
      </c>
      <c r="C1390" s="28" t="s">
        <v>38</v>
      </c>
      <c r="D1390" s="28" t="s">
        <v>250</v>
      </c>
      <c r="E1390" s="28" t="s">
        <v>226</v>
      </c>
      <c r="F1390" s="28">
        <v>1440</v>
      </c>
    </row>
    <row r="1391" spans="2:6" x14ac:dyDescent="0.3">
      <c r="B1391" s="30">
        <v>46152</v>
      </c>
      <c r="C1391" s="28" t="s">
        <v>39</v>
      </c>
      <c r="D1391" s="28" t="s">
        <v>247</v>
      </c>
      <c r="E1391" s="28" t="s">
        <v>221</v>
      </c>
      <c r="F1391" s="28">
        <v>260</v>
      </c>
    </row>
    <row r="1392" spans="2:6" x14ac:dyDescent="0.3">
      <c r="B1392" s="30">
        <v>46152</v>
      </c>
      <c r="C1392" s="28" t="s">
        <v>42</v>
      </c>
      <c r="D1392" s="28" t="s">
        <v>244</v>
      </c>
      <c r="E1392" s="28" t="s">
        <v>240</v>
      </c>
      <c r="F1392" s="28">
        <v>1080</v>
      </c>
    </row>
    <row r="1393" spans="2:6" x14ac:dyDescent="0.3">
      <c r="B1393" s="30">
        <v>46152</v>
      </c>
      <c r="C1393" s="28" t="s">
        <v>106</v>
      </c>
      <c r="D1393" s="28" t="s">
        <v>244</v>
      </c>
      <c r="E1393" s="28" t="s">
        <v>241</v>
      </c>
      <c r="F1393" s="28">
        <v>120</v>
      </c>
    </row>
    <row r="1394" spans="2:6" x14ac:dyDescent="0.3">
      <c r="B1394" s="30">
        <v>46152</v>
      </c>
      <c r="C1394" s="28" t="s">
        <v>42</v>
      </c>
      <c r="D1394" s="28" t="s">
        <v>246</v>
      </c>
      <c r="E1394" s="28" t="s">
        <v>229</v>
      </c>
      <c r="F1394" s="28">
        <v>1496</v>
      </c>
    </row>
    <row r="1395" spans="2:6" x14ac:dyDescent="0.3">
      <c r="B1395" s="30">
        <v>46152</v>
      </c>
      <c r="C1395" s="28" t="s">
        <v>42</v>
      </c>
      <c r="D1395" s="28" t="s">
        <v>245</v>
      </c>
      <c r="E1395" s="28" t="s">
        <v>215</v>
      </c>
      <c r="F1395" s="28">
        <v>207</v>
      </c>
    </row>
    <row r="1396" spans="2:6" x14ac:dyDescent="0.3">
      <c r="B1396" s="30">
        <v>46153</v>
      </c>
      <c r="C1396" s="28" t="s">
        <v>38</v>
      </c>
      <c r="D1396" s="28" t="s">
        <v>245</v>
      </c>
      <c r="E1396" s="28" t="s">
        <v>238</v>
      </c>
      <c r="F1396" s="28">
        <v>1827</v>
      </c>
    </row>
    <row r="1397" spans="2:6" x14ac:dyDescent="0.3">
      <c r="B1397" s="30">
        <v>46153</v>
      </c>
      <c r="C1397" s="28" t="s">
        <v>39</v>
      </c>
      <c r="D1397" s="28" t="s">
        <v>247</v>
      </c>
      <c r="E1397" s="28" t="s">
        <v>233</v>
      </c>
      <c r="F1397" s="28">
        <v>1224</v>
      </c>
    </row>
    <row r="1398" spans="2:6" x14ac:dyDescent="0.3">
      <c r="B1398" s="30">
        <v>46153</v>
      </c>
      <c r="C1398" s="28" t="s">
        <v>42</v>
      </c>
      <c r="D1398" s="28" t="s">
        <v>250</v>
      </c>
      <c r="E1398" s="28" t="s">
        <v>235</v>
      </c>
      <c r="F1398" s="28">
        <v>1032</v>
      </c>
    </row>
    <row r="1399" spans="2:6" x14ac:dyDescent="0.3">
      <c r="B1399" s="30">
        <v>46153</v>
      </c>
      <c r="C1399" s="28" t="s">
        <v>38</v>
      </c>
      <c r="D1399" s="28" t="s">
        <v>250</v>
      </c>
      <c r="E1399" s="28" t="s">
        <v>239</v>
      </c>
      <c r="F1399" s="28">
        <v>950</v>
      </c>
    </row>
    <row r="1400" spans="2:6" x14ac:dyDescent="0.3">
      <c r="B1400" s="30">
        <v>46153</v>
      </c>
      <c r="C1400" s="28" t="s">
        <v>39</v>
      </c>
      <c r="D1400" s="28" t="s">
        <v>244</v>
      </c>
      <c r="E1400" s="28" t="s">
        <v>242</v>
      </c>
      <c r="F1400" s="28">
        <v>342</v>
      </c>
    </row>
    <row r="1401" spans="2:6" x14ac:dyDescent="0.3">
      <c r="B1401" s="30">
        <v>46153</v>
      </c>
      <c r="C1401" s="28" t="s">
        <v>42</v>
      </c>
      <c r="D1401" s="28" t="s">
        <v>250</v>
      </c>
      <c r="E1401" s="28" t="s">
        <v>239</v>
      </c>
      <c r="F1401" s="28">
        <v>874</v>
      </c>
    </row>
    <row r="1402" spans="2:6" x14ac:dyDescent="0.3">
      <c r="B1402" s="30">
        <v>46153</v>
      </c>
      <c r="C1402" s="28" t="s">
        <v>106</v>
      </c>
      <c r="D1402" s="28" t="s">
        <v>246</v>
      </c>
      <c r="E1402" s="28" t="s">
        <v>237</v>
      </c>
      <c r="F1402" s="28">
        <v>63</v>
      </c>
    </row>
    <row r="1403" spans="2:6" x14ac:dyDescent="0.3">
      <c r="B1403" s="30">
        <v>46153</v>
      </c>
      <c r="C1403" s="28" t="s">
        <v>106</v>
      </c>
      <c r="D1403" s="28" t="s">
        <v>246</v>
      </c>
      <c r="E1403" s="28" t="s">
        <v>236</v>
      </c>
      <c r="F1403" s="28">
        <v>154</v>
      </c>
    </row>
    <row r="1404" spans="2:6" x14ac:dyDescent="0.3">
      <c r="B1404" s="30">
        <v>46153</v>
      </c>
      <c r="C1404" s="28" t="s">
        <v>39</v>
      </c>
      <c r="D1404" s="28" t="s">
        <v>250</v>
      </c>
      <c r="E1404" s="28" t="s">
        <v>239</v>
      </c>
      <c r="F1404" s="28">
        <v>114</v>
      </c>
    </row>
    <row r="1405" spans="2:6" x14ac:dyDescent="0.3">
      <c r="B1405" s="30">
        <v>46154</v>
      </c>
      <c r="C1405" s="28" t="s">
        <v>106</v>
      </c>
      <c r="D1405" s="28" t="s">
        <v>246</v>
      </c>
      <c r="E1405" s="28" t="s">
        <v>228</v>
      </c>
      <c r="F1405" s="28">
        <v>1800</v>
      </c>
    </row>
    <row r="1406" spans="2:6" x14ac:dyDescent="0.3">
      <c r="B1406" s="30">
        <v>46154</v>
      </c>
      <c r="C1406" s="28" t="s">
        <v>38</v>
      </c>
      <c r="D1406" s="28" t="s">
        <v>247</v>
      </c>
      <c r="E1406" s="28" t="s">
        <v>233</v>
      </c>
      <c r="F1406" s="28">
        <v>1122</v>
      </c>
    </row>
    <row r="1407" spans="2:6" x14ac:dyDescent="0.3">
      <c r="B1407" s="30">
        <v>46154</v>
      </c>
      <c r="C1407" s="28" t="s">
        <v>38</v>
      </c>
      <c r="D1407" s="28" t="s">
        <v>245</v>
      </c>
      <c r="E1407" s="28" t="s">
        <v>217</v>
      </c>
      <c r="F1407" s="28">
        <v>1196</v>
      </c>
    </row>
    <row r="1408" spans="2:6" x14ac:dyDescent="0.3">
      <c r="B1408" s="30">
        <v>46154</v>
      </c>
      <c r="C1408" s="28" t="s">
        <v>38</v>
      </c>
      <c r="D1408" s="28" t="s">
        <v>245</v>
      </c>
      <c r="E1408" s="28" t="s">
        <v>223</v>
      </c>
      <c r="F1408" s="28">
        <v>795</v>
      </c>
    </row>
    <row r="1409" spans="2:6" x14ac:dyDescent="0.3">
      <c r="B1409" s="30">
        <v>46154</v>
      </c>
      <c r="C1409" s="28" t="s">
        <v>106</v>
      </c>
      <c r="D1409" s="28" t="s">
        <v>245</v>
      </c>
      <c r="E1409" s="28" t="s">
        <v>223</v>
      </c>
      <c r="F1409" s="28">
        <v>1325</v>
      </c>
    </row>
    <row r="1410" spans="2:6" x14ac:dyDescent="0.3">
      <c r="B1410" s="30">
        <v>46154</v>
      </c>
      <c r="C1410" s="28" t="s">
        <v>42</v>
      </c>
      <c r="D1410" s="28" t="s">
        <v>250</v>
      </c>
      <c r="E1410" s="28" t="s">
        <v>239</v>
      </c>
      <c r="F1410" s="28">
        <v>760</v>
      </c>
    </row>
    <row r="1411" spans="2:6" x14ac:dyDescent="0.3">
      <c r="B1411" s="30">
        <v>46154</v>
      </c>
      <c r="C1411" s="28" t="s">
        <v>42</v>
      </c>
      <c r="D1411" s="28" t="s">
        <v>244</v>
      </c>
      <c r="E1411" s="28" t="s">
        <v>242</v>
      </c>
      <c r="F1411" s="28">
        <v>1254</v>
      </c>
    </row>
    <row r="1412" spans="2:6" x14ac:dyDescent="0.3">
      <c r="B1412" s="30">
        <v>46154</v>
      </c>
      <c r="C1412" s="28" t="s">
        <v>42</v>
      </c>
      <c r="D1412" s="28" t="s">
        <v>244</v>
      </c>
      <c r="E1412" s="28" t="s">
        <v>240</v>
      </c>
      <c r="F1412" s="28">
        <v>45</v>
      </c>
    </row>
    <row r="1413" spans="2:6" x14ac:dyDescent="0.3">
      <c r="B1413" s="30">
        <v>46155</v>
      </c>
      <c r="C1413" s="28" t="s">
        <v>39</v>
      </c>
      <c r="D1413" s="28" t="s">
        <v>246</v>
      </c>
      <c r="E1413" s="28" t="s">
        <v>228</v>
      </c>
      <c r="F1413" s="28">
        <v>1512</v>
      </c>
    </row>
    <row r="1414" spans="2:6" x14ac:dyDescent="0.3">
      <c r="B1414" s="30">
        <v>46155</v>
      </c>
      <c r="C1414" s="28" t="s">
        <v>106</v>
      </c>
      <c r="D1414" s="28" t="s">
        <v>250</v>
      </c>
      <c r="E1414" s="28" t="s">
        <v>232</v>
      </c>
      <c r="F1414" s="28">
        <v>987</v>
      </c>
    </row>
    <row r="1415" spans="2:6" x14ac:dyDescent="0.3">
      <c r="B1415" s="30">
        <v>46155</v>
      </c>
      <c r="C1415" s="28" t="s">
        <v>42</v>
      </c>
      <c r="D1415" s="28" t="s">
        <v>250</v>
      </c>
      <c r="E1415" s="28" t="s">
        <v>234</v>
      </c>
      <c r="F1415" s="28">
        <v>51</v>
      </c>
    </row>
    <row r="1416" spans="2:6" x14ac:dyDescent="0.3">
      <c r="B1416" s="30">
        <v>46155</v>
      </c>
      <c r="C1416" s="28" t="s">
        <v>106</v>
      </c>
      <c r="D1416" s="28" t="s">
        <v>245</v>
      </c>
      <c r="E1416" s="28" t="s">
        <v>223</v>
      </c>
      <c r="F1416" s="28">
        <v>106</v>
      </c>
    </row>
    <row r="1417" spans="2:6" x14ac:dyDescent="0.3">
      <c r="B1417" s="30">
        <v>46155</v>
      </c>
      <c r="C1417" s="28" t="s">
        <v>39</v>
      </c>
      <c r="D1417" s="28" t="s">
        <v>247</v>
      </c>
      <c r="E1417" s="28" t="s">
        <v>225</v>
      </c>
      <c r="F1417" s="28">
        <v>320</v>
      </c>
    </row>
    <row r="1418" spans="2:6" x14ac:dyDescent="0.3">
      <c r="B1418" s="30">
        <v>46155</v>
      </c>
      <c r="C1418" s="28" t="s">
        <v>38</v>
      </c>
      <c r="D1418" s="28" t="s">
        <v>244</v>
      </c>
      <c r="E1418" s="28" t="s">
        <v>240</v>
      </c>
      <c r="F1418" s="28">
        <v>945</v>
      </c>
    </row>
    <row r="1419" spans="2:6" x14ac:dyDescent="0.3">
      <c r="B1419" s="30">
        <v>46155</v>
      </c>
      <c r="C1419" s="28" t="s">
        <v>39</v>
      </c>
      <c r="D1419" s="28" t="s">
        <v>246</v>
      </c>
      <c r="E1419" s="28" t="s">
        <v>237</v>
      </c>
      <c r="F1419" s="28">
        <v>63</v>
      </c>
    </row>
    <row r="1420" spans="2:6" x14ac:dyDescent="0.3">
      <c r="B1420" s="30">
        <v>46155</v>
      </c>
      <c r="C1420" s="28" t="s">
        <v>39</v>
      </c>
      <c r="D1420" s="28" t="s">
        <v>245</v>
      </c>
      <c r="E1420" s="28" t="s">
        <v>223</v>
      </c>
      <c r="F1420" s="28">
        <v>1060</v>
      </c>
    </row>
    <row r="1421" spans="2:6" x14ac:dyDescent="0.3">
      <c r="B1421" s="30">
        <v>46155</v>
      </c>
      <c r="C1421" s="28" t="s">
        <v>106</v>
      </c>
      <c r="D1421" s="28" t="s">
        <v>250</v>
      </c>
      <c r="E1421" s="28" t="s">
        <v>226</v>
      </c>
      <c r="F1421" s="28">
        <v>2112</v>
      </c>
    </row>
    <row r="1422" spans="2:6" x14ac:dyDescent="0.3">
      <c r="B1422" s="30">
        <v>46155</v>
      </c>
      <c r="C1422" s="28" t="s">
        <v>39</v>
      </c>
      <c r="D1422" s="28" t="s">
        <v>244</v>
      </c>
      <c r="E1422" s="28" t="s">
        <v>227</v>
      </c>
      <c r="F1422" s="28">
        <v>1392</v>
      </c>
    </row>
    <row r="1423" spans="2:6" x14ac:dyDescent="0.3">
      <c r="B1423" s="30">
        <v>46156</v>
      </c>
      <c r="C1423" s="28" t="s">
        <v>106</v>
      </c>
      <c r="D1423" s="28" t="s">
        <v>250</v>
      </c>
      <c r="E1423" s="28" t="s">
        <v>234</v>
      </c>
      <c r="F1423" s="28">
        <v>408</v>
      </c>
    </row>
    <row r="1424" spans="2:6" x14ac:dyDescent="0.3">
      <c r="B1424" s="30">
        <v>46156</v>
      </c>
      <c r="C1424" s="28" t="s">
        <v>106</v>
      </c>
      <c r="D1424" s="28" t="s">
        <v>247</v>
      </c>
      <c r="E1424" s="28" t="s">
        <v>230</v>
      </c>
      <c r="F1424" s="28">
        <v>444</v>
      </c>
    </row>
    <row r="1425" spans="2:6" x14ac:dyDescent="0.3">
      <c r="B1425" s="30">
        <v>46156</v>
      </c>
      <c r="C1425" s="28" t="s">
        <v>42</v>
      </c>
      <c r="D1425" s="28" t="s">
        <v>245</v>
      </c>
      <c r="E1425" s="28" t="s">
        <v>223</v>
      </c>
      <c r="F1425" s="28">
        <v>1272</v>
      </c>
    </row>
    <row r="1426" spans="2:6" x14ac:dyDescent="0.3">
      <c r="B1426" s="30">
        <v>46156</v>
      </c>
      <c r="C1426" s="28" t="s">
        <v>39</v>
      </c>
      <c r="D1426" s="28" t="s">
        <v>250</v>
      </c>
      <c r="E1426" s="28" t="s">
        <v>226</v>
      </c>
      <c r="F1426" s="28">
        <v>1344</v>
      </c>
    </row>
    <row r="1427" spans="2:6" x14ac:dyDescent="0.3">
      <c r="B1427" s="30">
        <v>46156</v>
      </c>
      <c r="C1427" s="28" t="s">
        <v>106</v>
      </c>
      <c r="D1427" s="28" t="s">
        <v>250</v>
      </c>
      <c r="E1427" s="28" t="s">
        <v>226</v>
      </c>
      <c r="F1427" s="28">
        <v>1056</v>
      </c>
    </row>
    <row r="1428" spans="2:6" x14ac:dyDescent="0.3">
      <c r="B1428" s="30">
        <v>46156</v>
      </c>
      <c r="C1428" s="28" t="s">
        <v>106</v>
      </c>
      <c r="D1428" s="28" t="s">
        <v>245</v>
      </c>
      <c r="E1428" s="28" t="s">
        <v>238</v>
      </c>
      <c r="F1428" s="28">
        <v>522</v>
      </c>
    </row>
    <row r="1429" spans="2:6" x14ac:dyDescent="0.3">
      <c r="B1429" s="30">
        <v>46156</v>
      </c>
      <c r="C1429" s="28" t="s">
        <v>38</v>
      </c>
      <c r="D1429" s="28" t="s">
        <v>245</v>
      </c>
      <c r="E1429" s="28" t="s">
        <v>219</v>
      </c>
      <c r="F1429" s="28">
        <v>273</v>
      </c>
    </row>
    <row r="1430" spans="2:6" x14ac:dyDescent="0.3">
      <c r="B1430" s="30">
        <v>46156</v>
      </c>
      <c r="C1430" s="28" t="s">
        <v>106</v>
      </c>
      <c r="D1430" s="28" t="s">
        <v>244</v>
      </c>
      <c r="E1430" s="28" t="s">
        <v>231</v>
      </c>
      <c r="F1430" s="28">
        <v>220</v>
      </c>
    </row>
    <row r="1431" spans="2:6" x14ac:dyDescent="0.3">
      <c r="B1431" s="30">
        <v>46156</v>
      </c>
      <c r="C1431" s="28" t="s">
        <v>42</v>
      </c>
      <c r="D1431" s="28" t="s">
        <v>247</v>
      </c>
      <c r="E1431" s="28" t="s">
        <v>233</v>
      </c>
      <c r="F1431" s="28">
        <v>357</v>
      </c>
    </row>
    <row r="1432" spans="2:6" x14ac:dyDescent="0.3">
      <c r="B1432" s="30">
        <v>46156</v>
      </c>
      <c r="C1432" s="28" t="s">
        <v>42</v>
      </c>
      <c r="D1432" s="28" t="s">
        <v>246</v>
      </c>
      <c r="E1432" s="28" t="s">
        <v>229</v>
      </c>
      <c r="F1432" s="28">
        <v>88</v>
      </c>
    </row>
    <row r="1433" spans="2:6" x14ac:dyDescent="0.3">
      <c r="B1433" s="30">
        <v>46156</v>
      </c>
      <c r="C1433" s="28" t="s">
        <v>38</v>
      </c>
      <c r="D1433" s="28" t="s">
        <v>250</v>
      </c>
      <c r="E1433" s="28" t="s">
        <v>235</v>
      </c>
      <c r="F1433" s="28">
        <v>301</v>
      </c>
    </row>
    <row r="1434" spans="2:6" x14ac:dyDescent="0.3">
      <c r="B1434" s="30">
        <v>46157</v>
      </c>
      <c r="C1434" s="28" t="s">
        <v>42</v>
      </c>
      <c r="D1434" s="28" t="s">
        <v>250</v>
      </c>
      <c r="E1434" s="28" t="s">
        <v>239</v>
      </c>
      <c r="F1434" s="28">
        <v>76</v>
      </c>
    </row>
    <row r="1435" spans="2:6" x14ac:dyDescent="0.3">
      <c r="B1435" s="30">
        <v>46157</v>
      </c>
      <c r="C1435" s="28" t="s">
        <v>106</v>
      </c>
      <c r="D1435" s="28" t="s">
        <v>244</v>
      </c>
      <c r="E1435" s="28" t="s">
        <v>240</v>
      </c>
      <c r="F1435" s="28">
        <v>1035</v>
      </c>
    </row>
    <row r="1436" spans="2:6" x14ac:dyDescent="0.3">
      <c r="B1436" s="30">
        <v>46157</v>
      </c>
      <c r="C1436" s="28" t="s">
        <v>39</v>
      </c>
      <c r="D1436" s="28" t="s">
        <v>250</v>
      </c>
      <c r="E1436" s="28" t="s">
        <v>234</v>
      </c>
      <c r="F1436" s="28">
        <v>1122</v>
      </c>
    </row>
    <row r="1437" spans="2:6" x14ac:dyDescent="0.3">
      <c r="B1437" s="30">
        <v>46157</v>
      </c>
      <c r="C1437" s="28" t="s">
        <v>39</v>
      </c>
      <c r="D1437" s="28" t="s">
        <v>247</v>
      </c>
      <c r="E1437" s="28" t="s">
        <v>221</v>
      </c>
      <c r="F1437" s="28">
        <v>247</v>
      </c>
    </row>
    <row r="1438" spans="2:6" x14ac:dyDescent="0.3">
      <c r="B1438" s="30">
        <v>46157</v>
      </c>
      <c r="C1438" s="28" t="s">
        <v>106</v>
      </c>
      <c r="D1438" s="28" t="s">
        <v>250</v>
      </c>
      <c r="E1438" s="28" t="s">
        <v>234</v>
      </c>
      <c r="F1438" s="28">
        <v>1122</v>
      </c>
    </row>
    <row r="1439" spans="2:6" x14ac:dyDescent="0.3">
      <c r="B1439" s="30">
        <v>46157</v>
      </c>
      <c r="C1439" s="28" t="s">
        <v>42</v>
      </c>
      <c r="D1439" s="28" t="s">
        <v>244</v>
      </c>
      <c r="E1439" s="28" t="s">
        <v>240</v>
      </c>
      <c r="F1439" s="28">
        <v>450</v>
      </c>
    </row>
    <row r="1440" spans="2:6" x14ac:dyDescent="0.3">
      <c r="B1440" s="30">
        <v>46157</v>
      </c>
      <c r="C1440" s="28" t="s">
        <v>42</v>
      </c>
      <c r="D1440" s="28" t="s">
        <v>246</v>
      </c>
      <c r="E1440" s="28" t="s">
        <v>236</v>
      </c>
      <c r="F1440" s="28">
        <v>11</v>
      </c>
    </row>
    <row r="1441" spans="2:6" x14ac:dyDescent="0.3">
      <c r="B1441" s="30">
        <v>46157</v>
      </c>
      <c r="C1441" s="28" t="s">
        <v>106</v>
      </c>
      <c r="D1441" s="28" t="s">
        <v>244</v>
      </c>
      <c r="E1441" s="28" t="s">
        <v>241</v>
      </c>
      <c r="F1441" s="28">
        <v>960</v>
      </c>
    </row>
    <row r="1442" spans="2:6" x14ac:dyDescent="0.3">
      <c r="B1442" s="30">
        <v>46158</v>
      </c>
      <c r="C1442" s="28" t="s">
        <v>39</v>
      </c>
      <c r="D1442" s="28" t="s">
        <v>250</v>
      </c>
      <c r="E1442" s="28" t="s">
        <v>235</v>
      </c>
      <c r="F1442" s="28">
        <v>903</v>
      </c>
    </row>
    <row r="1443" spans="2:6" x14ac:dyDescent="0.3">
      <c r="B1443" s="30">
        <v>46158</v>
      </c>
      <c r="C1443" s="28" t="s">
        <v>42</v>
      </c>
      <c r="D1443" s="28" t="s">
        <v>246</v>
      </c>
      <c r="E1443" s="28" t="s">
        <v>229</v>
      </c>
      <c r="F1443" s="28">
        <v>1760</v>
      </c>
    </row>
    <row r="1444" spans="2:6" x14ac:dyDescent="0.3">
      <c r="B1444" s="30">
        <v>46158</v>
      </c>
      <c r="C1444" s="28" t="s">
        <v>38</v>
      </c>
      <c r="D1444" s="28" t="s">
        <v>244</v>
      </c>
      <c r="E1444" s="28" t="s">
        <v>231</v>
      </c>
      <c r="F1444" s="28">
        <v>110</v>
      </c>
    </row>
    <row r="1445" spans="2:6" x14ac:dyDescent="0.3">
      <c r="B1445" s="30">
        <v>46158</v>
      </c>
      <c r="C1445" s="28" t="s">
        <v>42</v>
      </c>
      <c r="D1445" s="28" t="s">
        <v>250</v>
      </c>
      <c r="E1445" s="28" t="s">
        <v>235</v>
      </c>
      <c r="F1445" s="28">
        <v>215</v>
      </c>
    </row>
    <row r="1446" spans="2:6" x14ac:dyDescent="0.3">
      <c r="B1446" s="30">
        <v>46158</v>
      </c>
      <c r="C1446" s="28" t="s">
        <v>106</v>
      </c>
      <c r="D1446" s="28" t="s">
        <v>246</v>
      </c>
      <c r="E1446" s="28" t="s">
        <v>228</v>
      </c>
      <c r="F1446" s="28">
        <v>1440</v>
      </c>
    </row>
    <row r="1447" spans="2:6" x14ac:dyDescent="0.3">
      <c r="B1447" s="30">
        <v>46158</v>
      </c>
      <c r="C1447" s="28" t="s">
        <v>42</v>
      </c>
      <c r="D1447" s="28" t="s">
        <v>245</v>
      </c>
      <c r="E1447" s="28" t="s">
        <v>238</v>
      </c>
      <c r="F1447" s="28">
        <v>696</v>
      </c>
    </row>
    <row r="1448" spans="2:6" x14ac:dyDescent="0.3">
      <c r="B1448" s="30">
        <v>46158</v>
      </c>
      <c r="C1448" s="28" t="s">
        <v>39</v>
      </c>
      <c r="D1448" s="28" t="s">
        <v>245</v>
      </c>
      <c r="E1448" s="28" t="s">
        <v>223</v>
      </c>
      <c r="F1448" s="28">
        <v>530</v>
      </c>
    </row>
    <row r="1449" spans="2:6" x14ac:dyDescent="0.3">
      <c r="B1449" s="30">
        <v>46158</v>
      </c>
      <c r="C1449" s="28" t="s">
        <v>106</v>
      </c>
      <c r="D1449" s="28" t="s">
        <v>244</v>
      </c>
      <c r="E1449" s="28" t="s">
        <v>227</v>
      </c>
      <c r="F1449" s="28">
        <v>638</v>
      </c>
    </row>
    <row r="1450" spans="2:6" x14ac:dyDescent="0.3">
      <c r="B1450" s="30">
        <v>46158</v>
      </c>
      <c r="C1450" s="28" t="s">
        <v>39</v>
      </c>
      <c r="D1450" s="28" t="s">
        <v>244</v>
      </c>
      <c r="E1450" s="28" t="s">
        <v>231</v>
      </c>
      <c r="F1450" s="28">
        <v>330</v>
      </c>
    </row>
    <row r="1451" spans="2:6" x14ac:dyDescent="0.3">
      <c r="B1451" s="30">
        <v>46158</v>
      </c>
      <c r="C1451" s="28" t="s">
        <v>39</v>
      </c>
      <c r="D1451" s="28" t="s">
        <v>244</v>
      </c>
      <c r="E1451" s="28" t="s">
        <v>227</v>
      </c>
      <c r="F1451" s="28">
        <v>522</v>
      </c>
    </row>
    <row r="1452" spans="2:6" x14ac:dyDescent="0.3">
      <c r="B1452" s="30">
        <v>46158</v>
      </c>
      <c r="C1452" s="28" t="s">
        <v>39</v>
      </c>
      <c r="D1452" s="28" t="s">
        <v>245</v>
      </c>
      <c r="E1452" s="28" t="s">
        <v>223</v>
      </c>
      <c r="F1452" s="28">
        <v>530</v>
      </c>
    </row>
    <row r="1453" spans="2:6" x14ac:dyDescent="0.3">
      <c r="B1453" s="30">
        <v>46158</v>
      </c>
      <c r="C1453" s="28" t="s">
        <v>106</v>
      </c>
      <c r="D1453" s="28" t="s">
        <v>244</v>
      </c>
      <c r="E1453" s="28" t="s">
        <v>231</v>
      </c>
      <c r="F1453" s="28">
        <v>286</v>
      </c>
    </row>
    <row r="1454" spans="2:6" x14ac:dyDescent="0.3">
      <c r="B1454" s="30">
        <v>46159</v>
      </c>
      <c r="C1454" s="28" t="s">
        <v>38</v>
      </c>
      <c r="D1454" s="28" t="s">
        <v>250</v>
      </c>
      <c r="E1454" s="28" t="s">
        <v>235</v>
      </c>
      <c r="F1454" s="28">
        <v>129</v>
      </c>
    </row>
    <row r="1455" spans="2:6" x14ac:dyDescent="0.3">
      <c r="B1455" s="30">
        <v>46159</v>
      </c>
      <c r="C1455" s="28" t="s">
        <v>106</v>
      </c>
      <c r="D1455" s="28" t="s">
        <v>245</v>
      </c>
      <c r="E1455" s="28" t="s">
        <v>217</v>
      </c>
      <c r="F1455" s="28">
        <v>676</v>
      </c>
    </row>
    <row r="1456" spans="2:6" x14ac:dyDescent="0.3">
      <c r="B1456" s="30">
        <v>46159</v>
      </c>
      <c r="C1456" s="28" t="s">
        <v>106</v>
      </c>
      <c r="D1456" s="28" t="s">
        <v>247</v>
      </c>
      <c r="E1456" s="28" t="s">
        <v>221</v>
      </c>
      <c r="F1456" s="28">
        <v>91</v>
      </c>
    </row>
    <row r="1457" spans="2:6" x14ac:dyDescent="0.3">
      <c r="B1457" s="30">
        <v>46159</v>
      </c>
      <c r="C1457" s="28" t="s">
        <v>38</v>
      </c>
      <c r="D1457" s="28" t="s">
        <v>244</v>
      </c>
      <c r="E1457" s="28" t="s">
        <v>240</v>
      </c>
      <c r="F1457" s="28">
        <v>90</v>
      </c>
    </row>
    <row r="1458" spans="2:6" x14ac:dyDescent="0.3">
      <c r="B1458" s="30">
        <v>46159</v>
      </c>
      <c r="C1458" s="28" t="s">
        <v>39</v>
      </c>
      <c r="D1458" s="28" t="s">
        <v>247</v>
      </c>
      <c r="E1458" s="28" t="s">
        <v>225</v>
      </c>
      <c r="F1458" s="28">
        <v>128</v>
      </c>
    </row>
    <row r="1459" spans="2:6" x14ac:dyDescent="0.3">
      <c r="B1459" s="30">
        <v>46159</v>
      </c>
      <c r="C1459" s="28" t="s">
        <v>106</v>
      </c>
      <c r="D1459" s="28" t="s">
        <v>245</v>
      </c>
      <c r="E1459" s="28" t="s">
        <v>223</v>
      </c>
      <c r="F1459" s="28">
        <v>371</v>
      </c>
    </row>
    <row r="1460" spans="2:6" x14ac:dyDescent="0.3">
      <c r="B1460" s="30">
        <v>46159</v>
      </c>
      <c r="C1460" s="28" t="s">
        <v>39</v>
      </c>
      <c r="D1460" s="28" t="s">
        <v>246</v>
      </c>
      <c r="E1460" s="28" t="s">
        <v>228</v>
      </c>
      <c r="F1460" s="28">
        <v>504</v>
      </c>
    </row>
    <row r="1461" spans="2:6" x14ac:dyDescent="0.3">
      <c r="B1461" s="30">
        <v>46159</v>
      </c>
      <c r="C1461" s="28" t="s">
        <v>38</v>
      </c>
      <c r="D1461" s="28" t="s">
        <v>245</v>
      </c>
      <c r="E1461" s="28" t="s">
        <v>223</v>
      </c>
      <c r="F1461" s="28">
        <v>1272</v>
      </c>
    </row>
    <row r="1462" spans="2:6" x14ac:dyDescent="0.3">
      <c r="B1462" s="30">
        <v>46159</v>
      </c>
      <c r="C1462" s="28" t="s">
        <v>106</v>
      </c>
      <c r="D1462" s="28" t="s">
        <v>244</v>
      </c>
      <c r="E1462" s="28" t="s">
        <v>242</v>
      </c>
      <c r="F1462" s="28">
        <v>570</v>
      </c>
    </row>
    <row r="1463" spans="2:6" x14ac:dyDescent="0.3">
      <c r="B1463" s="30">
        <v>46159</v>
      </c>
      <c r="C1463" s="28" t="s">
        <v>39</v>
      </c>
      <c r="D1463" s="28" t="s">
        <v>246</v>
      </c>
      <c r="E1463" s="28" t="s">
        <v>229</v>
      </c>
      <c r="F1463" s="28">
        <v>1408</v>
      </c>
    </row>
    <row r="1464" spans="2:6" x14ac:dyDescent="0.3">
      <c r="B1464" s="30">
        <v>46159</v>
      </c>
      <c r="C1464" s="28" t="s">
        <v>39</v>
      </c>
      <c r="D1464" s="28" t="s">
        <v>250</v>
      </c>
      <c r="E1464" s="28" t="s">
        <v>232</v>
      </c>
      <c r="F1464" s="28">
        <v>940</v>
      </c>
    </row>
    <row r="1465" spans="2:6" x14ac:dyDescent="0.3">
      <c r="B1465" s="30">
        <v>46159</v>
      </c>
      <c r="C1465" s="28" t="s">
        <v>106</v>
      </c>
      <c r="D1465" s="28" t="s">
        <v>246</v>
      </c>
      <c r="E1465" s="28" t="s">
        <v>237</v>
      </c>
      <c r="F1465" s="28">
        <v>567</v>
      </c>
    </row>
    <row r="1466" spans="2:6" x14ac:dyDescent="0.3">
      <c r="B1466" s="30">
        <v>46159</v>
      </c>
      <c r="C1466" s="28" t="s">
        <v>39</v>
      </c>
      <c r="D1466" s="28" t="s">
        <v>244</v>
      </c>
      <c r="E1466" s="28" t="s">
        <v>241</v>
      </c>
      <c r="F1466" s="28">
        <v>1020</v>
      </c>
    </row>
    <row r="1467" spans="2:6" x14ac:dyDescent="0.3">
      <c r="B1467" s="30">
        <v>46160</v>
      </c>
      <c r="C1467" s="28" t="s">
        <v>106</v>
      </c>
      <c r="D1467" s="28" t="s">
        <v>245</v>
      </c>
      <c r="E1467" s="28" t="s">
        <v>238</v>
      </c>
      <c r="F1467" s="28">
        <v>174</v>
      </c>
    </row>
    <row r="1468" spans="2:6" x14ac:dyDescent="0.3">
      <c r="B1468" s="30">
        <v>46160</v>
      </c>
      <c r="C1468" s="28" t="s">
        <v>42</v>
      </c>
      <c r="D1468" s="28" t="s">
        <v>247</v>
      </c>
      <c r="E1468" s="28" t="s">
        <v>225</v>
      </c>
      <c r="F1468" s="28">
        <v>1216</v>
      </c>
    </row>
    <row r="1469" spans="2:6" x14ac:dyDescent="0.3">
      <c r="B1469" s="30">
        <v>46160</v>
      </c>
      <c r="C1469" s="28" t="s">
        <v>106</v>
      </c>
      <c r="D1469" s="28" t="s">
        <v>246</v>
      </c>
      <c r="E1469" s="28" t="s">
        <v>229</v>
      </c>
      <c r="F1469" s="28">
        <v>1584</v>
      </c>
    </row>
    <row r="1470" spans="2:6" x14ac:dyDescent="0.3">
      <c r="B1470" s="30">
        <v>46160</v>
      </c>
      <c r="C1470" s="28" t="s">
        <v>106</v>
      </c>
      <c r="D1470" s="28" t="s">
        <v>250</v>
      </c>
      <c r="E1470" s="28" t="s">
        <v>234</v>
      </c>
      <c r="F1470" s="28">
        <v>1071</v>
      </c>
    </row>
    <row r="1471" spans="2:6" x14ac:dyDescent="0.3">
      <c r="B1471" s="30">
        <v>46160</v>
      </c>
      <c r="C1471" s="28" t="s">
        <v>38</v>
      </c>
      <c r="D1471" s="28" t="s">
        <v>246</v>
      </c>
      <c r="E1471" s="28" t="s">
        <v>228</v>
      </c>
      <c r="F1471" s="28">
        <v>720</v>
      </c>
    </row>
    <row r="1472" spans="2:6" x14ac:dyDescent="0.3">
      <c r="B1472" s="30">
        <v>46160</v>
      </c>
      <c r="C1472" s="28" t="s">
        <v>38</v>
      </c>
      <c r="D1472" s="28" t="s">
        <v>245</v>
      </c>
      <c r="E1472" s="28" t="s">
        <v>223</v>
      </c>
      <c r="F1472" s="28">
        <v>318</v>
      </c>
    </row>
    <row r="1473" spans="2:6" x14ac:dyDescent="0.3">
      <c r="B1473" s="30">
        <v>46160</v>
      </c>
      <c r="C1473" s="28" t="s">
        <v>42</v>
      </c>
      <c r="D1473" s="28" t="s">
        <v>245</v>
      </c>
      <c r="E1473" s="28" t="s">
        <v>217</v>
      </c>
      <c r="F1473" s="28">
        <v>988</v>
      </c>
    </row>
    <row r="1474" spans="2:6" x14ac:dyDescent="0.3">
      <c r="B1474" s="30">
        <v>46160</v>
      </c>
      <c r="C1474" s="28" t="s">
        <v>42</v>
      </c>
      <c r="D1474" s="28" t="s">
        <v>246</v>
      </c>
      <c r="E1474" s="28" t="s">
        <v>228</v>
      </c>
      <c r="F1474" s="28">
        <v>504</v>
      </c>
    </row>
    <row r="1475" spans="2:6" x14ac:dyDescent="0.3">
      <c r="B1475" s="30">
        <v>46160</v>
      </c>
      <c r="C1475" s="28" t="s">
        <v>39</v>
      </c>
      <c r="D1475" s="28" t="s">
        <v>247</v>
      </c>
      <c r="E1475" s="28" t="s">
        <v>221</v>
      </c>
      <c r="F1475" s="28">
        <v>104</v>
      </c>
    </row>
    <row r="1476" spans="2:6" x14ac:dyDescent="0.3">
      <c r="B1476" s="30">
        <v>46160</v>
      </c>
      <c r="C1476" s="28" t="s">
        <v>42</v>
      </c>
      <c r="D1476" s="28" t="s">
        <v>245</v>
      </c>
      <c r="E1476" s="28" t="s">
        <v>223</v>
      </c>
      <c r="F1476" s="28">
        <v>265</v>
      </c>
    </row>
    <row r="1477" spans="2:6" x14ac:dyDescent="0.3">
      <c r="B1477" s="30">
        <v>46160</v>
      </c>
      <c r="C1477" s="28" t="s">
        <v>38</v>
      </c>
      <c r="D1477" s="28" t="s">
        <v>244</v>
      </c>
      <c r="E1477" s="28" t="s">
        <v>242</v>
      </c>
      <c r="F1477" s="28">
        <v>969</v>
      </c>
    </row>
    <row r="1478" spans="2:6" x14ac:dyDescent="0.3">
      <c r="B1478" s="30">
        <v>46161</v>
      </c>
      <c r="C1478" s="28" t="s">
        <v>106</v>
      </c>
      <c r="D1478" s="28" t="s">
        <v>250</v>
      </c>
      <c r="E1478" s="28" t="s">
        <v>226</v>
      </c>
      <c r="F1478" s="28">
        <v>1152</v>
      </c>
    </row>
    <row r="1479" spans="2:6" x14ac:dyDescent="0.3">
      <c r="B1479" s="30">
        <v>46161</v>
      </c>
      <c r="C1479" s="28" t="s">
        <v>38</v>
      </c>
      <c r="D1479" s="28" t="s">
        <v>244</v>
      </c>
      <c r="E1479" s="28" t="s">
        <v>240</v>
      </c>
      <c r="F1479" s="28">
        <v>1035</v>
      </c>
    </row>
    <row r="1480" spans="2:6" x14ac:dyDescent="0.3">
      <c r="B1480" s="30">
        <v>46161</v>
      </c>
      <c r="C1480" s="28" t="s">
        <v>39</v>
      </c>
      <c r="D1480" s="28" t="s">
        <v>246</v>
      </c>
      <c r="E1480" s="28" t="s">
        <v>237</v>
      </c>
      <c r="F1480" s="28">
        <v>693</v>
      </c>
    </row>
    <row r="1481" spans="2:6" x14ac:dyDescent="0.3">
      <c r="B1481" s="30">
        <v>46161</v>
      </c>
      <c r="C1481" s="28" t="s">
        <v>42</v>
      </c>
      <c r="D1481" s="28" t="s">
        <v>245</v>
      </c>
      <c r="E1481" s="28" t="s">
        <v>238</v>
      </c>
      <c r="F1481" s="28">
        <v>87</v>
      </c>
    </row>
    <row r="1482" spans="2:6" x14ac:dyDescent="0.3">
      <c r="B1482" s="30">
        <v>46161</v>
      </c>
      <c r="C1482" s="28" t="s">
        <v>39</v>
      </c>
      <c r="D1482" s="28" t="s">
        <v>250</v>
      </c>
      <c r="E1482" s="28" t="s">
        <v>226</v>
      </c>
      <c r="F1482" s="28">
        <v>576</v>
      </c>
    </row>
    <row r="1483" spans="2:6" x14ac:dyDescent="0.3">
      <c r="B1483" s="30">
        <v>46161</v>
      </c>
      <c r="C1483" s="28" t="s">
        <v>38</v>
      </c>
      <c r="D1483" s="28" t="s">
        <v>250</v>
      </c>
      <c r="E1483" s="28" t="s">
        <v>226</v>
      </c>
      <c r="F1483" s="28">
        <v>480</v>
      </c>
    </row>
    <row r="1484" spans="2:6" x14ac:dyDescent="0.3">
      <c r="B1484" s="30">
        <v>46161</v>
      </c>
      <c r="C1484" s="28" t="s">
        <v>42</v>
      </c>
      <c r="D1484" s="28" t="s">
        <v>246</v>
      </c>
      <c r="E1484" s="28" t="s">
        <v>236</v>
      </c>
      <c r="F1484" s="28">
        <v>264</v>
      </c>
    </row>
    <row r="1485" spans="2:6" x14ac:dyDescent="0.3">
      <c r="B1485" s="30">
        <v>46161</v>
      </c>
      <c r="C1485" s="28" t="s">
        <v>106</v>
      </c>
      <c r="D1485" s="28" t="s">
        <v>246</v>
      </c>
      <c r="E1485" s="28" t="s">
        <v>237</v>
      </c>
      <c r="F1485" s="28">
        <v>504</v>
      </c>
    </row>
    <row r="1486" spans="2:6" x14ac:dyDescent="0.3">
      <c r="B1486" s="30">
        <v>46161</v>
      </c>
      <c r="C1486" s="28" t="s">
        <v>42</v>
      </c>
      <c r="D1486" s="28" t="s">
        <v>250</v>
      </c>
      <c r="E1486" s="28" t="s">
        <v>239</v>
      </c>
      <c r="F1486" s="28">
        <v>456</v>
      </c>
    </row>
    <row r="1487" spans="2:6" x14ac:dyDescent="0.3">
      <c r="B1487" s="30">
        <v>46161</v>
      </c>
      <c r="C1487" s="28" t="s">
        <v>42</v>
      </c>
      <c r="D1487" s="28" t="s">
        <v>246</v>
      </c>
      <c r="E1487" s="28" t="s">
        <v>236</v>
      </c>
      <c r="F1487" s="28">
        <v>88</v>
      </c>
    </row>
    <row r="1488" spans="2:6" x14ac:dyDescent="0.3">
      <c r="B1488" s="30">
        <v>46161</v>
      </c>
      <c r="C1488" s="28" t="s">
        <v>42</v>
      </c>
      <c r="D1488" s="28" t="s">
        <v>247</v>
      </c>
      <c r="E1488" s="28" t="s">
        <v>233</v>
      </c>
      <c r="F1488" s="28">
        <v>408</v>
      </c>
    </row>
    <row r="1489" spans="2:6" x14ac:dyDescent="0.3">
      <c r="B1489" s="30">
        <v>46162</v>
      </c>
      <c r="C1489" s="28" t="s">
        <v>106</v>
      </c>
      <c r="D1489" s="28" t="s">
        <v>250</v>
      </c>
      <c r="E1489" s="28" t="s">
        <v>226</v>
      </c>
      <c r="F1489" s="28">
        <v>1440</v>
      </c>
    </row>
    <row r="1490" spans="2:6" x14ac:dyDescent="0.3">
      <c r="B1490" s="30">
        <v>46162</v>
      </c>
      <c r="C1490" s="28" t="s">
        <v>38</v>
      </c>
      <c r="D1490" s="28" t="s">
        <v>246</v>
      </c>
      <c r="E1490" s="28" t="s">
        <v>237</v>
      </c>
      <c r="F1490" s="28">
        <v>882</v>
      </c>
    </row>
    <row r="1491" spans="2:6" x14ac:dyDescent="0.3">
      <c r="B1491" s="30">
        <v>46162</v>
      </c>
      <c r="C1491" s="28" t="s">
        <v>39</v>
      </c>
      <c r="D1491" s="28" t="s">
        <v>250</v>
      </c>
      <c r="E1491" s="28" t="s">
        <v>232</v>
      </c>
      <c r="F1491" s="28">
        <v>846</v>
      </c>
    </row>
    <row r="1492" spans="2:6" x14ac:dyDescent="0.3">
      <c r="B1492" s="30">
        <v>46162</v>
      </c>
      <c r="C1492" s="28" t="s">
        <v>38</v>
      </c>
      <c r="D1492" s="28" t="s">
        <v>245</v>
      </c>
      <c r="E1492" s="28" t="s">
        <v>238</v>
      </c>
      <c r="F1492" s="28">
        <v>1305</v>
      </c>
    </row>
    <row r="1493" spans="2:6" x14ac:dyDescent="0.3">
      <c r="B1493" s="30">
        <v>46162</v>
      </c>
      <c r="C1493" s="28" t="s">
        <v>106</v>
      </c>
      <c r="D1493" s="28" t="s">
        <v>250</v>
      </c>
      <c r="E1493" s="28" t="s">
        <v>239</v>
      </c>
      <c r="F1493" s="28">
        <v>304</v>
      </c>
    </row>
    <row r="1494" spans="2:6" x14ac:dyDescent="0.3">
      <c r="B1494" s="30">
        <v>46162</v>
      </c>
      <c r="C1494" s="28" t="s">
        <v>39</v>
      </c>
      <c r="D1494" s="28" t="s">
        <v>244</v>
      </c>
      <c r="E1494" s="28" t="s">
        <v>242</v>
      </c>
      <c r="F1494" s="28">
        <v>741</v>
      </c>
    </row>
    <row r="1495" spans="2:6" x14ac:dyDescent="0.3">
      <c r="B1495" s="30">
        <v>46162</v>
      </c>
      <c r="C1495" s="28" t="s">
        <v>38</v>
      </c>
      <c r="D1495" s="28" t="s">
        <v>245</v>
      </c>
      <c r="E1495" s="28" t="s">
        <v>217</v>
      </c>
      <c r="F1495" s="28">
        <v>104</v>
      </c>
    </row>
    <row r="1496" spans="2:6" x14ac:dyDescent="0.3">
      <c r="B1496" s="30">
        <v>46162</v>
      </c>
      <c r="C1496" s="28" t="s">
        <v>39</v>
      </c>
      <c r="D1496" s="28" t="s">
        <v>247</v>
      </c>
      <c r="E1496" s="28" t="s">
        <v>221</v>
      </c>
      <c r="F1496" s="28">
        <v>91</v>
      </c>
    </row>
    <row r="1497" spans="2:6" x14ac:dyDescent="0.3">
      <c r="B1497" s="30">
        <v>46162</v>
      </c>
      <c r="C1497" s="28" t="s">
        <v>42</v>
      </c>
      <c r="D1497" s="28" t="s">
        <v>245</v>
      </c>
      <c r="E1497" s="28" t="s">
        <v>215</v>
      </c>
      <c r="F1497" s="28">
        <v>1173</v>
      </c>
    </row>
    <row r="1498" spans="2:6" x14ac:dyDescent="0.3">
      <c r="B1498" s="30">
        <v>46162</v>
      </c>
      <c r="C1498" s="28" t="s">
        <v>106</v>
      </c>
      <c r="D1498" s="28" t="s">
        <v>250</v>
      </c>
      <c r="E1498" s="28" t="s">
        <v>239</v>
      </c>
      <c r="F1498" s="28">
        <v>646</v>
      </c>
    </row>
    <row r="1499" spans="2:6" x14ac:dyDescent="0.3">
      <c r="B1499" s="30">
        <v>46162</v>
      </c>
      <c r="C1499" s="28" t="s">
        <v>38</v>
      </c>
      <c r="D1499" s="28" t="s">
        <v>247</v>
      </c>
      <c r="E1499" s="28" t="s">
        <v>225</v>
      </c>
      <c r="F1499" s="28">
        <v>1600</v>
      </c>
    </row>
    <row r="1500" spans="2:6" x14ac:dyDescent="0.3">
      <c r="B1500" s="30">
        <v>46163</v>
      </c>
      <c r="C1500" s="28" t="s">
        <v>38</v>
      </c>
      <c r="D1500" s="28" t="s">
        <v>245</v>
      </c>
      <c r="E1500" s="28" t="s">
        <v>238</v>
      </c>
      <c r="F1500" s="28">
        <v>1479</v>
      </c>
    </row>
    <row r="1501" spans="2:6" x14ac:dyDescent="0.3">
      <c r="B1501" s="30">
        <v>46163</v>
      </c>
      <c r="C1501" s="28" t="s">
        <v>39</v>
      </c>
      <c r="D1501" s="28" t="s">
        <v>250</v>
      </c>
      <c r="E1501" s="28" t="s">
        <v>234</v>
      </c>
      <c r="F1501" s="28">
        <v>102</v>
      </c>
    </row>
    <row r="1502" spans="2:6" x14ac:dyDescent="0.3">
      <c r="B1502" s="30">
        <v>46163</v>
      </c>
      <c r="C1502" s="28" t="s">
        <v>42</v>
      </c>
      <c r="D1502" s="28" t="s">
        <v>244</v>
      </c>
      <c r="E1502" s="28" t="s">
        <v>227</v>
      </c>
      <c r="F1502" s="28">
        <v>1160</v>
      </c>
    </row>
    <row r="1503" spans="2:6" x14ac:dyDescent="0.3">
      <c r="B1503" s="30">
        <v>46163</v>
      </c>
      <c r="C1503" s="28" t="s">
        <v>39</v>
      </c>
      <c r="D1503" s="28" t="s">
        <v>245</v>
      </c>
      <c r="E1503" s="28" t="s">
        <v>219</v>
      </c>
      <c r="F1503" s="28">
        <v>2275</v>
      </c>
    </row>
    <row r="1504" spans="2:6" x14ac:dyDescent="0.3">
      <c r="B1504" s="30">
        <v>46163</v>
      </c>
      <c r="C1504" s="28" t="s">
        <v>106</v>
      </c>
      <c r="D1504" s="28" t="s">
        <v>250</v>
      </c>
      <c r="E1504" s="28" t="s">
        <v>232</v>
      </c>
      <c r="F1504" s="28">
        <v>282</v>
      </c>
    </row>
    <row r="1505" spans="2:6" x14ac:dyDescent="0.3">
      <c r="B1505" s="30">
        <v>46163</v>
      </c>
      <c r="C1505" s="28" t="s">
        <v>38</v>
      </c>
      <c r="D1505" s="28" t="s">
        <v>246</v>
      </c>
      <c r="E1505" s="28" t="s">
        <v>228</v>
      </c>
      <c r="F1505" s="28">
        <v>1368</v>
      </c>
    </row>
    <row r="1506" spans="2:6" x14ac:dyDescent="0.3">
      <c r="B1506" s="30">
        <v>46163</v>
      </c>
      <c r="C1506" s="28" t="s">
        <v>106</v>
      </c>
      <c r="D1506" s="28" t="s">
        <v>246</v>
      </c>
      <c r="E1506" s="28" t="s">
        <v>228</v>
      </c>
      <c r="F1506" s="28">
        <v>936</v>
      </c>
    </row>
    <row r="1507" spans="2:6" x14ac:dyDescent="0.3">
      <c r="B1507" s="30">
        <v>46163</v>
      </c>
      <c r="C1507" s="28" t="s">
        <v>38</v>
      </c>
      <c r="D1507" s="28" t="s">
        <v>244</v>
      </c>
      <c r="E1507" s="28" t="s">
        <v>242</v>
      </c>
      <c r="F1507" s="28">
        <v>114</v>
      </c>
    </row>
    <row r="1508" spans="2:6" x14ac:dyDescent="0.3">
      <c r="B1508" s="30">
        <v>46163</v>
      </c>
      <c r="C1508" s="28" t="s">
        <v>42</v>
      </c>
      <c r="D1508" s="28" t="s">
        <v>247</v>
      </c>
      <c r="E1508" s="28" t="s">
        <v>233</v>
      </c>
      <c r="F1508" s="28">
        <v>204</v>
      </c>
    </row>
    <row r="1509" spans="2:6" x14ac:dyDescent="0.3">
      <c r="B1509" s="30">
        <v>46163</v>
      </c>
      <c r="C1509" s="28" t="s">
        <v>38</v>
      </c>
      <c r="D1509" s="28" t="s">
        <v>246</v>
      </c>
      <c r="E1509" s="28" t="s">
        <v>228</v>
      </c>
      <c r="F1509" s="28">
        <v>432</v>
      </c>
    </row>
    <row r="1510" spans="2:6" x14ac:dyDescent="0.3">
      <c r="B1510" s="30">
        <v>46163</v>
      </c>
      <c r="C1510" s="28" t="s">
        <v>38</v>
      </c>
      <c r="D1510" s="28" t="s">
        <v>247</v>
      </c>
      <c r="E1510" s="28" t="s">
        <v>233</v>
      </c>
      <c r="F1510" s="28">
        <v>918</v>
      </c>
    </row>
    <row r="1511" spans="2:6" x14ac:dyDescent="0.3">
      <c r="B1511" s="30">
        <v>46163</v>
      </c>
      <c r="C1511" s="28" t="s">
        <v>106</v>
      </c>
      <c r="D1511" s="28" t="s">
        <v>250</v>
      </c>
      <c r="E1511" s="28" t="s">
        <v>234</v>
      </c>
      <c r="F1511" s="28">
        <v>969</v>
      </c>
    </row>
    <row r="1512" spans="2:6" x14ac:dyDescent="0.3">
      <c r="B1512" s="30">
        <v>46164</v>
      </c>
      <c r="C1512" s="28" t="s">
        <v>38</v>
      </c>
      <c r="D1512" s="28" t="s">
        <v>250</v>
      </c>
      <c r="E1512" s="28" t="s">
        <v>235</v>
      </c>
      <c r="F1512" s="28">
        <v>258</v>
      </c>
    </row>
    <row r="1513" spans="2:6" x14ac:dyDescent="0.3">
      <c r="B1513" s="30">
        <v>46164</v>
      </c>
      <c r="C1513" s="28" t="s">
        <v>106</v>
      </c>
      <c r="D1513" s="28" t="s">
        <v>245</v>
      </c>
      <c r="E1513" s="28" t="s">
        <v>223</v>
      </c>
      <c r="F1513" s="28">
        <v>1325</v>
      </c>
    </row>
    <row r="1514" spans="2:6" x14ac:dyDescent="0.3">
      <c r="B1514" s="30">
        <v>46164</v>
      </c>
      <c r="C1514" s="28" t="s">
        <v>42</v>
      </c>
      <c r="D1514" s="28" t="s">
        <v>244</v>
      </c>
      <c r="E1514" s="28" t="s">
        <v>242</v>
      </c>
      <c r="F1514" s="28">
        <v>1425</v>
      </c>
    </row>
    <row r="1515" spans="2:6" x14ac:dyDescent="0.3">
      <c r="B1515" s="30">
        <v>46164</v>
      </c>
      <c r="C1515" s="28" t="s">
        <v>106</v>
      </c>
      <c r="D1515" s="28" t="s">
        <v>247</v>
      </c>
      <c r="E1515" s="28" t="s">
        <v>225</v>
      </c>
      <c r="F1515" s="28">
        <v>1344</v>
      </c>
    </row>
    <row r="1516" spans="2:6" x14ac:dyDescent="0.3">
      <c r="B1516" s="30">
        <v>46164</v>
      </c>
      <c r="C1516" s="28" t="s">
        <v>38</v>
      </c>
      <c r="D1516" s="28" t="s">
        <v>247</v>
      </c>
      <c r="E1516" s="28" t="s">
        <v>233</v>
      </c>
      <c r="F1516" s="28">
        <v>459</v>
      </c>
    </row>
    <row r="1517" spans="2:6" x14ac:dyDescent="0.3">
      <c r="B1517" s="30">
        <v>46164</v>
      </c>
      <c r="C1517" s="28" t="s">
        <v>38</v>
      </c>
      <c r="D1517" s="28" t="s">
        <v>245</v>
      </c>
      <c r="E1517" s="28" t="s">
        <v>217</v>
      </c>
      <c r="F1517" s="28">
        <v>260</v>
      </c>
    </row>
    <row r="1518" spans="2:6" x14ac:dyDescent="0.3">
      <c r="B1518" s="30">
        <v>46164</v>
      </c>
      <c r="C1518" s="28" t="s">
        <v>106</v>
      </c>
      <c r="D1518" s="28" t="s">
        <v>245</v>
      </c>
      <c r="E1518" s="28" t="s">
        <v>217</v>
      </c>
      <c r="F1518" s="28">
        <v>468</v>
      </c>
    </row>
    <row r="1519" spans="2:6" x14ac:dyDescent="0.3">
      <c r="B1519" s="30">
        <v>46164</v>
      </c>
      <c r="C1519" s="28" t="s">
        <v>39</v>
      </c>
      <c r="D1519" s="28" t="s">
        <v>246</v>
      </c>
      <c r="E1519" s="28" t="s">
        <v>228</v>
      </c>
      <c r="F1519" s="28">
        <v>1152</v>
      </c>
    </row>
    <row r="1520" spans="2:6" x14ac:dyDescent="0.3">
      <c r="B1520" s="30">
        <v>46164</v>
      </c>
      <c r="C1520" s="28" t="s">
        <v>39</v>
      </c>
      <c r="D1520" s="28" t="s">
        <v>247</v>
      </c>
      <c r="E1520" s="28" t="s">
        <v>221</v>
      </c>
      <c r="F1520" s="28">
        <v>182</v>
      </c>
    </row>
    <row r="1521" spans="2:6" x14ac:dyDescent="0.3">
      <c r="B1521" s="30">
        <v>46164</v>
      </c>
      <c r="C1521" s="28" t="s">
        <v>39</v>
      </c>
      <c r="D1521" s="28" t="s">
        <v>247</v>
      </c>
      <c r="E1521" s="28" t="s">
        <v>233</v>
      </c>
      <c r="F1521" s="28">
        <v>663</v>
      </c>
    </row>
    <row r="1522" spans="2:6" x14ac:dyDescent="0.3">
      <c r="B1522" s="30">
        <v>46164</v>
      </c>
      <c r="C1522" s="28" t="s">
        <v>42</v>
      </c>
      <c r="D1522" s="28" t="s">
        <v>247</v>
      </c>
      <c r="E1522" s="28" t="s">
        <v>230</v>
      </c>
      <c r="F1522" s="28">
        <v>259</v>
      </c>
    </row>
    <row r="1523" spans="2:6" x14ac:dyDescent="0.3">
      <c r="B1523" s="30">
        <v>46164</v>
      </c>
      <c r="C1523" s="28" t="s">
        <v>106</v>
      </c>
      <c r="D1523" s="28" t="s">
        <v>250</v>
      </c>
      <c r="E1523" s="28" t="s">
        <v>239</v>
      </c>
      <c r="F1523" s="28">
        <v>684</v>
      </c>
    </row>
    <row r="1524" spans="2:6" x14ac:dyDescent="0.3">
      <c r="B1524" s="30">
        <v>46164</v>
      </c>
      <c r="C1524" s="28" t="s">
        <v>42</v>
      </c>
      <c r="D1524" s="28" t="s">
        <v>246</v>
      </c>
      <c r="E1524" s="28" t="s">
        <v>228</v>
      </c>
      <c r="F1524" s="28">
        <v>1584</v>
      </c>
    </row>
    <row r="1525" spans="2:6" x14ac:dyDescent="0.3">
      <c r="B1525" s="30">
        <v>46164</v>
      </c>
      <c r="C1525" s="28" t="s">
        <v>38</v>
      </c>
      <c r="D1525" s="28" t="s">
        <v>244</v>
      </c>
      <c r="E1525" s="28" t="s">
        <v>231</v>
      </c>
      <c r="F1525" s="28">
        <v>132</v>
      </c>
    </row>
    <row r="1526" spans="2:6" x14ac:dyDescent="0.3">
      <c r="B1526" s="30">
        <v>46164</v>
      </c>
      <c r="C1526" s="28" t="s">
        <v>39</v>
      </c>
      <c r="D1526" s="28" t="s">
        <v>250</v>
      </c>
      <c r="E1526" s="28" t="s">
        <v>232</v>
      </c>
      <c r="F1526" s="28">
        <v>423</v>
      </c>
    </row>
    <row r="1527" spans="2:6" x14ac:dyDescent="0.3">
      <c r="B1527" s="30">
        <v>46165</v>
      </c>
      <c r="C1527" s="28" t="s">
        <v>106</v>
      </c>
      <c r="D1527" s="28" t="s">
        <v>246</v>
      </c>
      <c r="E1527" s="28" t="s">
        <v>229</v>
      </c>
      <c r="F1527" s="28">
        <v>1672</v>
      </c>
    </row>
    <row r="1528" spans="2:6" x14ac:dyDescent="0.3">
      <c r="B1528" s="30">
        <v>46165</v>
      </c>
      <c r="C1528" s="28" t="s">
        <v>42</v>
      </c>
      <c r="D1528" s="28" t="s">
        <v>245</v>
      </c>
      <c r="E1528" s="28" t="s">
        <v>215</v>
      </c>
      <c r="F1528" s="28">
        <v>1725</v>
      </c>
    </row>
    <row r="1529" spans="2:6" x14ac:dyDescent="0.3">
      <c r="B1529" s="30">
        <v>46165</v>
      </c>
      <c r="C1529" s="28" t="s">
        <v>106</v>
      </c>
      <c r="D1529" s="28" t="s">
        <v>246</v>
      </c>
      <c r="E1529" s="28" t="s">
        <v>229</v>
      </c>
      <c r="F1529" s="28">
        <v>704</v>
      </c>
    </row>
    <row r="1530" spans="2:6" x14ac:dyDescent="0.3">
      <c r="B1530" s="30">
        <v>46165</v>
      </c>
      <c r="C1530" s="28" t="s">
        <v>38</v>
      </c>
      <c r="D1530" s="28" t="s">
        <v>247</v>
      </c>
      <c r="E1530" s="28" t="s">
        <v>233</v>
      </c>
      <c r="F1530" s="28">
        <v>1020</v>
      </c>
    </row>
    <row r="1531" spans="2:6" x14ac:dyDescent="0.3">
      <c r="B1531" s="30">
        <v>46165</v>
      </c>
      <c r="C1531" s="28" t="s">
        <v>106</v>
      </c>
      <c r="D1531" s="28" t="s">
        <v>246</v>
      </c>
      <c r="E1531" s="28" t="s">
        <v>236</v>
      </c>
      <c r="F1531" s="28">
        <v>143</v>
      </c>
    </row>
    <row r="1532" spans="2:6" x14ac:dyDescent="0.3">
      <c r="B1532" s="30">
        <v>46165</v>
      </c>
      <c r="C1532" s="28" t="s">
        <v>106</v>
      </c>
      <c r="D1532" s="28" t="s">
        <v>247</v>
      </c>
      <c r="E1532" s="28" t="s">
        <v>230</v>
      </c>
      <c r="F1532" s="28">
        <v>444</v>
      </c>
    </row>
    <row r="1533" spans="2:6" x14ac:dyDescent="0.3">
      <c r="B1533" s="30">
        <v>46165</v>
      </c>
      <c r="C1533" s="28" t="s">
        <v>106</v>
      </c>
      <c r="D1533" s="28" t="s">
        <v>250</v>
      </c>
      <c r="E1533" s="28" t="s">
        <v>239</v>
      </c>
      <c r="F1533" s="28">
        <v>456</v>
      </c>
    </row>
    <row r="1534" spans="2:6" x14ac:dyDescent="0.3">
      <c r="B1534" s="30">
        <v>46165</v>
      </c>
      <c r="C1534" s="28" t="s">
        <v>39</v>
      </c>
      <c r="D1534" s="28" t="s">
        <v>250</v>
      </c>
      <c r="E1534" s="28" t="s">
        <v>239</v>
      </c>
      <c r="F1534" s="28">
        <v>152</v>
      </c>
    </row>
    <row r="1535" spans="2:6" x14ac:dyDescent="0.3">
      <c r="B1535" s="30">
        <v>46165</v>
      </c>
      <c r="C1535" s="28" t="s">
        <v>39</v>
      </c>
      <c r="D1535" s="28" t="s">
        <v>245</v>
      </c>
      <c r="E1535" s="28" t="s">
        <v>223</v>
      </c>
      <c r="F1535" s="28">
        <v>212</v>
      </c>
    </row>
    <row r="1536" spans="2:6" x14ac:dyDescent="0.3">
      <c r="B1536" s="30">
        <v>46165</v>
      </c>
      <c r="C1536" s="28" t="s">
        <v>39</v>
      </c>
      <c r="D1536" s="28" t="s">
        <v>250</v>
      </c>
      <c r="E1536" s="28" t="s">
        <v>232</v>
      </c>
      <c r="F1536" s="28">
        <v>611</v>
      </c>
    </row>
    <row r="1537" spans="2:6" x14ac:dyDescent="0.3">
      <c r="B1537" s="30">
        <v>46165</v>
      </c>
      <c r="C1537" s="28" t="s">
        <v>39</v>
      </c>
      <c r="D1537" s="28" t="s">
        <v>244</v>
      </c>
      <c r="E1537" s="28" t="s">
        <v>227</v>
      </c>
      <c r="F1537" s="28">
        <v>290</v>
      </c>
    </row>
    <row r="1538" spans="2:6" x14ac:dyDescent="0.3">
      <c r="B1538" s="30">
        <v>46165</v>
      </c>
      <c r="C1538" s="28" t="s">
        <v>39</v>
      </c>
      <c r="D1538" s="28" t="s">
        <v>250</v>
      </c>
      <c r="E1538" s="28" t="s">
        <v>226</v>
      </c>
      <c r="F1538" s="28">
        <v>1440</v>
      </c>
    </row>
    <row r="1539" spans="2:6" x14ac:dyDescent="0.3">
      <c r="B1539" s="30">
        <v>46166</v>
      </c>
      <c r="C1539" s="28" t="s">
        <v>39</v>
      </c>
      <c r="D1539" s="28" t="s">
        <v>244</v>
      </c>
      <c r="E1539" s="28" t="s">
        <v>227</v>
      </c>
      <c r="F1539" s="28">
        <v>174</v>
      </c>
    </row>
    <row r="1540" spans="2:6" x14ac:dyDescent="0.3">
      <c r="B1540" s="30">
        <v>46166</v>
      </c>
      <c r="C1540" s="28" t="s">
        <v>38</v>
      </c>
      <c r="D1540" s="28" t="s">
        <v>250</v>
      </c>
      <c r="E1540" s="28" t="s">
        <v>226</v>
      </c>
      <c r="F1540" s="28">
        <v>768</v>
      </c>
    </row>
    <row r="1541" spans="2:6" x14ac:dyDescent="0.3">
      <c r="B1541" s="30">
        <v>46166</v>
      </c>
      <c r="C1541" s="28" t="s">
        <v>39</v>
      </c>
      <c r="D1541" s="28" t="s">
        <v>250</v>
      </c>
      <c r="E1541" s="28" t="s">
        <v>239</v>
      </c>
      <c r="F1541" s="28">
        <v>494</v>
      </c>
    </row>
    <row r="1542" spans="2:6" x14ac:dyDescent="0.3">
      <c r="B1542" s="30">
        <v>46166</v>
      </c>
      <c r="C1542" s="28" t="s">
        <v>106</v>
      </c>
      <c r="D1542" s="28" t="s">
        <v>245</v>
      </c>
      <c r="E1542" s="28" t="s">
        <v>223</v>
      </c>
      <c r="F1542" s="28">
        <v>742</v>
      </c>
    </row>
    <row r="1543" spans="2:6" x14ac:dyDescent="0.3">
      <c r="B1543" s="30">
        <v>46166</v>
      </c>
      <c r="C1543" s="28" t="s">
        <v>39</v>
      </c>
      <c r="D1543" s="28" t="s">
        <v>247</v>
      </c>
      <c r="E1543" s="28" t="s">
        <v>221</v>
      </c>
      <c r="F1543" s="28">
        <v>273</v>
      </c>
    </row>
    <row r="1544" spans="2:6" x14ac:dyDescent="0.3">
      <c r="B1544" s="30">
        <v>46166</v>
      </c>
      <c r="C1544" s="28" t="s">
        <v>38</v>
      </c>
      <c r="D1544" s="28" t="s">
        <v>244</v>
      </c>
      <c r="E1544" s="28" t="s">
        <v>227</v>
      </c>
      <c r="F1544" s="28">
        <v>696</v>
      </c>
    </row>
    <row r="1545" spans="2:6" x14ac:dyDescent="0.3">
      <c r="B1545" s="30">
        <v>46166</v>
      </c>
      <c r="C1545" s="28" t="s">
        <v>42</v>
      </c>
      <c r="D1545" s="28" t="s">
        <v>250</v>
      </c>
      <c r="E1545" s="28" t="s">
        <v>235</v>
      </c>
      <c r="F1545" s="28">
        <v>430</v>
      </c>
    </row>
    <row r="1546" spans="2:6" x14ac:dyDescent="0.3">
      <c r="B1546" s="30">
        <v>46167</v>
      </c>
      <c r="C1546" s="28" t="s">
        <v>38</v>
      </c>
      <c r="D1546" s="28" t="s">
        <v>246</v>
      </c>
      <c r="E1546" s="28" t="s">
        <v>236</v>
      </c>
      <c r="F1546" s="28">
        <v>132</v>
      </c>
    </row>
    <row r="1547" spans="2:6" x14ac:dyDescent="0.3">
      <c r="B1547" s="30">
        <v>46167</v>
      </c>
      <c r="C1547" s="28" t="s">
        <v>106</v>
      </c>
      <c r="D1547" s="28" t="s">
        <v>250</v>
      </c>
      <c r="E1547" s="28" t="s">
        <v>235</v>
      </c>
      <c r="F1547" s="28">
        <v>989</v>
      </c>
    </row>
    <row r="1548" spans="2:6" x14ac:dyDescent="0.3">
      <c r="B1548" s="30">
        <v>46167</v>
      </c>
      <c r="C1548" s="28" t="s">
        <v>38</v>
      </c>
      <c r="D1548" s="28" t="s">
        <v>245</v>
      </c>
      <c r="E1548" s="28" t="s">
        <v>215</v>
      </c>
      <c r="F1548" s="28">
        <v>1311</v>
      </c>
    </row>
    <row r="1549" spans="2:6" x14ac:dyDescent="0.3">
      <c r="B1549" s="30">
        <v>46167</v>
      </c>
      <c r="C1549" s="28" t="s">
        <v>42</v>
      </c>
      <c r="D1549" s="28" t="s">
        <v>244</v>
      </c>
      <c r="E1549" s="28" t="s">
        <v>227</v>
      </c>
      <c r="F1549" s="28">
        <v>1102</v>
      </c>
    </row>
    <row r="1550" spans="2:6" x14ac:dyDescent="0.3">
      <c r="B1550" s="30">
        <v>46167</v>
      </c>
      <c r="C1550" s="28" t="s">
        <v>106</v>
      </c>
      <c r="D1550" s="28" t="s">
        <v>245</v>
      </c>
      <c r="E1550" s="28" t="s">
        <v>215</v>
      </c>
      <c r="F1550" s="28">
        <v>1656</v>
      </c>
    </row>
    <row r="1551" spans="2:6" x14ac:dyDescent="0.3">
      <c r="B1551" s="30">
        <v>46167</v>
      </c>
      <c r="C1551" s="28" t="s">
        <v>106</v>
      </c>
      <c r="D1551" s="28" t="s">
        <v>250</v>
      </c>
      <c r="E1551" s="28" t="s">
        <v>226</v>
      </c>
      <c r="F1551" s="28">
        <v>1056</v>
      </c>
    </row>
    <row r="1552" spans="2:6" x14ac:dyDescent="0.3">
      <c r="B1552" s="30">
        <v>46167</v>
      </c>
      <c r="C1552" s="28" t="s">
        <v>38</v>
      </c>
      <c r="D1552" s="28" t="s">
        <v>245</v>
      </c>
      <c r="E1552" s="28" t="s">
        <v>219</v>
      </c>
      <c r="F1552" s="28">
        <v>91</v>
      </c>
    </row>
    <row r="1553" spans="2:6" x14ac:dyDescent="0.3">
      <c r="B1553" s="30">
        <v>46167</v>
      </c>
      <c r="C1553" s="28" t="s">
        <v>38</v>
      </c>
      <c r="D1553" s="28" t="s">
        <v>244</v>
      </c>
      <c r="E1553" s="28" t="s">
        <v>241</v>
      </c>
      <c r="F1553" s="28">
        <v>480</v>
      </c>
    </row>
    <row r="1554" spans="2:6" x14ac:dyDescent="0.3">
      <c r="B1554" s="30">
        <v>46167</v>
      </c>
      <c r="C1554" s="28" t="s">
        <v>106</v>
      </c>
      <c r="D1554" s="28" t="s">
        <v>245</v>
      </c>
      <c r="E1554" s="28" t="s">
        <v>215</v>
      </c>
      <c r="F1554" s="28">
        <v>1656</v>
      </c>
    </row>
    <row r="1555" spans="2:6" x14ac:dyDescent="0.3">
      <c r="B1555" s="30">
        <v>46167</v>
      </c>
      <c r="C1555" s="28" t="s">
        <v>106</v>
      </c>
      <c r="D1555" s="28" t="s">
        <v>245</v>
      </c>
      <c r="E1555" s="28" t="s">
        <v>223</v>
      </c>
      <c r="F1555" s="28">
        <v>1007</v>
      </c>
    </row>
    <row r="1556" spans="2:6" x14ac:dyDescent="0.3">
      <c r="B1556" s="30">
        <v>46168</v>
      </c>
      <c r="C1556" s="28" t="s">
        <v>42</v>
      </c>
      <c r="D1556" s="28" t="s">
        <v>244</v>
      </c>
      <c r="E1556" s="28" t="s">
        <v>241</v>
      </c>
      <c r="F1556" s="28">
        <v>240</v>
      </c>
    </row>
    <row r="1557" spans="2:6" x14ac:dyDescent="0.3">
      <c r="B1557" s="30">
        <v>46168</v>
      </c>
      <c r="C1557" s="28" t="s">
        <v>38</v>
      </c>
      <c r="D1557" s="28" t="s">
        <v>244</v>
      </c>
      <c r="E1557" s="28" t="s">
        <v>242</v>
      </c>
      <c r="F1557" s="28">
        <v>570</v>
      </c>
    </row>
    <row r="1558" spans="2:6" x14ac:dyDescent="0.3">
      <c r="B1558" s="30">
        <v>46168</v>
      </c>
      <c r="C1558" s="28" t="s">
        <v>42</v>
      </c>
      <c r="D1558" s="28" t="s">
        <v>244</v>
      </c>
      <c r="E1558" s="28" t="s">
        <v>242</v>
      </c>
      <c r="F1558" s="28">
        <v>228</v>
      </c>
    </row>
    <row r="1559" spans="2:6" x14ac:dyDescent="0.3">
      <c r="B1559" s="30">
        <v>46168</v>
      </c>
      <c r="C1559" s="28" t="s">
        <v>38</v>
      </c>
      <c r="D1559" s="28" t="s">
        <v>244</v>
      </c>
      <c r="E1559" s="28" t="s">
        <v>231</v>
      </c>
      <c r="F1559" s="28">
        <v>66</v>
      </c>
    </row>
    <row r="1560" spans="2:6" x14ac:dyDescent="0.3">
      <c r="B1560" s="30">
        <v>46168</v>
      </c>
      <c r="C1560" s="28" t="s">
        <v>39</v>
      </c>
      <c r="D1560" s="28" t="s">
        <v>250</v>
      </c>
      <c r="E1560" s="28" t="s">
        <v>234</v>
      </c>
      <c r="F1560" s="28">
        <v>765</v>
      </c>
    </row>
    <row r="1561" spans="2:6" x14ac:dyDescent="0.3">
      <c r="B1561" s="30">
        <v>46168</v>
      </c>
      <c r="C1561" s="28" t="s">
        <v>39</v>
      </c>
      <c r="D1561" s="28" t="s">
        <v>244</v>
      </c>
      <c r="E1561" s="28" t="s">
        <v>242</v>
      </c>
      <c r="F1561" s="28">
        <v>513</v>
      </c>
    </row>
    <row r="1562" spans="2:6" x14ac:dyDescent="0.3">
      <c r="B1562" s="30">
        <v>46168</v>
      </c>
      <c r="C1562" s="28" t="s">
        <v>38</v>
      </c>
      <c r="D1562" s="28" t="s">
        <v>250</v>
      </c>
      <c r="E1562" s="28" t="s">
        <v>234</v>
      </c>
      <c r="F1562" s="28">
        <v>561</v>
      </c>
    </row>
    <row r="1563" spans="2:6" x14ac:dyDescent="0.3">
      <c r="B1563" s="30">
        <v>46168</v>
      </c>
      <c r="C1563" s="28" t="s">
        <v>39</v>
      </c>
      <c r="D1563" s="28" t="s">
        <v>245</v>
      </c>
      <c r="E1563" s="28" t="s">
        <v>238</v>
      </c>
      <c r="F1563" s="28">
        <v>522</v>
      </c>
    </row>
    <row r="1564" spans="2:6" x14ac:dyDescent="0.3">
      <c r="B1564" s="30">
        <v>46168</v>
      </c>
      <c r="C1564" s="28" t="s">
        <v>39</v>
      </c>
      <c r="D1564" s="28" t="s">
        <v>250</v>
      </c>
      <c r="E1564" s="28" t="s">
        <v>226</v>
      </c>
      <c r="F1564" s="28">
        <v>2400</v>
      </c>
    </row>
    <row r="1565" spans="2:6" x14ac:dyDescent="0.3">
      <c r="B1565" s="30">
        <v>46168</v>
      </c>
      <c r="C1565" s="28" t="s">
        <v>106</v>
      </c>
      <c r="D1565" s="28" t="s">
        <v>244</v>
      </c>
      <c r="E1565" s="28" t="s">
        <v>240</v>
      </c>
      <c r="F1565" s="28">
        <v>630</v>
      </c>
    </row>
    <row r="1566" spans="2:6" x14ac:dyDescent="0.3">
      <c r="B1566" s="30">
        <v>46168</v>
      </c>
      <c r="C1566" s="28" t="s">
        <v>106</v>
      </c>
      <c r="D1566" s="28" t="s">
        <v>245</v>
      </c>
      <c r="E1566" s="28" t="s">
        <v>238</v>
      </c>
      <c r="F1566" s="28">
        <v>957</v>
      </c>
    </row>
    <row r="1567" spans="2:6" x14ac:dyDescent="0.3">
      <c r="B1567" s="30">
        <v>46168</v>
      </c>
      <c r="C1567" s="28" t="s">
        <v>38</v>
      </c>
      <c r="D1567" s="28" t="s">
        <v>245</v>
      </c>
      <c r="E1567" s="28" t="s">
        <v>223</v>
      </c>
      <c r="F1567" s="28">
        <v>583</v>
      </c>
    </row>
    <row r="1568" spans="2:6" x14ac:dyDescent="0.3">
      <c r="B1568" s="30">
        <v>46168</v>
      </c>
      <c r="C1568" s="28" t="s">
        <v>39</v>
      </c>
      <c r="D1568" s="28" t="s">
        <v>250</v>
      </c>
      <c r="E1568" s="28" t="s">
        <v>232</v>
      </c>
      <c r="F1568" s="28">
        <v>47</v>
      </c>
    </row>
    <row r="1569" spans="2:6" x14ac:dyDescent="0.3">
      <c r="B1569" s="30">
        <v>46169</v>
      </c>
      <c r="C1569" s="28" t="s">
        <v>42</v>
      </c>
      <c r="D1569" s="28" t="s">
        <v>245</v>
      </c>
      <c r="E1569" s="28" t="s">
        <v>238</v>
      </c>
      <c r="F1569" s="28">
        <v>1305</v>
      </c>
    </row>
    <row r="1570" spans="2:6" x14ac:dyDescent="0.3">
      <c r="B1570" s="30">
        <v>46169</v>
      </c>
      <c r="C1570" s="28" t="s">
        <v>39</v>
      </c>
      <c r="D1570" s="28" t="s">
        <v>245</v>
      </c>
      <c r="E1570" s="28" t="s">
        <v>215</v>
      </c>
      <c r="F1570" s="28">
        <v>138</v>
      </c>
    </row>
    <row r="1571" spans="2:6" x14ac:dyDescent="0.3">
      <c r="B1571" s="30">
        <v>46169</v>
      </c>
      <c r="C1571" s="28" t="s">
        <v>38</v>
      </c>
      <c r="D1571" s="28" t="s">
        <v>244</v>
      </c>
      <c r="E1571" s="28" t="s">
        <v>241</v>
      </c>
      <c r="F1571" s="28">
        <v>900</v>
      </c>
    </row>
    <row r="1572" spans="2:6" x14ac:dyDescent="0.3">
      <c r="B1572" s="30">
        <v>46169</v>
      </c>
      <c r="C1572" s="28" t="s">
        <v>42</v>
      </c>
      <c r="D1572" s="28" t="s">
        <v>250</v>
      </c>
      <c r="E1572" s="28" t="s">
        <v>235</v>
      </c>
      <c r="F1572" s="28">
        <v>1075</v>
      </c>
    </row>
    <row r="1573" spans="2:6" x14ac:dyDescent="0.3">
      <c r="B1573" s="30">
        <v>46169</v>
      </c>
      <c r="C1573" s="28" t="s">
        <v>42</v>
      </c>
      <c r="D1573" s="28" t="s">
        <v>250</v>
      </c>
      <c r="E1573" s="28" t="s">
        <v>239</v>
      </c>
      <c r="F1573" s="28">
        <v>646</v>
      </c>
    </row>
    <row r="1574" spans="2:6" x14ac:dyDescent="0.3">
      <c r="B1574" s="30">
        <v>46169</v>
      </c>
      <c r="C1574" s="28" t="s">
        <v>39</v>
      </c>
      <c r="D1574" s="28" t="s">
        <v>244</v>
      </c>
      <c r="E1574" s="28" t="s">
        <v>241</v>
      </c>
      <c r="F1574" s="28">
        <v>660</v>
      </c>
    </row>
    <row r="1575" spans="2:6" x14ac:dyDescent="0.3">
      <c r="B1575" s="30">
        <v>46169</v>
      </c>
      <c r="C1575" s="28" t="s">
        <v>106</v>
      </c>
      <c r="D1575" s="28" t="s">
        <v>247</v>
      </c>
      <c r="E1575" s="28" t="s">
        <v>233</v>
      </c>
      <c r="F1575" s="28">
        <v>663</v>
      </c>
    </row>
    <row r="1576" spans="2:6" x14ac:dyDescent="0.3">
      <c r="B1576" s="30">
        <v>46169</v>
      </c>
      <c r="C1576" s="28" t="s">
        <v>106</v>
      </c>
      <c r="D1576" s="28" t="s">
        <v>244</v>
      </c>
      <c r="E1576" s="28" t="s">
        <v>242</v>
      </c>
      <c r="F1576" s="28">
        <v>1311</v>
      </c>
    </row>
    <row r="1577" spans="2:6" x14ac:dyDescent="0.3">
      <c r="B1577" s="30">
        <v>46169</v>
      </c>
      <c r="C1577" s="28" t="s">
        <v>38</v>
      </c>
      <c r="D1577" s="28" t="s">
        <v>244</v>
      </c>
      <c r="E1577" s="28" t="s">
        <v>231</v>
      </c>
      <c r="F1577" s="28">
        <v>550</v>
      </c>
    </row>
    <row r="1578" spans="2:6" x14ac:dyDescent="0.3">
      <c r="B1578" s="30">
        <v>46170</v>
      </c>
      <c r="C1578" s="28" t="s">
        <v>106</v>
      </c>
      <c r="D1578" s="28" t="s">
        <v>245</v>
      </c>
      <c r="E1578" s="28" t="s">
        <v>238</v>
      </c>
      <c r="F1578" s="28">
        <v>696</v>
      </c>
    </row>
    <row r="1579" spans="2:6" x14ac:dyDescent="0.3">
      <c r="B1579" s="30">
        <v>46170</v>
      </c>
      <c r="C1579" s="28" t="s">
        <v>106</v>
      </c>
      <c r="D1579" s="28" t="s">
        <v>246</v>
      </c>
      <c r="E1579" s="28" t="s">
        <v>237</v>
      </c>
      <c r="F1579" s="28">
        <v>1512</v>
      </c>
    </row>
    <row r="1580" spans="2:6" x14ac:dyDescent="0.3">
      <c r="B1580" s="30">
        <v>46170</v>
      </c>
      <c r="C1580" s="28" t="s">
        <v>42</v>
      </c>
      <c r="D1580" s="28" t="s">
        <v>244</v>
      </c>
      <c r="E1580" s="28" t="s">
        <v>241</v>
      </c>
      <c r="F1580" s="28">
        <v>120</v>
      </c>
    </row>
    <row r="1581" spans="2:6" x14ac:dyDescent="0.3">
      <c r="B1581" s="30">
        <v>46170</v>
      </c>
      <c r="C1581" s="28" t="s">
        <v>42</v>
      </c>
      <c r="D1581" s="28" t="s">
        <v>246</v>
      </c>
      <c r="E1581" s="28" t="s">
        <v>236</v>
      </c>
      <c r="F1581" s="28">
        <v>44</v>
      </c>
    </row>
    <row r="1582" spans="2:6" x14ac:dyDescent="0.3">
      <c r="B1582" s="30">
        <v>46170</v>
      </c>
      <c r="C1582" s="28" t="s">
        <v>106</v>
      </c>
      <c r="D1582" s="28" t="s">
        <v>245</v>
      </c>
      <c r="E1582" s="28" t="s">
        <v>217</v>
      </c>
      <c r="F1582" s="28">
        <v>312</v>
      </c>
    </row>
    <row r="1583" spans="2:6" x14ac:dyDescent="0.3">
      <c r="B1583" s="30">
        <v>46170</v>
      </c>
      <c r="C1583" s="28" t="s">
        <v>39</v>
      </c>
      <c r="D1583" s="28" t="s">
        <v>244</v>
      </c>
      <c r="E1583" s="28" t="s">
        <v>242</v>
      </c>
      <c r="F1583" s="28">
        <v>1083</v>
      </c>
    </row>
    <row r="1584" spans="2:6" x14ac:dyDescent="0.3">
      <c r="B1584" s="30">
        <v>46170</v>
      </c>
      <c r="C1584" s="28" t="s">
        <v>39</v>
      </c>
      <c r="D1584" s="28" t="s">
        <v>246</v>
      </c>
      <c r="E1584" s="28" t="s">
        <v>228</v>
      </c>
      <c r="F1584" s="28">
        <v>216</v>
      </c>
    </row>
    <row r="1585" spans="2:6" x14ac:dyDescent="0.3">
      <c r="B1585" s="30">
        <v>46170</v>
      </c>
      <c r="C1585" s="28" t="s">
        <v>39</v>
      </c>
      <c r="D1585" s="28" t="s">
        <v>245</v>
      </c>
      <c r="E1585" s="28" t="s">
        <v>223</v>
      </c>
      <c r="F1585" s="28">
        <v>1007</v>
      </c>
    </row>
    <row r="1586" spans="2:6" x14ac:dyDescent="0.3">
      <c r="B1586" s="30">
        <v>46170</v>
      </c>
      <c r="C1586" s="28" t="s">
        <v>39</v>
      </c>
      <c r="D1586" s="28" t="s">
        <v>250</v>
      </c>
      <c r="E1586" s="28" t="s">
        <v>235</v>
      </c>
      <c r="F1586" s="28">
        <v>946</v>
      </c>
    </row>
    <row r="1587" spans="2:6" x14ac:dyDescent="0.3">
      <c r="B1587" s="30">
        <v>46170</v>
      </c>
      <c r="C1587" s="28" t="s">
        <v>42</v>
      </c>
      <c r="D1587" s="28" t="s">
        <v>244</v>
      </c>
      <c r="E1587" s="28" t="s">
        <v>242</v>
      </c>
      <c r="F1587" s="28">
        <v>1140</v>
      </c>
    </row>
    <row r="1588" spans="2:6" x14ac:dyDescent="0.3">
      <c r="B1588" s="30">
        <v>46170</v>
      </c>
      <c r="C1588" s="28" t="s">
        <v>106</v>
      </c>
      <c r="D1588" s="28" t="s">
        <v>250</v>
      </c>
      <c r="E1588" s="28" t="s">
        <v>235</v>
      </c>
      <c r="F1588" s="28">
        <v>258</v>
      </c>
    </row>
    <row r="1589" spans="2:6" x14ac:dyDescent="0.3">
      <c r="B1589" s="30">
        <v>46170</v>
      </c>
      <c r="C1589" s="28" t="s">
        <v>42</v>
      </c>
      <c r="D1589" s="28" t="s">
        <v>244</v>
      </c>
      <c r="E1589" s="28" t="s">
        <v>227</v>
      </c>
      <c r="F1589" s="28">
        <v>58</v>
      </c>
    </row>
    <row r="1590" spans="2:6" x14ac:dyDescent="0.3">
      <c r="B1590" s="30">
        <v>46170</v>
      </c>
      <c r="C1590" s="28" t="s">
        <v>106</v>
      </c>
      <c r="D1590" s="28" t="s">
        <v>245</v>
      </c>
      <c r="E1590" s="28" t="s">
        <v>215</v>
      </c>
      <c r="F1590" s="28">
        <v>828</v>
      </c>
    </row>
    <row r="1591" spans="2:6" x14ac:dyDescent="0.3">
      <c r="B1591" s="30">
        <v>46170</v>
      </c>
      <c r="C1591" s="28" t="s">
        <v>42</v>
      </c>
      <c r="D1591" s="28" t="s">
        <v>246</v>
      </c>
      <c r="E1591" s="28" t="s">
        <v>229</v>
      </c>
      <c r="F1591" s="28">
        <v>440</v>
      </c>
    </row>
    <row r="1592" spans="2:6" x14ac:dyDescent="0.3">
      <c r="B1592" s="30">
        <v>46170</v>
      </c>
      <c r="C1592" s="28" t="s">
        <v>106</v>
      </c>
      <c r="D1592" s="28" t="s">
        <v>246</v>
      </c>
      <c r="E1592" s="28" t="s">
        <v>228</v>
      </c>
      <c r="F1592" s="28">
        <v>72</v>
      </c>
    </row>
    <row r="1593" spans="2:6" x14ac:dyDescent="0.3">
      <c r="B1593" s="30">
        <v>46170</v>
      </c>
      <c r="C1593" s="28" t="s">
        <v>39</v>
      </c>
      <c r="D1593" s="28" t="s">
        <v>245</v>
      </c>
      <c r="E1593" s="28" t="s">
        <v>217</v>
      </c>
      <c r="F1593" s="28">
        <v>988</v>
      </c>
    </row>
    <row r="1594" spans="2:6" x14ac:dyDescent="0.3">
      <c r="B1594" s="30">
        <v>46171</v>
      </c>
      <c r="C1594" s="28" t="s">
        <v>38</v>
      </c>
      <c r="D1594" s="28" t="s">
        <v>244</v>
      </c>
      <c r="E1594" s="28" t="s">
        <v>227</v>
      </c>
      <c r="F1594" s="28">
        <v>986</v>
      </c>
    </row>
    <row r="1595" spans="2:6" x14ac:dyDescent="0.3">
      <c r="B1595" s="30">
        <v>46171</v>
      </c>
      <c r="C1595" s="28" t="s">
        <v>39</v>
      </c>
      <c r="D1595" s="28" t="s">
        <v>246</v>
      </c>
      <c r="E1595" s="28" t="s">
        <v>228</v>
      </c>
      <c r="F1595" s="28">
        <v>1440</v>
      </c>
    </row>
    <row r="1596" spans="2:6" x14ac:dyDescent="0.3">
      <c r="B1596" s="30">
        <v>46171</v>
      </c>
      <c r="C1596" s="28" t="s">
        <v>42</v>
      </c>
      <c r="D1596" s="28" t="s">
        <v>246</v>
      </c>
      <c r="E1596" s="28" t="s">
        <v>237</v>
      </c>
      <c r="F1596" s="28">
        <v>630</v>
      </c>
    </row>
    <row r="1597" spans="2:6" x14ac:dyDescent="0.3">
      <c r="B1597" s="30">
        <v>46171</v>
      </c>
      <c r="C1597" s="28" t="s">
        <v>38</v>
      </c>
      <c r="D1597" s="28" t="s">
        <v>245</v>
      </c>
      <c r="E1597" s="28" t="s">
        <v>223</v>
      </c>
      <c r="F1597" s="28">
        <v>636</v>
      </c>
    </row>
    <row r="1598" spans="2:6" x14ac:dyDescent="0.3">
      <c r="B1598" s="30">
        <v>46171</v>
      </c>
      <c r="C1598" s="28" t="s">
        <v>38</v>
      </c>
      <c r="D1598" s="28" t="s">
        <v>244</v>
      </c>
      <c r="E1598" s="28" t="s">
        <v>227</v>
      </c>
      <c r="F1598" s="28">
        <v>174</v>
      </c>
    </row>
    <row r="1599" spans="2:6" x14ac:dyDescent="0.3">
      <c r="B1599" s="30">
        <v>46171</v>
      </c>
      <c r="C1599" s="28" t="s">
        <v>42</v>
      </c>
      <c r="D1599" s="28" t="s">
        <v>250</v>
      </c>
      <c r="E1599" s="28" t="s">
        <v>235</v>
      </c>
      <c r="F1599" s="28">
        <v>1075</v>
      </c>
    </row>
    <row r="1600" spans="2:6" x14ac:dyDescent="0.3">
      <c r="B1600" s="30">
        <v>46171</v>
      </c>
      <c r="C1600" s="28" t="s">
        <v>39</v>
      </c>
      <c r="D1600" s="28" t="s">
        <v>245</v>
      </c>
      <c r="E1600" s="28" t="s">
        <v>217</v>
      </c>
      <c r="F1600" s="28">
        <v>520</v>
      </c>
    </row>
    <row r="1601" spans="2:6" x14ac:dyDescent="0.3">
      <c r="B1601" s="30">
        <v>46171</v>
      </c>
      <c r="C1601" s="28" t="s">
        <v>42</v>
      </c>
      <c r="D1601" s="28" t="s">
        <v>245</v>
      </c>
      <c r="E1601" s="28" t="s">
        <v>238</v>
      </c>
      <c r="F1601" s="28">
        <v>1827</v>
      </c>
    </row>
    <row r="1602" spans="2:6" x14ac:dyDescent="0.3">
      <c r="B1602" s="30">
        <v>46171</v>
      </c>
      <c r="C1602" s="28" t="s">
        <v>42</v>
      </c>
      <c r="D1602" s="28" t="s">
        <v>245</v>
      </c>
      <c r="E1602" s="28" t="s">
        <v>238</v>
      </c>
      <c r="F1602" s="28">
        <v>87</v>
      </c>
    </row>
    <row r="1603" spans="2:6" x14ac:dyDescent="0.3">
      <c r="B1603" s="30">
        <v>46171</v>
      </c>
      <c r="C1603" s="28" t="s">
        <v>38</v>
      </c>
      <c r="D1603" s="28" t="s">
        <v>246</v>
      </c>
      <c r="E1603" s="28" t="s">
        <v>236</v>
      </c>
      <c r="F1603" s="28">
        <v>55</v>
      </c>
    </row>
    <row r="1604" spans="2:6" x14ac:dyDescent="0.3">
      <c r="B1604" s="30">
        <v>46171</v>
      </c>
      <c r="C1604" s="28" t="s">
        <v>42</v>
      </c>
      <c r="D1604" s="28" t="s">
        <v>245</v>
      </c>
      <c r="E1604" s="28" t="s">
        <v>217</v>
      </c>
      <c r="F1604" s="28">
        <v>260</v>
      </c>
    </row>
    <row r="1605" spans="2:6" x14ac:dyDescent="0.3">
      <c r="B1605" s="30">
        <v>46171</v>
      </c>
      <c r="C1605" s="28" t="s">
        <v>38</v>
      </c>
      <c r="D1605" s="28" t="s">
        <v>245</v>
      </c>
      <c r="E1605" s="28" t="s">
        <v>238</v>
      </c>
      <c r="F1605" s="28">
        <v>2001</v>
      </c>
    </row>
    <row r="1606" spans="2:6" x14ac:dyDescent="0.3">
      <c r="B1606" s="30">
        <v>46171</v>
      </c>
      <c r="C1606" s="28" t="s">
        <v>38</v>
      </c>
      <c r="D1606" s="28" t="s">
        <v>247</v>
      </c>
      <c r="E1606" s="28" t="s">
        <v>233</v>
      </c>
      <c r="F1606" s="28">
        <v>867</v>
      </c>
    </row>
    <row r="1607" spans="2:6" x14ac:dyDescent="0.3">
      <c r="B1607" s="30">
        <v>46171</v>
      </c>
      <c r="C1607" s="28" t="s">
        <v>39</v>
      </c>
      <c r="D1607" s="28" t="s">
        <v>250</v>
      </c>
      <c r="E1607" s="28" t="s">
        <v>239</v>
      </c>
      <c r="F1607" s="28">
        <v>684</v>
      </c>
    </row>
    <row r="1608" spans="2:6" x14ac:dyDescent="0.3">
      <c r="B1608" s="30">
        <v>46171</v>
      </c>
      <c r="C1608" s="28" t="s">
        <v>106</v>
      </c>
      <c r="D1608" s="28" t="s">
        <v>250</v>
      </c>
      <c r="E1608" s="28" t="s">
        <v>226</v>
      </c>
      <c r="F1608" s="28">
        <v>288</v>
      </c>
    </row>
    <row r="1609" spans="2:6" x14ac:dyDescent="0.3">
      <c r="B1609" s="30">
        <v>46171</v>
      </c>
      <c r="C1609" s="28" t="s">
        <v>39</v>
      </c>
      <c r="D1609" s="28" t="s">
        <v>245</v>
      </c>
      <c r="E1609" s="28" t="s">
        <v>219</v>
      </c>
      <c r="F1609" s="28">
        <v>1092</v>
      </c>
    </row>
    <row r="1610" spans="2:6" x14ac:dyDescent="0.3">
      <c r="B1610" s="30">
        <v>46171</v>
      </c>
      <c r="C1610" s="28" t="s">
        <v>42</v>
      </c>
      <c r="D1610" s="28" t="s">
        <v>245</v>
      </c>
      <c r="E1610" s="28" t="s">
        <v>219</v>
      </c>
      <c r="F1610" s="28">
        <v>637</v>
      </c>
    </row>
    <row r="1611" spans="2:6" x14ac:dyDescent="0.3">
      <c r="B1611" s="30">
        <v>46172</v>
      </c>
      <c r="C1611" s="28" t="s">
        <v>42</v>
      </c>
      <c r="D1611" s="28" t="s">
        <v>244</v>
      </c>
      <c r="E1611" s="28" t="s">
        <v>240</v>
      </c>
      <c r="F1611" s="28">
        <v>855</v>
      </c>
    </row>
    <row r="1612" spans="2:6" x14ac:dyDescent="0.3">
      <c r="B1612" s="30">
        <v>46172</v>
      </c>
      <c r="C1612" s="28" t="s">
        <v>106</v>
      </c>
      <c r="D1612" s="28" t="s">
        <v>250</v>
      </c>
      <c r="E1612" s="28" t="s">
        <v>226</v>
      </c>
      <c r="F1612" s="28">
        <v>2016</v>
      </c>
    </row>
    <row r="1613" spans="2:6" x14ac:dyDescent="0.3">
      <c r="B1613" s="30">
        <v>46172</v>
      </c>
      <c r="C1613" s="28" t="s">
        <v>38</v>
      </c>
      <c r="D1613" s="28" t="s">
        <v>250</v>
      </c>
      <c r="E1613" s="28" t="s">
        <v>235</v>
      </c>
      <c r="F1613" s="28">
        <v>344</v>
      </c>
    </row>
    <row r="1614" spans="2:6" x14ac:dyDescent="0.3">
      <c r="B1614" s="30">
        <v>46172</v>
      </c>
      <c r="C1614" s="28" t="s">
        <v>39</v>
      </c>
      <c r="D1614" s="28" t="s">
        <v>247</v>
      </c>
      <c r="E1614" s="28" t="s">
        <v>225</v>
      </c>
      <c r="F1614" s="28">
        <v>1536</v>
      </c>
    </row>
    <row r="1615" spans="2:6" x14ac:dyDescent="0.3">
      <c r="B1615" s="30">
        <v>46172</v>
      </c>
      <c r="C1615" s="28" t="s">
        <v>39</v>
      </c>
      <c r="D1615" s="28" t="s">
        <v>247</v>
      </c>
      <c r="E1615" s="28" t="s">
        <v>230</v>
      </c>
      <c r="F1615" s="28">
        <v>333</v>
      </c>
    </row>
    <row r="1616" spans="2:6" x14ac:dyDescent="0.3">
      <c r="B1616" s="30">
        <v>46172</v>
      </c>
      <c r="C1616" s="28" t="s">
        <v>42</v>
      </c>
      <c r="D1616" s="28" t="s">
        <v>250</v>
      </c>
      <c r="E1616" s="28" t="s">
        <v>232</v>
      </c>
      <c r="F1616" s="28">
        <v>470</v>
      </c>
    </row>
    <row r="1617" spans="2:6" x14ac:dyDescent="0.3">
      <c r="B1617" s="30">
        <v>46172</v>
      </c>
      <c r="C1617" s="28" t="s">
        <v>39</v>
      </c>
      <c r="D1617" s="28" t="s">
        <v>245</v>
      </c>
      <c r="E1617" s="28" t="s">
        <v>219</v>
      </c>
      <c r="F1617" s="28">
        <v>910</v>
      </c>
    </row>
    <row r="1618" spans="2:6" x14ac:dyDescent="0.3">
      <c r="B1618" s="30">
        <v>46172</v>
      </c>
      <c r="C1618" s="28" t="s">
        <v>42</v>
      </c>
      <c r="D1618" s="28" t="s">
        <v>246</v>
      </c>
      <c r="E1618" s="28" t="s">
        <v>229</v>
      </c>
      <c r="F1618" s="28">
        <v>176</v>
      </c>
    </row>
    <row r="1619" spans="2:6" x14ac:dyDescent="0.3">
      <c r="B1619" s="30">
        <v>46172</v>
      </c>
      <c r="C1619" s="28" t="s">
        <v>38</v>
      </c>
      <c r="D1619" s="28" t="s">
        <v>250</v>
      </c>
      <c r="E1619" s="28" t="s">
        <v>235</v>
      </c>
      <c r="F1619" s="28">
        <v>602</v>
      </c>
    </row>
    <row r="1620" spans="2:6" x14ac:dyDescent="0.3">
      <c r="B1620" s="30">
        <v>46172</v>
      </c>
      <c r="C1620" s="28" t="s">
        <v>38</v>
      </c>
      <c r="D1620" s="28" t="s">
        <v>250</v>
      </c>
      <c r="E1620" s="28" t="s">
        <v>239</v>
      </c>
      <c r="F1620" s="28">
        <v>912</v>
      </c>
    </row>
    <row r="1621" spans="2:6" x14ac:dyDescent="0.3">
      <c r="B1621" s="30">
        <v>46172</v>
      </c>
      <c r="C1621" s="28" t="s">
        <v>38</v>
      </c>
      <c r="D1621" s="28" t="s">
        <v>245</v>
      </c>
      <c r="E1621" s="28" t="s">
        <v>219</v>
      </c>
      <c r="F1621" s="28">
        <v>728</v>
      </c>
    </row>
    <row r="1622" spans="2:6" x14ac:dyDescent="0.3">
      <c r="B1622" s="30">
        <v>46173</v>
      </c>
      <c r="C1622" s="28" t="s">
        <v>38</v>
      </c>
      <c r="D1622" s="28" t="s">
        <v>245</v>
      </c>
      <c r="E1622" s="28" t="s">
        <v>223</v>
      </c>
      <c r="F1622" s="28">
        <v>742</v>
      </c>
    </row>
    <row r="1623" spans="2:6" x14ac:dyDescent="0.3">
      <c r="B1623" s="30">
        <v>46173</v>
      </c>
      <c r="C1623" s="28" t="s">
        <v>42</v>
      </c>
      <c r="D1623" s="28" t="s">
        <v>244</v>
      </c>
      <c r="E1623" s="28" t="s">
        <v>240</v>
      </c>
      <c r="F1623" s="28">
        <v>90</v>
      </c>
    </row>
    <row r="1624" spans="2:6" x14ac:dyDescent="0.3">
      <c r="B1624" s="30">
        <v>46173</v>
      </c>
      <c r="C1624" s="28" t="s">
        <v>39</v>
      </c>
      <c r="D1624" s="28" t="s">
        <v>245</v>
      </c>
      <c r="E1624" s="28" t="s">
        <v>219</v>
      </c>
      <c r="F1624" s="28">
        <v>1638</v>
      </c>
    </row>
    <row r="1625" spans="2:6" x14ac:dyDescent="0.3">
      <c r="B1625" s="30">
        <v>46173</v>
      </c>
      <c r="C1625" s="28" t="s">
        <v>38</v>
      </c>
      <c r="D1625" s="28" t="s">
        <v>250</v>
      </c>
      <c r="E1625" s="28" t="s">
        <v>232</v>
      </c>
      <c r="F1625" s="28">
        <v>1081</v>
      </c>
    </row>
    <row r="1626" spans="2:6" x14ac:dyDescent="0.3">
      <c r="B1626" s="30">
        <v>46173</v>
      </c>
      <c r="C1626" s="28" t="s">
        <v>39</v>
      </c>
      <c r="D1626" s="28" t="s">
        <v>246</v>
      </c>
      <c r="E1626" s="28" t="s">
        <v>228</v>
      </c>
      <c r="F1626" s="28">
        <v>648</v>
      </c>
    </row>
    <row r="1627" spans="2:6" x14ac:dyDescent="0.3">
      <c r="B1627" s="30">
        <v>46173</v>
      </c>
      <c r="C1627" s="28" t="s">
        <v>106</v>
      </c>
      <c r="D1627" s="28" t="s">
        <v>245</v>
      </c>
      <c r="E1627" s="28" t="s">
        <v>223</v>
      </c>
      <c r="F1627" s="28">
        <v>583</v>
      </c>
    </row>
    <row r="1628" spans="2:6" x14ac:dyDescent="0.3">
      <c r="B1628" s="30">
        <v>46173</v>
      </c>
      <c r="C1628" s="28" t="s">
        <v>106</v>
      </c>
      <c r="D1628" s="28" t="s">
        <v>245</v>
      </c>
      <c r="E1628" s="28" t="s">
        <v>217</v>
      </c>
      <c r="F1628" s="28">
        <v>156</v>
      </c>
    </row>
    <row r="1629" spans="2:6" x14ac:dyDescent="0.3">
      <c r="B1629" s="30">
        <v>46173</v>
      </c>
      <c r="C1629" s="28" t="s">
        <v>42</v>
      </c>
      <c r="D1629" s="28" t="s">
        <v>250</v>
      </c>
      <c r="E1629" s="28" t="s">
        <v>239</v>
      </c>
      <c r="F1629" s="28">
        <v>950</v>
      </c>
    </row>
    <row r="1630" spans="2:6" x14ac:dyDescent="0.3">
      <c r="B1630" s="30">
        <v>46173</v>
      </c>
      <c r="C1630" s="28" t="s">
        <v>38</v>
      </c>
      <c r="D1630" s="28" t="s">
        <v>246</v>
      </c>
      <c r="E1630" s="28" t="s">
        <v>229</v>
      </c>
      <c r="F1630" s="28">
        <v>1144</v>
      </c>
    </row>
    <row r="1631" spans="2:6" x14ac:dyDescent="0.3">
      <c r="B1631" s="30">
        <v>46173</v>
      </c>
      <c r="C1631" s="28" t="s">
        <v>38</v>
      </c>
      <c r="D1631" s="28" t="s">
        <v>244</v>
      </c>
      <c r="E1631" s="28" t="s">
        <v>231</v>
      </c>
      <c r="F1631" s="28">
        <v>330</v>
      </c>
    </row>
    <row r="1632" spans="2:6" x14ac:dyDescent="0.3">
      <c r="B1632" s="30">
        <v>46173</v>
      </c>
      <c r="C1632" s="28" t="s">
        <v>42</v>
      </c>
      <c r="D1632" s="28" t="s">
        <v>250</v>
      </c>
      <c r="E1632" s="28" t="s">
        <v>226</v>
      </c>
      <c r="F1632" s="28">
        <v>1920</v>
      </c>
    </row>
    <row r="1633" spans="2:6" x14ac:dyDescent="0.3">
      <c r="B1633" s="30">
        <v>46173</v>
      </c>
      <c r="C1633" s="28" t="s">
        <v>38</v>
      </c>
      <c r="D1633" s="28" t="s">
        <v>244</v>
      </c>
      <c r="E1633" s="28" t="s">
        <v>240</v>
      </c>
      <c r="F1633" s="28">
        <v>720</v>
      </c>
    </row>
    <row r="1634" spans="2:6" x14ac:dyDescent="0.3">
      <c r="B1634" s="30">
        <v>46173</v>
      </c>
      <c r="C1634" s="28" t="s">
        <v>42</v>
      </c>
      <c r="D1634" s="28" t="s">
        <v>246</v>
      </c>
      <c r="E1634" s="28" t="s">
        <v>236</v>
      </c>
      <c r="F1634" s="28">
        <v>88</v>
      </c>
    </row>
    <row r="1635" spans="2:6" x14ac:dyDescent="0.3">
      <c r="B1635" s="30">
        <v>46173</v>
      </c>
      <c r="C1635" s="28" t="s">
        <v>38</v>
      </c>
      <c r="D1635" s="28" t="s">
        <v>245</v>
      </c>
      <c r="E1635" s="28" t="s">
        <v>217</v>
      </c>
      <c r="F1635" s="28">
        <v>52</v>
      </c>
    </row>
    <row r="1636" spans="2:6" x14ac:dyDescent="0.3">
      <c r="B1636" s="30">
        <v>46173</v>
      </c>
      <c r="C1636" s="28" t="s">
        <v>42</v>
      </c>
      <c r="D1636" s="28" t="s">
        <v>245</v>
      </c>
      <c r="E1636" s="28" t="s">
        <v>223</v>
      </c>
      <c r="F1636" s="28">
        <v>636</v>
      </c>
    </row>
    <row r="1637" spans="2:6" x14ac:dyDescent="0.3">
      <c r="B1637" s="30">
        <v>46173</v>
      </c>
      <c r="C1637" s="28" t="s">
        <v>106</v>
      </c>
      <c r="D1637" s="28" t="s">
        <v>250</v>
      </c>
      <c r="E1637" s="28" t="s">
        <v>239</v>
      </c>
      <c r="F1637" s="28">
        <v>570</v>
      </c>
    </row>
    <row r="1638" spans="2:6" x14ac:dyDescent="0.3">
      <c r="B1638" s="30">
        <v>46174</v>
      </c>
      <c r="C1638" s="28" t="s">
        <v>39</v>
      </c>
      <c r="D1638" s="28" t="s">
        <v>245</v>
      </c>
      <c r="E1638" s="28" t="s">
        <v>215</v>
      </c>
      <c r="F1638" s="28">
        <v>345</v>
      </c>
    </row>
    <row r="1639" spans="2:6" x14ac:dyDescent="0.3">
      <c r="B1639" s="30">
        <v>46174</v>
      </c>
      <c r="C1639" s="28" t="s">
        <v>38</v>
      </c>
      <c r="D1639" s="28" t="s">
        <v>247</v>
      </c>
      <c r="E1639" s="28" t="s">
        <v>233</v>
      </c>
      <c r="F1639" s="28">
        <v>1122</v>
      </c>
    </row>
    <row r="1640" spans="2:6" x14ac:dyDescent="0.3">
      <c r="B1640" s="30">
        <v>46174</v>
      </c>
      <c r="C1640" s="28" t="s">
        <v>38</v>
      </c>
      <c r="D1640" s="28" t="s">
        <v>244</v>
      </c>
      <c r="E1640" s="28" t="s">
        <v>231</v>
      </c>
      <c r="F1640" s="28">
        <v>440</v>
      </c>
    </row>
    <row r="1641" spans="2:6" x14ac:dyDescent="0.3">
      <c r="B1641" s="30">
        <v>46174</v>
      </c>
      <c r="C1641" s="28" t="s">
        <v>42</v>
      </c>
      <c r="D1641" s="28" t="s">
        <v>250</v>
      </c>
      <c r="E1641" s="28" t="s">
        <v>232</v>
      </c>
      <c r="F1641" s="28">
        <v>235</v>
      </c>
    </row>
    <row r="1642" spans="2:6" x14ac:dyDescent="0.3">
      <c r="B1642" s="30">
        <v>46174</v>
      </c>
      <c r="C1642" s="28" t="s">
        <v>39</v>
      </c>
      <c r="D1642" s="28" t="s">
        <v>244</v>
      </c>
      <c r="E1642" s="28" t="s">
        <v>241</v>
      </c>
      <c r="F1642" s="28">
        <v>660</v>
      </c>
    </row>
    <row r="1643" spans="2:6" x14ac:dyDescent="0.3">
      <c r="B1643" s="30">
        <v>46174</v>
      </c>
      <c r="C1643" s="28" t="s">
        <v>106</v>
      </c>
      <c r="D1643" s="28" t="s">
        <v>245</v>
      </c>
      <c r="E1643" s="28" t="s">
        <v>223</v>
      </c>
      <c r="F1643" s="28">
        <v>689</v>
      </c>
    </row>
    <row r="1644" spans="2:6" x14ac:dyDescent="0.3">
      <c r="B1644" s="30">
        <v>46174</v>
      </c>
      <c r="C1644" s="28" t="s">
        <v>38</v>
      </c>
      <c r="D1644" s="28" t="s">
        <v>244</v>
      </c>
      <c r="E1644" s="28" t="s">
        <v>227</v>
      </c>
      <c r="F1644" s="28">
        <v>1450</v>
      </c>
    </row>
    <row r="1645" spans="2:6" x14ac:dyDescent="0.3">
      <c r="B1645" s="30">
        <v>46174</v>
      </c>
      <c r="C1645" s="28" t="s">
        <v>38</v>
      </c>
      <c r="D1645" s="28" t="s">
        <v>250</v>
      </c>
      <c r="E1645" s="28" t="s">
        <v>235</v>
      </c>
      <c r="F1645" s="28">
        <v>516</v>
      </c>
    </row>
    <row r="1646" spans="2:6" x14ac:dyDescent="0.3">
      <c r="B1646" s="30">
        <v>46174</v>
      </c>
      <c r="C1646" s="28" t="s">
        <v>106</v>
      </c>
      <c r="D1646" s="28" t="s">
        <v>246</v>
      </c>
      <c r="E1646" s="28" t="s">
        <v>237</v>
      </c>
      <c r="F1646" s="28">
        <v>630</v>
      </c>
    </row>
    <row r="1647" spans="2:6" x14ac:dyDescent="0.3">
      <c r="B1647" s="30">
        <v>46175</v>
      </c>
      <c r="C1647" s="28" t="s">
        <v>38</v>
      </c>
      <c r="D1647" s="28" t="s">
        <v>250</v>
      </c>
      <c r="E1647" s="28" t="s">
        <v>234</v>
      </c>
      <c r="F1647" s="28">
        <v>357</v>
      </c>
    </row>
    <row r="1648" spans="2:6" x14ac:dyDescent="0.3">
      <c r="B1648" s="30">
        <v>46175</v>
      </c>
      <c r="C1648" s="28" t="s">
        <v>39</v>
      </c>
      <c r="D1648" s="28" t="s">
        <v>246</v>
      </c>
      <c r="E1648" s="28" t="s">
        <v>236</v>
      </c>
      <c r="F1648" s="28">
        <v>22</v>
      </c>
    </row>
    <row r="1649" spans="2:6" x14ac:dyDescent="0.3">
      <c r="B1649" s="30">
        <v>46175</v>
      </c>
      <c r="C1649" s="28" t="s">
        <v>38</v>
      </c>
      <c r="D1649" s="28" t="s">
        <v>244</v>
      </c>
      <c r="E1649" s="28" t="s">
        <v>227</v>
      </c>
      <c r="F1649" s="28">
        <v>58</v>
      </c>
    </row>
    <row r="1650" spans="2:6" x14ac:dyDescent="0.3">
      <c r="B1650" s="30">
        <v>46175</v>
      </c>
      <c r="C1650" s="28" t="s">
        <v>38</v>
      </c>
      <c r="D1650" s="28" t="s">
        <v>245</v>
      </c>
      <c r="E1650" s="28" t="s">
        <v>223</v>
      </c>
      <c r="F1650" s="28">
        <v>901</v>
      </c>
    </row>
    <row r="1651" spans="2:6" x14ac:dyDescent="0.3">
      <c r="B1651" s="30">
        <v>46175</v>
      </c>
      <c r="C1651" s="28" t="s">
        <v>42</v>
      </c>
      <c r="D1651" s="28" t="s">
        <v>245</v>
      </c>
      <c r="E1651" s="28" t="s">
        <v>238</v>
      </c>
      <c r="F1651" s="28">
        <v>1740</v>
      </c>
    </row>
    <row r="1652" spans="2:6" x14ac:dyDescent="0.3">
      <c r="B1652" s="30">
        <v>46175</v>
      </c>
      <c r="C1652" s="28" t="s">
        <v>106</v>
      </c>
      <c r="D1652" s="28" t="s">
        <v>245</v>
      </c>
      <c r="E1652" s="28" t="s">
        <v>219</v>
      </c>
      <c r="F1652" s="28">
        <v>1365</v>
      </c>
    </row>
    <row r="1653" spans="2:6" x14ac:dyDescent="0.3">
      <c r="B1653" s="30">
        <v>46175</v>
      </c>
      <c r="C1653" s="28" t="s">
        <v>38</v>
      </c>
      <c r="D1653" s="28" t="s">
        <v>245</v>
      </c>
      <c r="E1653" s="28" t="s">
        <v>223</v>
      </c>
      <c r="F1653" s="28">
        <v>477</v>
      </c>
    </row>
    <row r="1654" spans="2:6" x14ac:dyDescent="0.3">
      <c r="B1654" s="30">
        <v>46175</v>
      </c>
      <c r="C1654" s="28" t="s">
        <v>38</v>
      </c>
      <c r="D1654" s="28" t="s">
        <v>247</v>
      </c>
      <c r="E1654" s="28" t="s">
        <v>230</v>
      </c>
      <c r="F1654" s="28">
        <v>740</v>
      </c>
    </row>
    <row r="1655" spans="2:6" x14ac:dyDescent="0.3">
      <c r="B1655" s="30">
        <v>46175</v>
      </c>
      <c r="C1655" s="28" t="s">
        <v>42</v>
      </c>
      <c r="D1655" s="28" t="s">
        <v>244</v>
      </c>
      <c r="E1655" s="28" t="s">
        <v>240</v>
      </c>
      <c r="F1655" s="28">
        <v>45</v>
      </c>
    </row>
    <row r="1656" spans="2:6" x14ac:dyDescent="0.3">
      <c r="B1656" s="30">
        <v>46175</v>
      </c>
      <c r="C1656" s="28" t="s">
        <v>106</v>
      </c>
      <c r="D1656" s="28" t="s">
        <v>250</v>
      </c>
      <c r="E1656" s="28" t="s">
        <v>226</v>
      </c>
      <c r="F1656" s="28">
        <v>864</v>
      </c>
    </row>
    <row r="1657" spans="2:6" x14ac:dyDescent="0.3">
      <c r="B1657" s="30">
        <v>46175</v>
      </c>
      <c r="C1657" s="28" t="s">
        <v>42</v>
      </c>
      <c r="D1657" s="28" t="s">
        <v>246</v>
      </c>
      <c r="E1657" s="28" t="s">
        <v>236</v>
      </c>
      <c r="F1657" s="28">
        <v>44</v>
      </c>
    </row>
    <row r="1658" spans="2:6" x14ac:dyDescent="0.3">
      <c r="B1658" s="30">
        <v>46175</v>
      </c>
      <c r="C1658" s="28" t="s">
        <v>106</v>
      </c>
      <c r="D1658" s="28" t="s">
        <v>247</v>
      </c>
      <c r="E1658" s="28" t="s">
        <v>230</v>
      </c>
      <c r="F1658" s="28">
        <v>592</v>
      </c>
    </row>
    <row r="1659" spans="2:6" x14ac:dyDescent="0.3">
      <c r="B1659" s="30">
        <v>46175</v>
      </c>
      <c r="C1659" s="28" t="s">
        <v>39</v>
      </c>
      <c r="D1659" s="28" t="s">
        <v>250</v>
      </c>
      <c r="E1659" s="28" t="s">
        <v>235</v>
      </c>
      <c r="F1659" s="28">
        <v>387</v>
      </c>
    </row>
    <row r="1660" spans="2:6" x14ac:dyDescent="0.3">
      <c r="B1660" s="30">
        <v>46176</v>
      </c>
      <c r="C1660" s="28" t="s">
        <v>106</v>
      </c>
      <c r="D1660" s="28" t="s">
        <v>244</v>
      </c>
      <c r="E1660" s="28" t="s">
        <v>227</v>
      </c>
      <c r="F1660" s="28">
        <v>1334</v>
      </c>
    </row>
    <row r="1661" spans="2:6" x14ac:dyDescent="0.3">
      <c r="B1661" s="30">
        <v>46176</v>
      </c>
      <c r="C1661" s="28" t="s">
        <v>42</v>
      </c>
      <c r="D1661" s="28" t="s">
        <v>245</v>
      </c>
      <c r="E1661" s="28" t="s">
        <v>223</v>
      </c>
      <c r="F1661" s="28">
        <v>583</v>
      </c>
    </row>
    <row r="1662" spans="2:6" x14ac:dyDescent="0.3">
      <c r="B1662" s="30">
        <v>46176</v>
      </c>
      <c r="C1662" s="28" t="s">
        <v>42</v>
      </c>
      <c r="D1662" s="28" t="s">
        <v>245</v>
      </c>
      <c r="E1662" s="28" t="s">
        <v>238</v>
      </c>
      <c r="F1662" s="28">
        <v>1131</v>
      </c>
    </row>
    <row r="1663" spans="2:6" x14ac:dyDescent="0.3">
      <c r="B1663" s="30">
        <v>46176</v>
      </c>
      <c r="C1663" s="28" t="s">
        <v>38</v>
      </c>
      <c r="D1663" s="28" t="s">
        <v>247</v>
      </c>
      <c r="E1663" s="28" t="s">
        <v>225</v>
      </c>
      <c r="F1663" s="28">
        <v>896</v>
      </c>
    </row>
    <row r="1664" spans="2:6" x14ac:dyDescent="0.3">
      <c r="B1664" s="30">
        <v>46176</v>
      </c>
      <c r="C1664" s="28" t="s">
        <v>38</v>
      </c>
      <c r="D1664" s="28" t="s">
        <v>245</v>
      </c>
      <c r="E1664" s="28" t="s">
        <v>223</v>
      </c>
      <c r="F1664" s="28">
        <v>1113</v>
      </c>
    </row>
    <row r="1665" spans="2:6" x14ac:dyDescent="0.3">
      <c r="B1665" s="30">
        <v>46176</v>
      </c>
      <c r="C1665" s="28" t="s">
        <v>38</v>
      </c>
      <c r="D1665" s="28" t="s">
        <v>250</v>
      </c>
      <c r="E1665" s="28" t="s">
        <v>234</v>
      </c>
      <c r="F1665" s="28">
        <v>306</v>
      </c>
    </row>
    <row r="1666" spans="2:6" x14ac:dyDescent="0.3">
      <c r="B1666" s="30">
        <v>46176</v>
      </c>
      <c r="C1666" s="28" t="s">
        <v>106</v>
      </c>
      <c r="D1666" s="28" t="s">
        <v>245</v>
      </c>
      <c r="E1666" s="28" t="s">
        <v>223</v>
      </c>
      <c r="F1666" s="28">
        <v>1060</v>
      </c>
    </row>
    <row r="1667" spans="2:6" x14ac:dyDescent="0.3">
      <c r="B1667" s="30">
        <v>46176</v>
      </c>
      <c r="C1667" s="28" t="s">
        <v>38</v>
      </c>
      <c r="D1667" s="28" t="s">
        <v>250</v>
      </c>
      <c r="E1667" s="28" t="s">
        <v>239</v>
      </c>
      <c r="F1667" s="28">
        <v>494</v>
      </c>
    </row>
    <row r="1668" spans="2:6" x14ac:dyDescent="0.3">
      <c r="B1668" s="30">
        <v>46176</v>
      </c>
      <c r="C1668" s="28" t="s">
        <v>38</v>
      </c>
      <c r="D1668" s="28" t="s">
        <v>247</v>
      </c>
      <c r="E1668" s="28" t="s">
        <v>233</v>
      </c>
      <c r="F1668" s="28">
        <v>204</v>
      </c>
    </row>
    <row r="1669" spans="2:6" x14ac:dyDescent="0.3">
      <c r="B1669" s="30">
        <v>46176</v>
      </c>
      <c r="C1669" s="28" t="s">
        <v>39</v>
      </c>
      <c r="D1669" s="28" t="s">
        <v>244</v>
      </c>
      <c r="E1669" s="28" t="s">
        <v>240</v>
      </c>
      <c r="F1669" s="28">
        <v>1035</v>
      </c>
    </row>
    <row r="1670" spans="2:6" x14ac:dyDescent="0.3">
      <c r="B1670" s="30">
        <v>46176</v>
      </c>
      <c r="C1670" s="28" t="s">
        <v>39</v>
      </c>
      <c r="D1670" s="28" t="s">
        <v>247</v>
      </c>
      <c r="E1670" s="28" t="s">
        <v>233</v>
      </c>
      <c r="F1670" s="28">
        <v>663</v>
      </c>
    </row>
    <row r="1671" spans="2:6" x14ac:dyDescent="0.3">
      <c r="B1671" s="30">
        <v>46176</v>
      </c>
      <c r="C1671" s="28" t="s">
        <v>39</v>
      </c>
      <c r="D1671" s="28" t="s">
        <v>244</v>
      </c>
      <c r="E1671" s="28" t="s">
        <v>241</v>
      </c>
      <c r="F1671" s="28">
        <v>480</v>
      </c>
    </row>
    <row r="1672" spans="2:6" x14ac:dyDescent="0.3">
      <c r="B1672" s="30">
        <v>46176</v>
      </c>
      <c r="C1672" s="28" t="s">
        <v>39</v>
      </c>
      <c r="D1672" s="28" t="s">
        <v>244</v>
      </c>
      <c r="E1672" s="28" t="s">
        <v>241</v>
      </c>
      <c r="F1672" s="28">
        <v>120</v>
      </c>
    </row>
    <row r="1673" spans="2:6" x14ac:dyDescent="0.3">
      <c r="B1673" s="30">
        <v>46176</v>
      </c>
      <c r="C1673" s="28" t="s">
        <v>106</v>
      </c>
      <c r="D1673" s="28" t="s">
        <v>245</v>
      </c>
      <c r="E1673" s="28" t="s">
        <v>223</v>
      </c>
      <c r="F1673" s="28">
        <v>1219</v>
      </c>
    </row>
    <row r="1674" spans="2:6" x14ac:dyDescent="0.3">
      <c r="B1674" s="30">
        <v>46176</v>
      </c>
      <c r="C1674" s="28" t="s">
        <v>39</v>
      </c>
      <c r="D1674" s="28" t="s">
        <v>244</v>
      </c>
      <c r="E1674" s="28" t="s">
        <v>242</v>
      </c>
      <c r="F1674" s="28">
        <v>1254</v>
      </c>
    </row>
    <row r="1675" spans="2:6" x14ac:dyDescent="0.3">
      <c r="B1675" s="30">
        <v>46176</v>
      </c>
      <c r="C1675" s="28" t="s">
        <v>106</v>
      </c>
      <c r="D1675" s="28" t="s">
        <v>245</v>
      </c>
      <c r="E1675" s="28" t="s">
        <v>219</v>
      </c>
      <c r="F1675" s="28">
        <v>2275</v>
      </c>
    </row>
    <row r="1676" spans="2:6" x14ac:dyDescent="0.3">
      <c r="B1676" s="30">
        <v>46176</v>
      </c>
      <c r="C1676" s="28" t="s">
        <v>42</v>
      </c>
      <c r="D1676" s="28" t="s">
        <v>247</v>
      </c>
      <c r="E1676" s="28" t="s">
        <v>230</v>
      </c>
      <c r="F1676" s="28">
        <v>148</v>
      </c>
    </row>
    <row r="1677" spans="2:6" x14ac:dyDescent="0.3">
      <c r="B1677" s="30">
        <v>46177</v>
      </c>
      <c r="C1677" s="28" t="s">
        <v>39</v>
      </c>
      <c r="D1677" s="28" t="s">
        <v>247</v>
      </c>
      <c r="E1677" s="28" t="s">
        <v>233</v>
      </c>
      <c r="F1677" s="28">
        <v>102</v>
      </c>
    </row>
    <row r="1678" spans="2:6" x14ac:dyDescent="0.3">
      <c r="B1678" s="30">
        <v>46177</v>
      </c>
      <c r="C1678" s="28" t="s">
        <v>106</v>
      </c>
      <c r="D1678" s="28" t="s">
        <v>244</v>
      </c>
      <c r="E1678" s="28" t="s">
        <v>241</v>
      </c>
      <c r="F1678" s="28">
        <v>1080</v>
      </c>
    </row>
    <row r="1679" spans="2:6" x14ac:dyDescent="0.3">
      <c r="B1679" s="30">
        <v>46177</v>
      </c>
      <c r="C1679" s="28" t="s">
        <v>39</v>
      </c>
      <c r="D1679" s="28" t="s">
        <v>246</v>
      </c>
      <c r="E1679" s="28" t="s">
        <v>237</v>
      </c>
      <c r="F1679" s="28">
        <v>882</v>
      </c>
    </row>
    <row r="1680" spans="2:6" x14ac:dyDescent="0.3">
      <c r="B1680" s="30">
        <v>46177</v>
      </c>
      <c r="C1680" s="28" t="s">
        <v>106</v>
      </c>
      <c r="D1680" s="28" t="s">
        <v>246</v>
      </c>
      <c r="E1680" s="28" t="s">
        <v>237</v>
      </c>
      <c r="F1680" s="28">
        <v>1386</v>
      </c>
    </row>
    <row r="1681" spans="2:6" x14ac:dyDescent="0.3">
      <c r="B1681" s="30">
        <v>46177</v>
      </c>
      <c r="C1681" s="28" t="s">
        <v>39</v>
      </c>
      <c r="D1681" s="28" t="s">
        <v>247</v>
      </c>
      <c r="E1681" s="28" t="s">
        <v>221</v>
      </c>
      <c r="F1681" s="28">
        <v>130</v>
      </c>
    </row>
    <row r="1682" spans="2:6" x14ac:dyDescent="0.3">
      <c r="B1682" s="30">
        <v>46177</v>
      </c>
      <c r="C1682" s="28" t="s">
        <v>38</v>
      </c>
      <c r="D1682" s="28" t="s">
        <v>250</v>
      </c>
      <c r="E1682" s="28" t="s">
        <v>235</v>
      </c>
      <c r="F1682" s="28">
        <v>989</v>
      </c>
    </row>
    <row r="1683" spans="2:6" x14ac:dyDescent="0.3">
      <c r="B1683" s="30">
        <v>46177</v>
      </c>
      <c r="C1683" s="28" t="s">
        <v>106</v>
      </c>
      <c r="D1683" s="28" t="s">
        <v>244</v>
      </c>
      <c r="E1683" s="28" t="s">
        <v>242</v>
      </c>
      <c r="F1683" s="28">
        <v>114</v>
      </c>
    </row>
    <row r="1684" spans="2:6" x14ac:dyDescent="0.3">
      <c r="B1684" s="30">
        <v>46177</v>
      </c>
      <c r="C1684" s="28" t="s">
        <v>106</v>
      </c>
      <c r="D1684" s="28" t="s">
        <v>250</v>
      </c>
      <c r="E1684" s="28" t="s">
        <v>239</v>
      </c>
      <c r="F1684" s="28">
        <v>456</v>
      </c>
    </row>
    <row r="1685" spans="2:6" x14ac:dyDescent="0.3">
      <c r="B1685" s="30">
        <v>46178</v>
      </c>
      <c r="C1685" s="28" t="s">
        <v>106</v>
      </c>
      <c r="D1685" s="28" t="s">
        <v>245</v>
      </c>
      <c r="E1685" s="28" t="s">
        <v>238</v>
      </c>
      <c r="F1685" s="28">
        <v>2088</v>
      </c>
    </row>
    <row r="1686" spans="2:6" x14ac:dyDescent="0.3">
      <c r="B1686" s="30">
        <v>46178</v>
      </c>
      <c r="C1686" s="28" t="s">
        <v>39</v>
      </c>
      <c r="D1686" s="28" t="s">
        <v>247</v>
      </c>
      <c r="E1686" s="28" t="s">
        <v>225</v>
      </c>
      <c r="F1686" s="28">
        <v>704</v>
      </c>
    </row>
    <row r="1687" spans="2:6" x14ac:dyDescent="0.3">
      <c r="B1687" s="30">
        <v>46178</v>
      </c>
      <c r="C1687" s="28" t="s">
        <v>38</v>
      </c>
      <c r="D1687" s="28" t="s">
        <v>246</v>
      </c>
      <c r="E1687" s="28" t="s">
        <v>236</v>
      </c>
      <c r="F1687" s="28">
        <v>275</v>
      </c>
    </row>
    <row r="1688" spans="2:6" x14ac:dyDescent="0.3">
      <c r="B1688" s="30">
        <v>46178</v>
      </c>
      <c r="C1688" s="28" t="s">
        <v>39</v>
      </c>
      <c r="D1688" s="28" t="s">
        <v>245</v>
      </c>
      <c r="E1688" s="28" t="s">
        <v>217</v>
      </c>
      <c r="F1688" s="28">
        <v>1196</v>
      </c>
    </row>
    <row r="1689" spans="2:6" x14ac:dyDescent="0.3">
      <c r="B1689" s="30">
        <v>46178</v>
      </c>
      <c r="C1689" s="28" t="s">
        <v>106</v>
      </c>
      <c r="D1689" s="28" t="s">
        <v>245</v>
      </c>
      <c r="E1689" s="28" t="s">
        <v>238</v>
      </c>
      <c r="F1689" s="28">
        <v>609</v>
      </c>
    </row>
    <row r="1690" spans="2:6" x14ac:dyDescent="0.3">
      <c r="B1690" s="30">
        <v>46178</v>
      </c>
      <c r="C1690" s="28" t="s">
        <v>38</v>
      </c>
      <c r="D1690" s="28" t="s">
        <v>247</v>
      </c>
      <c r="E1690" s="28" t="s">
        <v>230</v>
      </c>
      <c r="F1690" s="28">
        <v>629</v>
      </c>
    </row>
    <row r="1691" spans="2:6" x14ac:dyDescent="0.3">
      <c r="B1691" s="30">
        <v>46178</v>
      </c>
      <c r="C1691" s="28" t="s">
        <v>38</v>
      </c>
      <c r="D1691" s="28" t="s">
        <v>250</v>
      </c>
      <c r="E1691" s="28" t="s">
        <v>232</v>
      </c>
      <c r="F1691" s="28">
        <v>423</v>
      </c>
    </row>
    <row r="1692" spans="2:6" x14ac:dyDescent="0.3">
      <c r="B1692" s="30">
        <v>46178</v>
      </c>
      <c r="C1692" s="28" t="s">
        <v>42</v>
      </c>
      <c r="D1692" s="28" t="s">
        <v>244</v>
      </c>
      <c r="E1692" s="28" t="s">
        <v>227</v>
      </c>
      <c r="F1692" s="28">
        <v>116</v>
      </c>
    </row>
    <row r="1693" spans="2:6" x14ac:dyDescent="0.3">
      <c r="B1693" s="30">
        <v>46178</v>
      </c>
      <c r="C1693" s="28" t="s">
        <v>39</v>
      </c>
      <c r="D1693" s="28" t="s">
        <v>245</v>
      </c>
      <c r="E1693" s="28" t="s">
        <v>215</v>
      </c>
      <c r="F1693" s="28">
        <v>1104</v>
      </c>
    </row>
    <row r="1694" spans="2:6" x14ac:dyDescent="0.3">
      <c r="B1694" s="30">
        <v>46178</v>
      </c>
      <c r="C1694" s="28" t="s">
        <v>39</v>
      </c>
      <c r="D1694" s="28" t="s">
        <v>244</v>
      </c>
      <c r="E1694" s="28" t="s">
        <v>240</v>
      </c>
      <c r="F1694" s="28">
        <v>225</v>
      </c>
    </row>
    <row r="1695" spans="2:6" x14ac:dyDescent="0.3">
      <c r="B1695" s="30">
        <v>46179</v>
      </c>
      <c r="C1695" s="28" t="s">
        <v>106</v>
      </c>
      <c r="D1695" s="28" t="s">
        <v>246</v>
      </c>
      <c r="E1695" s="28" t="s">
        <v>228</v>
      </c>
      <c r="F1695" s="28">
        <v>864</v>
      </c>
    </row>
    <row r="1696" spans="2:6" x14ac:dyDescent="0.3">
      <c r="B1696" s="30">
        <v>46179</v>
      </c>
      <c r="C1696" s="28" t="s">
        <v>38</v>
      </c>
      <c r="D1696" s="28" t="s">
        <v>250</v>
      </c>
      <c r="E1696" s="28" t="s">
        <v>232</v>
      </c>
      <c r="F1696" s="28">
        <v>1081</v>
      </c>
    </row>
    <row r="1697" spans="2:6" x14ac:dyDescent="0.3">
      <c r="B1697" s="30">
        <v>46179</v>
      </c>
      <c r="C1697" s="28" t="s">
        <v>39</v>
      </c>
      <c r="D1697" s="28" t="s">
        <v>247</v>
      </c>
      <c r="E1697" s="28" t="s">
        <v>230</v>
      </c>
      <c r="F1697" s="28">
        <v>444</v>
      </c>
    </row>
    <row r="1698" spans="2:6" x14ac:dyDescent="0.3">
      <c r="B1698" s="30">
        <v>46179</v>
      </c>
      <c r="C1698" s="28" t="s">
        <v>42</v>
      </c>
      <c r="D1698" s="28" t="s">
        <v>246</v>
      </c>
      <c r="E1698" s="28" t="s">
        <v>236</v>
      </c>
      <c r="F1698" s="28">
        <v>66</v>
      </c>
    </row>
    <row r="1699" spans="2:6" x14ac:dyDescent="0.3">
      <c r="B1699" s="30">
        <v>46179</v>
      </c>
      <c r="C1699" s="28" t="s">
        <v>39</v>
      </c>
      <c r="D1699" s="28" t="s">
        <v>247</v>
      </c>
      <c r="E1699" s="28" t="s">
        <v>225</v>
      </c>
      <c r="F1699" s="28">
        <v>1152</v>
      </c>
    </row>
    <row r="1700" spans="2:6" x14ac:dyDescent="0.3">
      <c r="B1700" s="30">
        <v>46179</v>
      </c>
      <c r="C1700" s="28" t="s">
        <v>39</v>
      </c>
      <c r="D1700" s="28" t="s">
        <v>245</v>
      </c>
      <c r="E1700" s="28" t="s">
        <v>219</v>
      </c>
      <c r="F1700" s="28">
        <v>1365</v>
      </c>
    </row>
    <row r="1701" spans="2:6" x14ac:dyDescent="0.3">
      <c r="B1701" s="30">
        <v>46179</v>
      </c>
      <c r="C1701" s="28" t="s">
        <v>42</v>
      </c>
      <c r="D1701" s="28" t="s">
        <v>244</v>
      </c>
      <c r="E1701" s="28" t="s">
        <v>242</v>
      </c>
      <c r="F1701" s="28">
        <v>114</v>
      </c>
    </row>
    <row r="1702" spans="2:6" x14ac:dyDescent="0.3">
      <c r="B1702" s="30">
        <v>46180</v>
      </c>
      <c r="C1702" s="28" t="s">
        <v>106</v>
      </c>
      <c r="D1702" s="28" t="s">
        <v>245</v>
      </c>
      <c r="E1702" s="28" t="s">
        <v>219</v>
      </c>
      <c r="F1702" s="28">
        <v>182</v>
      </c>
    </row>
    <row r="1703" spans="2:6" x14ac:dyDescent="0.3">
      <c r="B1703" s="30">
        <v>46180</v>
      </c>
      <c r="C1703" s="28" t="s">
        <v>42</v>
      </c>
      <c r="D1703" s="28" t="s">
        <v>247</v>
      </c>
      <c r="E1703" s="28" t="s">
        <v>225</v>
      </c>
      <c r="F1703" s="28">
        <v>1344</v>
      </c>
    </row>
    <row r="1704" spans="2:6" x14ac:dyDescent="0.3">
      <c r="B1704" s="30">
        <v>46180</v>
      </c>
      <c r="C1704" s="28" t="s">
        <v>42</v>
      </c>
      <c r="D1704" s="28" t="s">
        <v>250</v>
      </c>
      <c r="E1704" s="28" t="s">
        <v>232</v>
      </c>
      <c r="F1704" s="28">
        <v>47</v>
      </c>
    </row>
    <row r="1705" spans="2:6" x14ac:dyDescent="0.3">
      <c r="B1705" s="30">
        <v>46180</v>
      </c>
      <c r="C1705" s="28" t="s">
        <v>106</v>
      </c>
      <c r="D1705" s="28" t="s">
        <v>245</v>
      </c>
      <c r="E1705" s="28" t="s">
        <v>219</v>
      </c>
      <c r="F1705" s="28">
        <v>1729</v>
      </c>
    </row>
    <row r="1706" spans="2:6" x14ac:dyDescent="0.3">
      <c r="B1706" s="30">
        <v>46181</v>
      </c>
      <c r="C1706" s="28" t="s">
        <v>38</v>
      </c>
      <c r="D1706" s="28" t="s">
        <v>245</v>
      </c>
      <c r="E1706" s="28" t="s">
        <v>219</v>
      </c>
      <c r="F1706" s="28">
        <v>1638</v>
      </c>
    </row>
    <row r="1707" spans="2:6" x14ac:dyDescent="0.3">
      <c r="B1707" s="30">
        <v>46181</v>
      </c>
      <c r="C1707" s="28" t="s">
        <v>39</v>
      </c>
      <c r="D1707" s="28" t="s">
        <v>247</v>
      </c>
      <c r="E1707" s="28" t="s">
        <v>221</v>
      </c>
      <c r="F1707" s="28">
        <v>221</v>
      </c>
    </row>
    <row r="1708" spans="2:6" x14ac:dyDescent="0.3">
      <c r="B1708" s="30">
        <v>46181</v>
      </c>
      <c r="C1708" s="28" t="s">
        <v>42</v>
      </c>
      <c r="D1708" s="28" t="s">
        <v>250</v>
      </c>
      <c r="E1708" s="28" t="s">
        <v>226</v>
      </c>
      <c r="F1708" s="28">
        <v>1248</v>
      </c>
    </row>
    <row r="1709" spans="2:6" x14ac:dyDescent="0.3">
      <c r="B1709" s="30">
        <v>46181</v>
      </c>
      <c r="C1709" s="28" t="s">
        <v>38</v>
      </c>
      <c r="D1709" s="28" t="s">
        <v>245</v>
      </c>
      <c r="E1709" s="28" t="s">
        <v>215</v>
      </c>
      <c r="F1709" s="28">
        <v>1311</v>
      </c>
    </row>
    <row r="1710" spans="2:6" x14ac:dyDescent="0.3">
      <c r="B1710" s="30">
        <v>46181</v>
      </c>
      <c r="C1710" s="28" t="s">
        <v>42</v>
      </c>
      <c r="D1710" s="28" t="s">
        <v>245</v>
      </c>
      <c r="E1710" s="28" t="s">
        <v>217</v>
      </c>
      <c r="F1710" s="28">
        <v>416</v>
      </c>
    </row>
    <row r="1711" spans="2:6" x14ac:dyDescent="0.3">
      <c r="B1711" s="30">
        <v>46181</v>
      </c>
      <c r="C1711" s="28" t="s">
        <v>39</v>
      </c>
      <c r="D1711" s="28" t="s">
        <v>250</v>
      </c>
      <c r="E1711" s="28" t="s">
        <v>232</v>
      </c>
      <c r="F1711" s="28">
        <v>940</v>
      </c>
    </row>
    <row r="1712" spans="2:6" x14ac:dyDescent="0.3">
      <c r="B1712" s="30">
        <v>46181</v>
      </c>
      <c r="C1712" s="28" t="s">
        <v>106</v>
      </c>
      <c r="D1712" s="28" t="s">
        <v>250</v>
      </c>
      <c r="E1712" s="28" t="s">
        <v>234</v>
      </c>
      <c r="F1712" s="28">
        <v>561</v>
      </c>
    </row>
    <row r="1713" spans="2:6" x14ac:dyDescent="0.3">
      <c r="B1713" s="30">
        <v>46181</v>
      </c>
      <c r="C1713" s="28" t="s">
        <v>38</v>
      </c>
      <c r="D1713" s="28" t="s">
        <v>245</v>
      </c>
      <c r="E1713" s="28" t="s">
        <v>217</v>
      </c>
      <c r="F1713" s="28">
        <v>572</v>
      </c>
    </row>
    <row r="1714" spans="2:6" x14ac:dyDescent="0.3">
      <c r="B1714" s="30">
        <v>46181</v>
      </c>
      <c r="C1714" s="28" t="s">
        <v>38</v>
      </c>
      <c r="D1714" s="28" t="s">
        <v>244</v>
      </c>
      <c r="E1714" s="28" t="s">
        <v>240</v>
      </c>
      <c r="F1714" s="28">
        <v>1125</v>
      </c>
    </row>
    <row r="1715" spans="2:6" x14ac:dyDescent="0.3">
      <c r="B1715" s="30">
        <v>46181</v>
      </c>
      <c r="C1715" s="28" t="s">
        <v>39</v>
      </c>
      <c r="D1715" s="28" t="s">
        <v>247</v>
      </c>
      <c r="E1715" s="28" t="s">
        <v>221</v>
      </c>
      <c r="F1715" s="28">
        <v>312</v>
      </c>
    </row>
    <row r="1716" spans="2:6" x14ac:dyDescent="0.3">
      <c r="B1716" s="30">
        <v>46181</v>
      </c>
      <c r="C1716" s="28" t="s">
        <v>38</v>
      </c>
      <c r="D1716" s="28" t="s">
        <v>250</v>
      </c>
      <c r="E1716" s="28" t="s">
        <v>239</v>
      </c>
      <c r="F1716" s="28">
        <v>912</v>
      </c>
    </row>
    <row r="1717" spans="2:6" x14ac:dyDescent="0.3">
      <c r="B1717" s="30">
        <v>46181</v>
      </c>
      <c r="C1717" s="28" t="s">
        <v>39</v>
      </c>
      <c r="D1717" s="28" t="s">
        <v>244</v>
      </c>
      <c r="E1717" s="28" t="s">
        <v>240</v>
      </c>
      <c r="F1717" s="28">
        <v>630</v>
      </c>
    </row>
    <row r="1718" spans="2:6" x14ac:dyDescent="0.3">
      <c r="B1718" s="30">
        <v>46182</v>
      </c>
      <c r="C1718" s="28" t="s">
        <v>39</v>
      </c>
      <c r="D1718" s="28" t="s">
        <v>245</v>
      </c>
      <c r="E1718" s="28" t="s">
        <v>217</v>
      </c>
      <c r="F1718" s="28">
        <v>1248</v>
      </c>
    </row>
    <row r="1719" spans="2:6" x14ac:dyDescent="0.3">
      <c r="B1719" s="30">
        <v>46182</v>
      </c>
      <c r="C1719" s="28" t="s">
        <v>38</v>
      </c>
      <c r="D1719" s="28" t="s">
        <v>246</v>
      </c>
      <c r="E1719" s="28" t="s">
        <v>237</v>
      </c>
      <c r="F1719" s="28">
        <v>1323</v>
      </c>
    </row>
    <row r="1720" spans="2:6" x14ac:dyDescent="0.3">
      <c r="B1720" s="30">
        <v>46182</v>
      </c>
      <c r="C1720" s="28" t="s">
        <v>106</v>
      </c>
      <c r="D1720" s="28" t="s">
        <v>245</v>
      </c>
      <c r="E1720" s="28" t="s">
        <v>238</v>
      </c>
      <c r="F1720" s="28">
        <v>1044</v>
      </c>
    </row>
    <row r="1721" spans="2:6" x14ac:dyDescent="0.3">
      <c r="B1721" s="30">
        <v>46182</v>
      </c>
      <c r="C1721" s="28" t="s">
        <v>106</v>
      </c>
      <c r="D1721" s="28" t="s">
        <v>247</v>
      </c>
      <c r="E1721" s="28" t="s">
        <v>225</v>
      </c>
      <c r="F1721" s="28">
        <v>896</v>
      </c>
    </row>
    <row r="1722" spans="2:6" x14ac:dyDescent="0.3">
      <c r="B1722" s="30">
        <v>46182</v>
      </c>
      <c r="C1722" s="28" t="s">
        <v>38</v>
      </c>
      <c r="D1722" s="28" t="s">
        <v>244</v>
      </c>
      <c r="E1722" s="28" t="s">
        <v>240</v>
      </c>
      <c r="F1722" s="28">
        <v>45</v>
      </c>
    </row>
    <row r="1723" spans="2:6" x14ac:dyDescent="0.3">
      <c r="B1723" s="30">
        <v>46182</v>
      </c>
      <c r="C1723" s="28" t="s">
        <v>39</v>
      </c>
      <c r="D1723" s="28" t="s">
        <v>245</v>
      </c>
      <c r="E1723" s="28" t="s">
        <v>217</v>
      </c>
      <c r="F1723" s="28">
        <v>1248</v>
      </c>
    </row>
    <row r="1724" spans="2:6" x14ac:dyDescent="0.3">
      <c r="B1724" s="30">
        <v>46182</v>
      </c>
      <c r="C1724" s="28" t="s">
        <v>42</v>
      </c>
      <c r="D1724" s="28" t="s">
        <v>250</v>
      </c>
      <c r="E1724" s="28" t="s">
        <v>234</v>
      </c>
      <c r="F1724" s="28">
        <v>714</v>
      </c>
    </row>
    <row r="1725" spans="2:6" x14ac:dyDescent="0.3">
      <c r="B1725" s="30">
        <v>46182</v>
      </c>
      <c r="C1725" s="28" t="s">
        <v>42</v>
      </c>
      <c r="D1725" s="28" t="s">
        <v>247</v>
      </c>
      <c r="E1725" s="28" t="s">
        <v>233</v>
      </c>
      <c r="F1725" s="28">
        <v>102</v>
      </c>
    </row>
    <row r="1726" spans="2:6" x14ac:dyDescent="0.3">
      <c r="B1726" s="30">
        <v>46183</v>
      </c>
      <c r="C1726" s="28" t="s">
        <v>38</v>
      </c>
      <c r="D1726" s="28" t="s">
        <v>250</v>
      </c>
      <c r="E1726" s="28" t="s">
        <v>226</v>
      </c>
      <c r="F1726" s="28">
        <v>96</v>
      </c>
    </row>
    <row r="1727" spans="2:6" x14ac:dyDescent="0.3">
      <c r="B1727" s="30">
        <v>46183</v>
      </c>
      <c r="C1727" s="28" t="s">
        <v>106</v>
      </c>
      <c r="D1727" s="28" t="s">
        <v>246</v>
      </c>
      <c r="E1727" s="28" t="s">
        <v>237</v>
      </c>
      <c r="F1727" s="28">
        <v>1134</v>
      </c>
    </row>
    <row r="1728" spans="2:6" x14ac:dyDescent="0.3">
      <c r="B1728" s="30">
        <v>46183</v>
      </c>
      <c r="C1728" s="28" t="s">
        <v>42</v>
      </c>
      <c r="D1728" s="28" t="s">
        <v>250</v>
      </c>
      <c r="E1728" s="28" t="s">
        <v>226</v>
      </c>
      <c r="F1728" s="28">
        <v>1056</v>
      </c>
    </row>
    <row r="1729" spans="2:6" x14ac:dyDescent="0.3">
      <c r="B1729" s="30">
        <v>46183</v>
      </c>
      <c r="C1729" s="28" t="s">
        <v>42</v>
      </c>
      <c r="D1729" s="28" t="s">
        <v>245</v>
      </c>
      <c r="E1729" s="28" t="s">
        <v>223</v>
      </c>
      <c r="F1729" s="28">
        <v>1166</v>
      </c>
    </row>
    <row r="1730" spans="2:6" x14ac:dyDescent="0.3">
      <c r="B1730" s="30">
        <v>46183</v>
      </c>
      <c r="C1730" s="28" t="s">
        <v>38</v>
      </c>
      <c r="D1730" s="28" t="s">
        <v>245</v>
      </c>
      <c r="E1730" s="28" t="s">
        <v>238</v>
      </c>
      <c r="F1730" s="28">
        <v>1827</v>
      </c>
    </row>
    <row r="1731" spans="2:6" x14ac:dyDescent="0.3">
      <c r="B1731" s="30">
        <v>46183</v>
      </c>
      <c r="C1731" s="28" t="s">
        <v>39</v>
      </c>
      <c r="D1731" s="28" t="s">
        <v>247</v>
      </c>
      <c r="E1731" s="28" t="s">
        <v>233</v>
      </c>
      <c r="F1731" s="28">
        <v>306</v>
      </c>
    </row>
    <row r="1732" spans="2:6" x14ac:dyDescent="0.3">
      <c r="B1732" s="30">
        <v>46183</v>
      </c>
      <c r="C1732" s="28" t="s">
        <v>38</v>
      </c>
      <c r="D1732" s="28" t="s">
        <v>250</v>
      </c>
      <c r="E1732" s="28" t="s">
        <v>235</v>
      </c>
      <c r="F1732" s="28">
        <v>817</v>
      </c>
    </row>
    <row r="1733" spans="2:6" x14ac:dyDescent="0.3">
      <c r="B1733" s="30">
        <v>46183</v>
      </c>
      <c r="C1733" s="28" t="s">
        <v>38</v>
      </c>
      <c r="D1733" s="28" t="s">
        <v>247</v>
      </c>
      <c r="E1733" s="28" t="s">
        <v>233</v>
      </c>
      <c r="F1733" s="28">
        <v>561</v>
      </c>
    </row>
    <row r="1734" spans="2:6" x14ac:dyDescent="0.3">
      <c r="B1734" s="30">
        <v>46183</v>
      </c>
      <c r="C1734" s="28" t="s">
        <v>106</v>
      </c>
      <c r="D1734" s="28" t="s">
        <v>247</v>
      </c>
      <c r="E1734" s="28" t="s">
        <v>233</v>
      </c>
      <c r="F1734" s="28">
        <v>714</v>
      </c>
    </row>
    <row r="1735" spans="2:6" x14ac:dyDescent="0.3">
      <c r="B1735" s="30">
        <v>46183</v>
      </c>
      <c r="C1735" s="28" t="s">
        <v>106</v>
      </c>
      <c r="D1735" s="28" t="s">
        <v>247</v>
      </c>
      <c r="E1735" s="28" t="s">
        <v>230</v>
      </c>
      <c r="F1735" s="28">
        <v>407</v>
      </c>
    </row>
    <row r="1736" spans="2:6" x14ac:dyDescent="0.3">
      <c r="B1736" s="30">
        <v>46184</v>
      </c>
      <c r="C1736" s="28" t="s">
        <v>38</v>
      </c>
      <c r="D1736" s="28" t="s">
        <v>250</v>
      </c>
      <c r="E1736" s="28" t="s">
        <v>235</v>
      </c>
      <c r="F1736" s="28">
        <v>43</v>
      </c>
    </row>
    <row r="1737" spans="2:6" x14ac:dyDescent="0.3">
      <c r="B1737" s="30">
        <v>46184</v>
      </c>
      <c r="C1737" s="28" t="s">
        <v>38</v>
      </c>
      <c r="D1737" s="28" t="s">
        <v>245</v>
      </c>
      <c r="E1737" s="28" t="s">
        <v>217</v>
      </c>
      <c r="F1737" s="28">
        <v>52</v>
      </c>
    </row>
    <row r="1738" spans="2:6" x14ac:dyDescent="0.3">
      <c r="B1738" s="30">
        <v>46184</v>
      </c>
      <c r="C1738" s="28" t="s">
        <v>38</v>
      </c>
      <c r="D1738" s="28" t="s">
        <v>246</v>
      </c>
      <c r="E1738" s="28" t="s">
        <v>236</v>
      </c>
      <c r="F1738" s="28">
        <v>264</v>
      </c>
    </row>
    <row r="1739" spans="2:6" x14ac:dyDescent="0.3">
      <c r="B1739" s="30">
        <v>46184</v>
      </c>
      <c r="C1739" s="28" t="s">
        <v>106</v>
      </c>
      <c r="D1739" s="28" t="s">
        <v>247</v>
      </c>
      <c r="E1739" s="28" t="s">
        <v>221</v>
      </c>
      <c r="F1739" s="28">
        <v>26</v>
      </c>
    </row>
    <row r="1740" spans="2:6" x14ac:dyDescent="0.3">
      <c r="B1740" s="30">
        <v>46184</v>
      </c>
      <c r="C1740" s="28" t="s">
        <v>106</v>
      </c>
      <c r="D1740" s="28" t="s">
        <v>247</v>
      </c>
      <c r="E1740" s="28" t="s">
        <v>233</v>
      </c>
      <c r="F1740" s="28">
        <v>357</v>
      </c>
    </row>
    <row r="1741" spans="2:6" x14ac:dyDescent="0.3">
      <c r="B1741" s="30">
        <v>46184</v>
      </c>
      <c r="C1741" s="28" t="s">
        <v>106</v>
      </c>
      <c r="D1741" s="28" t="s">
        <v>245</v>
      </c>
      <c r="E1741" s="28" t="s">
        <v>217</v>
      </c>
      <c r="F1741" s="28">
        <v>312</v>
      </c>
    </row>
    <row r="1742" spans="2:6" x14ac:dyDescent="0.3">
      <c r="B1742" s="30">
        <v>46184</v>
      </c>
      <c r="C1742" s="28" t="s">
        <v>38</v>
      </c>
      <c r="D1742" s="28" t="s">
        <v>246</v>
      </c>
      <c r="E1742" s="28" t="s">
        <v>237</v>
      </c>
      <c r="F1742" s="28">
        <v>630</v>
      </c>
    </row>
    <row r="1743" spans="2:6" x14ac:dyDescent="0.3">
      <c r="B1743" s="30">
        <v>46184</v>
      </c>
      <c r="C1743" s="28" t="s">
        <v>42</v>
      </c>
      <c r="D1743" s="28" t="s">
        <v>246</v>
      </c>
      <c r="E1743" s="28" t="s">
        <v>236</v>
      </c>
      <c r="F1743" s="28">
        <v>44</v>
      </c>
    </row>
    <row r="1744" spans="2:6" x14ac:dyDescent="0.3">
      <c r="B1744" s="30">
        <v>46184</v>
      </c>
      <c r="C1744" s="28" t="s">
        <v>42</v>
      </c>
      <c r="D1744" s="28" t="s">
        <v>244</v>
      </c>
      <c r="E1744" s="28" t="s">
        <v>242</v>
      </c>
      <c r="F1744" s="28">
        <v>1311</v>
      </c>
    </row>
    <row r="1745" spans="2:6" x14ac:dyDescent="0.3">
      <c r="B1745" s="30">
        <v>46184</v>
      </c>
      <c r="C1745" s="28" t="s">
        <v>38</v>
      </c>
      <c r="D1745" s="28" t="s">
        <v>250</v>
      </c>
      <c r="E1745" s="28" t="s">
        <v>226</v>
      </c>
      <c r="F1745" s="28">
        <v>288</v>
      </c>
    </row>
    <row r="1746" spans="2:6" x14ac:dyDescent="0.3">
      <c r="B1746" s="30">
        <v>46184</v>
      </c>
      <c r="C1746" s="28" t="s">
        <v>39</v>
      </c>
      <c r="D1746" s="28" t="s">
        <v>245</v>
      </c>
      <c r="E1746" s="28" t="s">
        <v>238</v>
      </c>
      <c r="F1746" s="28">
        <v>87</v>
      </c>
    </row>
    <row r="1747" spans="2:6" x14ac:dyDescent="0.3">
      <c r="B1747" s="30">
        <v>46184</v>
      </c>
      <c r="C1747" s="28" t="s">
        <v>39</v>
      </c>
      <c r="D1747" s="28" t="s">
        <v>245</v>
      </c>
      <c r="E1747" s="28" t="s">
        <v>215</v>
      </c>
      <c r="F1747" s="28">
        <v>69</v>
      </c>
    </row>
    <row r="1748" spans="2:6" x14ac:dyDescent="0.3">
      <c r="B1748" s="30">
        <v>46185</v>
      </c>
      <c r="C1748" s="28" t="s">
        <v>106</v>
      </c>
      <c r="D1748" s="28" t="s">
        <v>245</v>
      </c>
      <c r="E1748" s="28" t="s">
        <v>219</v>
      </c>
      <c r="F1748" s="28">
        <v>2002</v>
      </c>
    </row>
    <row r="1749" spans="2:6" x14ac:dyDescent="0.3">
      <c r="B1749" s="30">
        <v>46185</v>
      </c>
      <c r="C1749" s="28" t="s">
        <v>106</v>
      </c>
      <c r="D1749" s="28" t="s">
        <v>244</v>
      </c>
      <c r="E1749" s="28" t="s">
        <v>240</v>
      </c>
      <c r="F1749" s="28">
        <v>45</v>
      </c>
    </row>
    <row r="1750" spans="2:6" x14ac:dyDescent="0.3">
      <c r="B1750" s="30">
        <v>46185</v>
      </c>
      <c r="C1750" s="28" t="s">
        <v>42</v>
      </c>
      <c r="D1750" s="28" t="s">
        <v>245</v>
      </c>
      <c r="E1750" s="28" t="s">
        <v>215</v>
      </c>
      <c r="F1750" s="28">
        <v>552</v>
      </c>
    </row>
    <row r="1751" spans="2:6" x14ac:dyDescent="0.3">
      <c r="B1751" s="30">
        <v>46185</v>
      </c>
      <c r="C1751" s="28" t="s">
        <v>106</v>
      </c>
      <c r="D1751" s="28" t="s">
        <v>247</v>
      </c>
      <c r="E1751" s="28" t="s">
        <v>230</v>
      </c>
      <c r="F1751" s="28">
        <v>370</v>
      </c>
    </row>
    <row r="1752" spans="2:6" x14ac:dyDescent="0.3">
      <c r="B1752" s="30">
        <v>46185</v>
      </c>
      <c r="C1752" s="28" t="s">
        <v>39</v>
      </c>
      <c r="D1752" s="28" t="s">
        <v>247</v>
      </c>
      <c r="E1752" s="28" t="s">
        <v>225</v>
      </c>
      <c r="F1752" s="28">
        <v>256</v>
      </c>
    </row>
    <row r="1753" spans="2:6" x14ac:dyDescent="0.3">
      <c r="B1753" s="30">
        <v>46185</v>
      </c>
      <c r="C1753" s="28" t="s">
        <v>42</v>
      </c>
      <c r="D1753" s="28" t="s">
        <v>250</v>
      </c>
      <c r="E1753" s="28" t="s">
        <v>239</v>
      </c>
      <c r="F1753" s="28">
        <v>912</v>
      </c>
    </row>
    <row r="1754" spans="2:6" x14ac:dyDescent="0.3">
      <c r="B1754" s="30">
        <v>46185</v>
      </c>
      <c r="C1754" s="28" t="s">
        <v>39</v>
      </c>
      <c r="D1754" s="28" t="s">
        <v>246</v>
      </c>
      <c r="E1754" s="28" t="s">
        <v>236</v>
      </c>
      <c r="F1754" s="28">
        <v>33</v>
      </c>
    </row>
    <row r="1755" spans="2:6" x14ac:dyDescent="0.3">
      <c r="B1755" s="30">
        <v>46185</v>
      </c>
      <c r="C1755" s="28" t="s">
        <v>38</v>
      </c>
      <c r="D1755" s="28" t="s">
        <v>245</v>
      </c>
      <c r="E1755" s="28" t="s">
        <v>223</v>
      </c>
      <c r="F1755" s="28">
        <v>742</v>
      </c>
    </row>
    <row r="1756" spans="2:6" x14ac:dyDescent="0.3">
      <c r="B1756" s="30">
        <v>46185</v>
      </c>
      <c r="C1756" s="28" t="s">
        <v>39</v>
      </c>
      <c r="D1756" s="28" t="s">
        <v>245</v>
      </c>
      <c r="E1756" s="28" t="s">
        <v>238</v>
      </c>
      <c r="F1756" s="28">
        <v>783</v>
      </c>
    </row>
    <row r="1757" spans="2:6" x14ac:dyDescent="0.3">
      <c r="B1757" s="30">
        <v>46185</v>
      </c>
      <c r="C1757" s="28" t="s">
        <v>38</v>
      </c>
      <c r="D1757" s="28" t="s">
        <v>245</v>
      </c>
      <c r="E1757" s="28" t="s">
        <v>223</v>
      </c>
      <c r="F1757" s="28">
        <v>106</v>
      </c>
    </row>
    <row r="1758" spans="2:6" x14ac:dyDescent="0.3">
      <c r="B1758" s="30">
        <v>46185</v>
      </c>
      <c r="C1758" s="28" t="s">
        <v>39</v>
      </c>
      <c r="D1758" s="28" t="s">
        <v>250</v>
      </c>
      <c r="E1758" s="28" t="s">
        <v>239</v>
      </c>
      <c r="F1758" s="28">
        <v>114</v>
      </c>
    </row>
    <row r="1759" spans="2:6" x14ac:dyDescent="0.3">
      <c r="B1759" s="30">
        <v>46185</v>
      </c>
      <c r="C1759" s="28" t="s">
        <v>39</v>
      </c>
      <c r="D1759" s="28" t="s">
        <v>244</v>
      </c>
      <c r="E1759" s="28" t="s">
        <v>227</v>
      </c>
      <c r="F1759" s="28">
        <v>1392</v>
      </c>
    </row>
    <row r="1760" spans="2:6" x14ac:dyDescent="0.3">
      <c r="B1760" s="30">
        <v>46185</v>
      </c>
      <c r="C1760" s="28" t="s">
        <v>106</v>
      </c>
      <c r="D1760" s="28" t="s">
        <v>247</v>
      </c>
      <c r="E1760" s="28" t="s">
        <v>233</v>
      </c>
      <c r="F1760" s="28">
        <v>1275</v>
      </c>
    </row>
    <row r="1761" spans="2:6" x14ac:dyDescent="0.3">
      <c r="B1761" s="30">
        <v>46185</v>
      </c>
      <c r="C1761" s="28" t="s">
        <v>39</v>
      </c>
      <c r="D1761" s="28" t="s">
        <v>250</v>
      </c>
      <c r="E1761" s="28" t="s">
        <v>234</v>
      </c>
      <c r="F1761" s="28">
        <v>714</v>
      </c>
    </row>
    <row r="1762" spans="2:6" x14ac:dyDescent="0.3">
      <c r="B1762" s="30">
        <v>46185</v>
      </c>
      <c r="C1762" s="28" t="s">
        <v>39</v>
      </c>
      <c r="D1762" s="28" t="s">
        <v>245</v>
      </c>
      <c r="E1762" s="28" t="s">
        <v>238</v>
      </c>
      <c r="F1762" s="28">
        <v>522</v>
      </c>
    </row>
    <row r="1763" spans="2:6" x14ac:dyDescent="0.3">
      <c r="B1763" s="30">
        <v>46186</v>
      </c>
      <c r="C1763" s="28" t="s">
        <v>38</v>
      </c>
      <c r="D1763" s="28" t="s">
        <v>250</v>
      </c>
      <c r="E1763" s="28" t="s">
        <v>232</v>
      </c>
      <c r="F1763" s="28">
        <v>235</v>
      </c>
    </row>
    <row r="1764" spans="2:6" x14ac:dyDescent="0.3">
      <c r="B1764" s="30">
        <v>46186</v>
      </c>
      <c r="C1764" s="28" t="s">
        <v>39</v>
      </c>
      <c r="D1764" s="28" t="s">
        <v>244</v>
      </c>
      <c r="E1764" s="28" t="s">
        <v>240</v>
      </c>
      <c r="F1764" s="28">
        <v>945</v>
      </c>
    </row>
    <row r="1765" spans="2:6" x14ac:dyDescent="0.3">
      <c r="B1765" s="30">
        <v>46186</v>
      </c>
      <c r="C1765" s="28" t="s">
        <v>42</v>
      </c>
      <c r="D1765" s="28" t="s">
        <v>246</v>
      </c>
      <c r="E1765" s="28" t="s">
        <v>237</v>
      </c>
      <c r="F1765" s="28">
        <v>441</v>
      </c>
    </row>
    <row r="1766" spans="2:6" x14ac:dyDescent="0.3">
      <c r="B1766" s="30">
        <v>46186</v>
      </c>
      <c r="C1766" s="28" t="s">
        <v>42</v>
      </c>
      <c r="D1766" s="28" t="s">
        <v>244</v>
      </c>
      <c r="E1766" s="28" t="s">
        <v>240</v>
      </c>
      <c r="F1766" s="28">
        <v>315</v>
      </c>
    </row>
    <row r="1767" spans="2:6" x14ac:dyDescent="0.3">
      <c r="B1767" s="30">
        <v>46186</v>
      </c>
      <c r="C1767" s="28" t="s">
        <v>39</v>
      </c>
      <c r="D1767" s="28" t="s">
        <v>244</v>
      </c>
      <c r="E1767" s="28" t="s">
        <v>231</v>
      </c>
      <c r="F1767" s="28">
        <v>286</v>
      </c>
    </row>
    <row r="1768" spans="2:6" x14ac:dyDescent="0.3">
      <c r="B1768" s="30">
        <v>46186</v>
      </c>
      <c r="C1768" s="28" t="s">
        <v>39</v>
      </c>
      <c r="D1768" s="28" t="s">
        <v>250</v>
      </c>
      <c r="E1768" s="28" t="s">
        <v>235</v>
      </c>
      <c r="F1768" s="28">
        <v>989</v>
      </c>
    </row>
    <row r="1769" spans="2:6" x14ac:dyDescent="0.3">
      <c r="B1769" s="30">
        <v>46186</v>
      </c>
      <c r="C1769" s="28" t="s">
        <v>38</v>
      </c>
      <c r="D1769" s="28" t="s">
        <v>244</v>
      </c>
      <c r="E1769" s="28" t="s">
        <v>240</v>
      </c>
      <c r="F1769" s="28">
        <v>495</v>
      </c>
    </row>
    <row r="1770" spans="2:6" x14ac:dyDescent="0.3">
      <c r="B1770" s="30">
        <v>46186</v>
      </c>
      <c r="C1770" s="28" t="s">
        <v>39</v>
      </c>
      <c r="D1770" s="28" t="s">
        <v>246</v>
      </c>
      <c r="E1770" s="28" t="s">
        <v>237</v>
      </c>
      <c r="F1770" s="28">
        <v>252</v>
      </c>
    </row>
    <row r="1771" spans="2:6" x14ac:dyDescent="0.3">
      <c r="B1771" s="30">
        <v>46187</v>
      </c>
      <c r="C1771" s="28" t="s">
        <v>106</v>
      </c>
      <c r="D1771" s="28" t="s">
        <v>250</v>
      </c>
      <c r="E1771" s="28" t="s">
        <v>226</v>
      </c>
      <c r="F1771" s="28">
        <v>288</v>
      </c>
    </row>
    <row r="1772" spans="2:6" x14ac:dyDescent="0.3">
      <c r="B1772" s="30">
        <v>46187</v>
      </c>
      <c r="C1772" s="28" t="s">
        <v>106</v>
      </c>
      <c r="D1772" s="28" t="s">
        <v>244</v>
      </c>
      <c r="E1772" s="28" t="s">
        <v>227</v>
      </c>
      <c r="F1772" s="28">
        <v>348</v>
      </c>
    </row>
    <row r="1773" spans="2:6" x14ac:dyDescent="0.3">
      <c r="B1773" s="30">
        <v>46187</v>
      </c>
      <c r="C1773" s="28" t="s">
        <v>39</v>
      </c>
      <c r="D1773" s="28" t="s">
        <v>246</v>
      </c>
      <c r="E1773" s="28" t="s">
        <v>237</v>
      </c>
      <c r="F1773" s="28">
        <v>1134</v>
      </c>
    </row>
    <row r="1774" spans="2:6" x14ac:dyDescent="0.3">
      <c r="B1774" s="30">
        <v>46187</v>
      </c>
      <c r="C1774" s="28" t="s">
        <v>42</v>
      </c>
      <c r="D1774" s="28" t="s">
        <v>246</v>
      </c>
      <c r="E1774" s="28" t="s">
        <v>237</v>
      </c>
      <c r="F1774" s="28">
        <v>252</v>
      </c>
    </row>
    <row r="1775" spans="2:6" x14ac:dyDescent="0.3">
      <c r="B1775" s="30">
        <v>46187</v>
      </c>
      <c r="C1775" s="28" t="s">
        <v>106</v>
      </c>
      <c r="D1775" s="28" t="s">
        <v>245</v>
      </c>
      <c r="E1775" s="28" t="s">
        <v>215</v>
      </c>
      <c r="F1775" s="28">
        <v>138</v>
      </c>
    </row>
    <row r="1776" spans="2:6" x14ac:dyDescent="0.3">
      <c r="B1776" s="30">
        <v>46187</v>
      </c>
      <c r="C1776" s="28" t="s">
        <v>106</v>
      </c>
      <c r="D1776" s="28" t="s">
        <v>246</v>
      </c>
      <c r="E1776" s="28" t="s">
        <v>229</v>
      </c>
      <c r="F1776" s="28">
        <v>2200</v>
      </c>
    </row>
    <row r="1777" spans="2:6" x14ac:dyDescent="0.3">
      <c r="B1777" s="30">
        <v>46187</v>
      </c>
      <c r="C1777" s="28" t="s">
        <v>42</v>
      </c>
      <c r="D1777" s="28" t="s">
        <v>247</v>
      </c>
      <c r="E1777" s="28" t="s">
        <v>225</v>
      </c>
      <c r="F1777" s="28">
        <v>1216</v>
      </c>
    </row>
    <row r="1778" spans="2:6" x14ac:dyDescent="0.3">
      <c r="B1778" s="30">
        <v>46187</v>
      </c>
      <c r="C1778" s="28" t="s">
        <v>106</v>
      </c>
      <c r="D1778" s="28" t="s">
        <v>245</v>
      </c>
      <c r="E1778" s="28" t="s">
        <v>219</v>
      </c>
      <c r="F1778" s="28">
        <v>1911</v>
      </c>
    </row>
    <row r="1779" spans="2:6" x14ac:dyDescent="0.3">
      <c r="B1779" s="30">
        <v>46187</v>
      </c>
      <c r="C1779" s="28" t="s">
        <v>42</v>
      </c>
      <c r="D1779" s="28" t="s">
        <v>247</v>
      </c>
      <c r="E1779" s="28" t="s">
        <v>221</v>
      </c>
      <c r="F1779" s="28">
        <v>221</v>
      </c>
    </row>
    <row r="1780" spans="2:6" x14ac:dyDescent="0.3">
      <c r="B1780" s="30">
        <v>46188</v>
      </c>
      <c r="C1780" s="28" t="s">
        <v>42</v>
      </c>
      <c r="D1780" s="28" t="s">
        <v>244</v>
      </c>
      <c r="E1780" s="28" t="s">
        <v>240</v>
      </c>
      <c r="F1780" s="28">
        <v>360</v>
      </c>
    </row>
    <row r="1781" spans="2:6" x14ac:dyDescent="0.3">
      <c r="B1781" s="30">
        <v>46188</v>
      </c>
      <c r="C1781" s="28" t="s">
        <v>38</v>
      </c>
      <c r="D1781" s="28" t="s">
        <v>245</v>
      </c>
      <c r="E1781" s="28" t="s">
        <v>217</v>
      </c>
      <c r="F1781" s="28">
        <v>780</v>
      </c>
    </row>
    <row r="1782" spans="2:6" x14ac:dyDescent="0.3">
      <c r="B1782" s="30">
        <v>46188</v>
      </c>
      <c r="C1782" s="28" t="s">
        <v>39</v>
      </c>
      <c r="D1782" s="28" t="s">
        <v>246</v>
      </c>
      <c r="E1782" s="28" t="s">
        <v>228</v>
      </c>
      <c r="F1782" s="28">
        <v>792</v>
      </c>
    </row>
    <row r="1783" spans="2:6" x14ac:dyDescent="0.3">
      <c r="B1783" s="30">
        <v>46188</v>
      </c>
      <c r="C1783" s="28" t="s">
        <v>42</v>
      </c>
      <c r="D1783" s="28" t="s">
        <v>250</v>
      </c>
      <c r="E1783" s="28" t="s">
        <v>239</v>
      </c>
      <c r="F1783" s="28">
        <v>456</v>
      </c>
    </row>
    <row r="1784" spans="2:6" x14ac:dyDescent="0.3">
      <c r="B1784" s="30">
        <v>46188</v>
      </c>
      <c r="C1784" s="28" t="s">
        <v>42</v>
      </c>
      <c r="D1784" s="28" t="s">
        <v>244</v>
      </c>
      <c r="E1784" s="28" t="s">
        <v>241</v>
      </c>
      <c r="F1784" s="28">
        <v>960</v>
      </c>
    </row>
    <row r="1785" spans="2:6" x14ac:dyDescent="0.3">
      <c r="B1785" s="30">
        <v>46188</v>
      </c>
      <c r="C1785" s="28" t="s">
        <v>38</v>
      </c>
      <c r="D1785" s="28" t="s">
        <v>247</v>
      </c>
      <c r="E1785" s="28" t="s">
        <v>233</v>
      </c>
      <c r="F1785" s="28">
        <v>510</v>
      </c>
    </row>
    <row r="1786" spans="2:6" x14ac:dyDescent="0.3">
      <c r="B1786" s="30">
        <v>46188</v>
      </c>
      <c r="C1786" s="28" t="s">
        <v>106</v>
      </c>
      <c r="D1786" s="28" t="s">
        <v>247</v>
      </c>
      <c r="E1786" s="28" t="s">
        <v>230</v>
      </c>
      <c r="F1786" s="28">
        <v>851</v>
      </c>
    </row>
    <row r="1787" spans="2:6" x14ac:dyDescent="0.3">
      <c r="B1787" s="30">
        <v>46188</v>
      </c>
      <c r="C1787" s="28" t="s">
        <v>39</v>
      </c>
      <c r="D1787" s="28" t="s">
        <v>244</v>
      </c>
      <c r="E1787" s="28" t="s">
        <v>241</v>
      </c>
      <c r="F1787" s="28">
        <v>1380</v>
      </c>
    </row>
    <row r="1788" spans="2:6" x14ac:dyDescent="0.3">
      <c r="B1788" s="30">
        <v>46188</v>
      </c>
      <c r="C1788" s="28" t="s">
        <v>38</v>
      </c>
      <c r="D1788" s="28" t="s">
        <v>250</v>
      </c>
      <c r="E1788" s="28" t="s">
        <v>232</v>
      </c>
      <c r="F1788" s="28">
        <v>846</v>
      </c>
    </row>
    <row r="1789" spans="2:6" x14ac:dyDescent="0.3">
      <c r="B1789" s="30">
        <v>46188</v>
      </c>
      <c r="C1789" s="28" t="s">
        <v>106</v>
      </c>
      <c r="D1789" s="28" t="s">
        <v>245</v>
      </c>
      <c r="E1789" s="28" t="s">
        <v>219</v>
      </c>
      <c r="F1789" s="28">
        <v>1911</v>
      </c>
    </row>
    <row r="1790" spans="2:6" x14ac:dyDescent="0.3">
      <c r="B1790" s="30">
        <v>46189</v>
      </c>
      <c r="C1790" s="28" t="s">
        <v>42</v>
      </c>
      <c r="D1790" s="28" t="s">
        <v>247</v>
      </c>
      <c r="E1790" s="28" t="s">
        <v>230</v>
      </c>
      <c r="F1790" s="28">
        <v>925</v>
      </c>
    </row>
    <row r="1791" spans="2:6" x14ac:dyDescent="0.3">
      <c r="B1791" s="30">
        <v>46189</v>
      </c>
      <c r="C1791" s="28" t="s">
        <v>42</v>
      </c>
      <c r="D1791" s="28" t="s">
        <v>246</v>
      </c>
      <c r="E1791" s="28" t="s">
        <v>229</v>
      </c>
      <c r="F1791" s="28">
        <v>1496</v>
      </c>
    </row>
    <row r="1792" spans="2:6" x14ac:dyDescent="0.3">
      <c r="B1792" s="30">
        <v>46189</v>
      </c>
      <c r="C1792" s="28" t="s">
        <v>106</v>
      </c>
      <c r="D1792" s="28" t="s">
        <v>244</v>
      </c>
      <c r="E1792" s="28" t="s">
        <v>242</v>
      </c>
      <c r="F1792" s="28">
        <v>171</v>
      </c>
    </row>
    <row r="1793" spans="2:6" x14ac:dyDescent="0.3">
      <c r="B1793" s="30">
        <v>46189</v>
      </c>
      <c r="C1793" s="28" t="s">
        <v>106</v>
      </c>
      <c r="D1793" s="28" t="s">
        <v>245</v>
      </c>
      <c r="E1793" s="28" t="s">
        <v>215</v>
      </c>
      <c r="F1793" s="28">
        <v>621</v>
      </c>
    </row>
    <row r="1794" spans="2:6" x14ac:dyDescent="0.3">
      <c r="B1794" s="30">
        <v>46189</v>
      </c>
      <c r="C1794" s="28" t="s">
        <v>38</v>
      </c>
      <c r="D1794" s="28" t="s">
        <v>250</v>
      </c>
      <c r="E1794" s="28" t="s">
        <v>239</v>
      </c>
      <c r="F1794" s="28">
        <v>266</v>
      </c>
    </row>
    <row r="1795" spans="2:6" x14ac:dyDescent="0.3">
      <c r="B1795" s="30">
        <v>46189</v>
      </c>
      <c r="C1795" s="28" t="s">
        <v>38</v>
      </c>
      <c r="D1795" s="28" t="s">
        <v>247</v>
      </c>
      <c r="E1795" s="28" t="s">
        <v>221</v>
      </c>
      <c r="F1795" s="28">
        <v>52</v>
      </c>
    </row>
    <row r="1796" spans="2:6" x14ac:dyDescent="0.3">
      <c r="B1796" s="30">
        <v>46189</v>
      </c>
      <c r="C1796" s="28" t="s">
        <v>38</v>
      </c>
      <c r="D1796" s="28" t="s">
        <v>247</v>
      </c>
      <c r="E1796" s="28" t="s">
        <v>233</v>
      </c>
      <c r="F1796" s="28">
        <v>255</v>
      </c>
    </row>
    <row r="1797" spans="2:6" x14ac:dyDescent="0.3">
      <c r="B1797" s="30">
        <v>46189</v>
      </c>
      <c r="C1797" s="28" t="s">
        <v>42</v>
      </c>
      <c r="D1797" s="28" t="s">
        <v>245</v>
      </c>
      <c r="E1797" s="28" t="s">
        <v>217</v>
      </c>
      <c r="F1797" s="28">
        <v>364</v>
      </c>
    </row>
    <row r="1798" spans="2:6" x14ac:dyDescent="0.3">
      <c r="B1798" s="30">
        <v>46189</v>
      </c>
      <c r="C1798" s="28" t="s">
        <v>42</v>
      </c>
      <c r="D1798" s="28" t="s">
        <v>244</v>
      </c>
      <c r="E1798" s="28" t="s">
        <v>240</v>
      </c>
      <c r="F1798" s="28">
        <v>135</v>
      </c>
    </row>
    <row r="1799" spans="2:6" x14ac:dyDescent="0.3">
      <c r="B1799" s="30">
        <v>46189</v>
      </c>
      <c r="C1799" s="28" t="s">
        <v>42</v>
      </c>
      <c r="D1799" s="28" t="s">
        <v>250</v>
      </c>
      <c r="E1799" s="28" t="s">
        <v>226</v>
      </c>
      <c r="F1799" s="28">
        <v>1632</v>
      </c>
    </row>
    <row r="1800" spans="2:6" x14ac:dyDescent="0.3">
      <c r="B1800" s="30">
        <v>46189</v>
      </c>
      <c r="C1800" s="28" t="s">
        <v>38</v>
      </c>
      <c r="D1800" s="28" t="s">
        <v>246</v>
      </c>
      <c r="E1800" s="28" t="s">
        <v>228</v>
      </c>
      <c r="F1800" s="28">
        <v>1440</v>
      </c>
    </row>
    <row r="1801" spans="2:6" x14ac:dyDescent="0.3">
      <c r="B1801" s="30">
        <v>46189</v>
      </c>
      <c r="C1801" s="28" t="s">
        <v>39</v>
      </c>
      <c r="D1801" s="28" t="s">
        <v>246</v>
      </c>
      <c r="E1801" s="28" t="s">
        <v>228</v>
      </c>
      <c r="F1801" s="28">
        <v>1008</v>
      </c>
    </row>
    <row r="1802" spans="2:6" x14ac:dyDescent="0.3">
      <c r="B1802" s="30">
        <v>46189</v>
      </c>
      <c r="C1802" s="28" t="s">
        <v>38</v>
      </c>
      <c r="D1802" s="28" t="s">
        <v>245</v>
      </c>
      <c r="E1802" s="28" t="s">
        <v>223</v>
      </c>
      <c r="F1802" s="28">
        <v>1113</v>
      </c>
    </row>
    <row r="1803" spans="2:6" x14ac:dyDescent="0.3">
      <c r="B1803" s="30">
        <v>46189</v>
      </c>
      <c r="C1803" s="28" t="s">
        <v>39</v>
      </c>
      <c r="D1803" s="28" t="s">
        <v>246</v>
      </c>
      <c r="E1803" s="28" t="s">
        <v>228</v>
      </c>
      <c r="F1803" s="28">
        <v>1368</v>
      </c>
    </row>
    <row r="1804" spans="2:6" x14ac:dyDescent="0.3">
      <c r="B1804" s="30">
        <v>46190</v>
      </c>
      <c r="C1804" s="28" t="s">
        <v>38</v>
      </c>
      <c r="D1804" s="28" t="s">
        <v>246</v>
      </c>
      <c r="E1804" s="28" t="s">
        <v>228</v>
      </c>
      <c r="F1804" s="28">
        <v>648</v>
      </c>
    </row>
    <row r="1805" spans="2:6" x14ac:dyDescent="0.3">
      <c r="B1805" s="30">
        <v>46190</v>
      </c>
      <c r="C1805" s="28" t="s">
        <v>39</v>
      </c>
      <c r="D1805" s="28" t="s">
        <v>247</v>
      </c>
      <c r="E1805" s="28" t="s">
        <v>221</v>
      </c>
      <c r="F1805" s="28">
        <v>195</v>
      </c>
    </row>
    <row r="1806" spans="2:6" x14ac:dyDescent="0.3">
      <c r="B1806" s="30">
        <v>46190</v>
      </c>
      <c r="C1806" s="28" t="s">
        <v>42</v>
      </c>
      <c r="D1806" s="28" t="s">
        <v>247</v>
      </c>
      <c r="E1806" s="28" t="s">
        <v>233</v>
      </c>
      <c r="F1806" s="28">
        <v>255</v>
      </c>
    </row>
    <row r="1807" spans="2:6" x14ac:dyDescent="0.3">
      <c r="B1807" s="30">
        <v>46190</v>
      </c>
      <c r="C1807" s="28" t="s">
        <v>39</v>
      </c>
      <c r="D1807" s="28" t="s">
        <v>247</v>
      </c>
      <c r="E1807" s="28" t="s">
        <v>230</v>
      </c>
      <c r="F1807" s="28">
        <v>592</v>
      </c>
    </row>
    <row r="1808" spans="2:6" x14ac:dyDescent="0.3">
      <c r="B1808" s="30">
        <v>46190</v>
      </c>
      <c r="C1808" s="28" t="s">
        <v>106</v>
      </c>
      <c r="D1808" s="28" t="s">
        <v>247</v>
      </c>
      <c r="E1808" s="28" t="s">
        <v>221</v>
      </c>
      <c r="F1808" s="28">
        <v>195</v>
      </c>
    </row>
    <row r="1809" spans="2:6" x14ac:dyDescent="0.3">
      <c r="B1809" s="30">
        <v>46190</v>
      </c>
      <c r="C1809" s="28" t="s">
        <v>38</v>
      </c>
      <c r="D1809" s="28" t="s">
        <v>244</v>
      </c>
      <c r="E1809" s="28" t="s">
        <v>240</v>
      </c>
      <c r="F1809" s="28">
        <v>495</v>
      </c>
    </row>
    <row r="1810" spans="2:6" x14ac:dyDescent="0.3">
      <c r="B1810" s="30">
        <v>46190</v>
      </c>
      <c r="C1810" s="28" t="s">
        <v>39</v>
      </c>
      <c r="D1810" s="28" t="s">
        <v>246</v>
      </c>
      <c r="E1810" s="28" t="s">
        <v>229</v>
      </c>
      <c r="F1810" s="28">
        <v>1056</v>
      </c>
    </row>
    <row r="1811" spans="2:6" x14ac:dyDescent="0.3">
      <c r="B1811" s="30">
        <v>46190</v>
      </c>
      <c r="C1811" s="28" t="s">
        <v>39</v>
      </c>
      <c r="D1811" s="28" t="s">
        <v>250</v>
      </c>
      <c r="E1811" s="28" t="s">
        <v>232</v>
      </c>
      <c r="F1811" s="28">
        <v>470</v>
      </c>
    </row>
    <row r="1812" spans="2:6" x14ac:dyDescent="0.3">
      <c r="B1812" s="30">
        <v>46190</v>
      </c>
      <c r="C1812" s="28" t="s">
        <v>106</v>
      </c>
      <c r="D1812" s="28" t="s">
        <v>244</v>
      </c>
      <c r="E1812" s="28" t="s">
        <v>242</v>
      </c>
      <c r="F1812" s="28">
        <v>513</v>
      </c>
    </row>
    <row r="1813" spans="2:6" x14ac:dyDescent="0.3">
      <c r="B1813" s="30">
        <v>46190</v>
      </c>
      <c r="C1813" s="28" t="s">
        <v>39</v>
      </c>
      <c r="D1813" s="28" t="s">
        <v>250</v>
      </c>
      <c r="E1813" s="28" t="s">
        <v>226</v>
      </c>
      <c r="F1813" s="28">
        <v>768</v>
      </c>
    </row>
    <row r="1814" spans="2:6" x14ac:dyDescent="0.3">
      <c r="B1814" s="30">
        <v>46190</v>
      </c>
      <c r="C1814" s="28" t="s">
        <v>42</v>
      </c>
      <c r="D1814" s="28" t="s">
        <v>250</v>
      </c>
      <c r="E1814" s="28" t="s">
        <v>239</v>
      </c>
      <c r="F1814" s="28">
        <v>456</v>
      </c>
    </row>
    <row r="1815" spans="2:6" x14ac:dyDescent="0.3">
      <c r="B1815" s="30">
        <v>46191</v>
      </c>
      <c r="C1815" s="28" t="s">
        <v>38</v>
      </c>
      <c r="D1815" s="28" t="s">
        <v>250</v>
      </c>
      <c r="E1815" s="28" t="s">
        <v>239</v>
      </c>
      <c r="F1815" s="28">
        <v>608</v>
      </c>
    </row>
    <row r="1816" spans="2:6" x14ac:dyDescent="0.3">
      <c r="B1816" s="30">
        <v>46191</v>
      </c>
      <c r="C1816" s="28" t="s">
        <v>39</v>
      </c>
      <c r="D1816" s="28" t="s">
        <v>250</v>
      </c>
      <c r="E1816" s="28" t="s">
        <v>235</v>
      </c>
      <c r="F1816" s="28">
        <v>774</v>
      </c>
    </row>
    <row r="1817" spans="2:6" x14ac:dyDescent="0.3">
      <c r="B1817" s="30">
        <v>46191</v>
      </c>
      <c r="C1817" s="28" t="s">
        <v>38</v>
      </c>
      <c r="D1817" s="28" t="s">
        <v>246</v>
      </c>
      <c r="E1817" s="28" t="s">
        <v>236</v>
      </c>
      <c r="F1817" s="28">
        <v>99</v>
      </c>
    </row>
    <row r="1818" spans="2:6" x14ac:dyDescent="0.3">
      <c r="B1818" s="30">
        <v>46191</v>
      </c>
      <c r="C1818" s="28" t="s">
        <v>39</v>
      </c>
      <c r="D1818" s="28" t="s">
        <v>247</v>
      </c>
      <c r="E1818" s="28" t="s">
        <v>221</v>
      </c>
      <c r="F1818" s="28">
        <v>65</v>
      </c>
    </row>
    <row r="1819" spans="2:6" x14ac:dyDescent="0.3">
      <c r="B1819" s="30">
        <v>46191</v>
      </c>
      <c r="C1819" s="28" t="s">
        <v>39</v>
      </c>
      <c r="D1819" s="28" t="s">
        <v>246</v>
      </c>
      <c r="E1819" s="28" t="s">
        <v>228</v>
      </c>
      <c r="F1819" s="28">
        <v>1296</v>
      </c>
    </row>
    <row r="1820" spans="2:6" x14ac:dyDescent="0.3">
      <c r="B1820" s="30">
        <v>46191</v>
      </c>
      <c r="C1820" s="28" t="s">
        <v>106</v>
      </c>
      <c r="D1820" s="28" t="s">
        <v>244</v>
      </c>
      <c r="E1820" s="28" t="s">
        <v>242</v>
      </c>
      <c r="F1820" s="28">
        <v>1254</v>
      </c>
    </row>
    <row r="1821" spans="2:6" x14ac:dyDescent="0.3">
      <c r="B1821" s="30">
        <v>46191</v>
      </c>
      <c r="C1821" s="28" t="s">
        <v>38</v>
      </c>
      <c r="D1821" s="28" t="s">
        <v>244</v>
      </c>
      <c r="E1821" s="28" t="s">
        <v>231</v>
      </c>
      <c r="F1821" s="28">
        <v>550</v>
      </c>
    </row>
    <row r="1822" spans="2:6" x14ac:dyDescent="0.3">
      <c r="B1822" s="30">
        <v>46191</v>
      </c>
      <c r="C1822" s="28" t="s">
        <v>38</v>
      </c>
      <c r="D1822" s="28" t="s">
        <v>245</v>
      </c>
      <c r="E1822" s="28" t="s">
        <v>219</v>
      </c>
      <c r="F1822" s="28">
        <v>2002</v>
      </c>
    </row>
    <row r="1823" spans="2:6" x14ac:dyDescent="0.3">
      <c r="B1823" s="30">
        <v>46191</v>
      </c>
      <c r="C1823" s="28" t="s">
        <v>42</v>
      </c>
      <c r="D1823" s="28" t="s">
        <v>247</v>
      </c>
      <c r="E1823" s="28" t="s">
        <v>221</v>
      </c>
      <c r="F1823" s="28">
        <v>52</v>
      </c>
    </row>
    <row r="1824" spans="2:6" x14ac:dyDescent="0.3">
      <c r="B1824" s="30">
        <v>46191</v>
      </c>
      <c r="C1824" s="28" t="s">
        <v>106</v>
      </c>
      <c r="D1824" s="28" t="s">
        <v>244</v>
      </c>
      <c r="E1824" s="28" t="s">
        <v>241</v>
      </c>
      <c r="F1824" s="28">
        <v>1020</v>
      </c>
    </row>
    <row r="1825" spans="2:6" x14ac:dyDescent="0.3">
      <c r="B1825" s="30">
        <v>46192</v>
      </c>
      <c r="C1825" s="28" t="s">
        <v>39</v>
      </c>
      <c r="D1825" s="28" t="s">
        <v>250</v>
      </c>
      <c r="E1825" s="28" t="s">
        <v>226</v>
      </c>
      <c r="F1825" s="28">
        <v>384</v>
      </c>
    </row>
    <row r="1826" spans="2:6" x14ac:dyDescent="0.3">
      <c r="B1826" s="30">
        <v>46192</v>
      </c>
      <c r="C1826" s="28" t="s">
        <v>42</v>
      </c>
      <c r="D1826" s="28" t="s">
        <v>245</v>
      </c>
      <c r="E1826" s="28" t="s">
        <v>217</v>
      </c>
      <c r="F1826" s="28">
        <v>260</v>
      </c>
    </row>
    <row r="1827" spans="2:6" x14ac:dyDescent="0.3">
      <c r="B1827" s="30">
        <v>46192</v>
      </c>
      <c r="C1827" s="28" t="s">
        <v>106</v>
      </c>
      <c r="D1827" s="28" t="s">
        <v>250</v>
      </c>
      <c r="E1827" s="28" t="s">
        <v>232</v>
      </c>
      <c r="F1827" s="28">
        <v>141</v>
      </c>
    </row>
    <row r="1828" spans="2:6" x14ac:dyDescent="0.3">
      <c r="B1828" s="30">
        <v>46192</v>
      </c>
      <c r="C1828" s="28" t="s">
        <v>39</v>
      </c>
      <c r="D1828" s="28" t="s">
        <v>246</v>
      </c>
      <c r="E1828" s="28" t="s">
        <v>236</v>
      </c>
      <c r="F1828" s="28">
        <v>110</v>
      </c>
    </row>
    <row r="1829" spans="2:6" x14ac:dyDescent="0.3">
      <c r="B1829" s="30">
        <v>46192</v>
      </c>
      <c r="C1829" s="28" t="s">
        <v>39</v>
      </c>
      <c r="D1829" s="28" t="s">
        <v>250</v>
      </c>
      <c r="E1829" s="28" t="s">
        <v>232</v>
      </c>
      <c r="F1829" s="28">
        <v>611</v>
      </c>
    </row>
    <row r="1830" spans="2:6" x14ac:dyDescent="0.3">
      <c r="B1830" s="30">
        <v>46192</v>
      </c>
      <c r="C1830" s="28" t="s">
        <v>42</v>
      </c>
      <c r="D1830" s="28" t="s">
        <v>247</v>
      </c>
      <c r="E1830" s="28" t="s">
        <v>233</v>
      </c>
      <c r="F1830" s="28">
        <v>204</v>
      </c>
    </row>
    <row r="1831" spans="2:6" x14ac:dyDescent="0.3">
      <c r="B1831" s="30">
        <v>46192</v>
      </c>
      <c r="C1831" s="28" t="s">
        <v>106</v>
      </c>
      <c r="D1831" s="28" t="s">
        <v>247</v>
      </c>
      <c r="E1831" s="28" t="s">
        <v>225</v>
      </c>
      <c r="F1831" s="28">
        <v>832</v>
      </c>
    </row>
    <row r="1832" spans="2:6" x14ac:dyDescent="0.3">
      <c r="B1832" s="30">
        <v>46192</v>
      </c>
      <c r="C1832" s="28" t="s">
        <v>42</v>
      </c>
      <c r="D1832" s="28" t="s">
        <v>250</v>
      </c>
      <c r="E1832" s="28" t="s">
        <v>234</v>
      </c>
      <c r="F1832" s="28">
        <v>714</v>
      </c>
    </row>
    <row r="1833" spans="2:6" x14ac:dyDescent="0.3">
      <c r="B1833" s="30">
        <v>46192</v>
      </c>
      <c r="C1833" s="28" t="s">
        <v>38</v>
      </c>
      <c r="D1833" s="28" t="s">
        <v>250</v>
      </c>
      <c r="E1833" s="28" t="s">
        <v>226</v>
      </c>
      <c r="F1833" s="28">
        <v>1056</v>
      </c>
    </row>
    <row r="1834" spans="2:6" x14ac:dyDescent="0.3">
      <c r="B1834" s="30">
        <v>46192</v>
      </c>
      <c r="C1834" s="28" t="s">
        <v>38</v>
      </c>
      <c r="D1834" s="28" t="s">
        <v>246</v>
      </c>
      <c r="E1834" s="28" t="s">
        <v>237</v>
      </c>
      <c r="F1834" s="28">
        <v>819</v>
      </c>
    </row>
    <row r="1835" spans="2:6" x14ac:dyDescent="0.3">
      <c r="B1835" s="30">
        <v>46192</v>
      </c>
      <c r="C1835" s="28" t="s">
        <v>39</v>
      </c>
      <c r="D1835" s="28" t="s">
        <v>244</v>
      </c>
      <c r="E1835" s="28" t="s">
        <v>242</v>
      </c>
      <c r="F1835" s="28">
        <v>114</v>
      </c>
    </row>
    <row r="1836" spans="2:6" x14ac:dyDescent="0.3">
      <c r="B1836" s="30">
        <v>46192</v>
      </c>
      <c r="C1836" s="28" t="s">
        <v>106</v>
      </c>
      <c r="D1836" s="28" t="s">
        <v>246</v>
      </c>
      <c r="E1836" s="28" t="s">
        <v>229</v>
      </c>
      <c r="F1836" s="28">
        <v>1936</v>
      </c>
    </row>
    <row r="1837" spans="2:6" x14ac:dyDescent="0.3">
      <c r="B1837" s="30">
        <v>46192</v>
      </c>
      <c r="C1837" s="28" t="s">
        <v>106</v>
      </c>
      <c r="D1837" s="28" t="s">
        <v>246</v>
      </c>
      <c r="E1837" s="28" t="s">
        <v>228</v>
      </c>
      <c r="F1837" s="28">
        <v>1656</v>
      </c>
    </row>
    <row r="1838" spans="2:6" x14ac:dyDescent="0.3">
      <c r="B1838" s="30">
        <v>46192</v>
      </c>
      <c r="C1838" s="28" t="s">
        <v>106</v>
      </c>
      <c r="D1838" s="28" t="s">
        <v>246</v>
      </c>
      <c r="E1838" s="28" t="s">
        <v>228</v>
      </c>
      <c r="F1838" s="28">
        <v>648</v>
      </c>
    </row>
    <row r="1839" spans="2:6" x14ac:dyDescent="0.3">
      <c r="B1839" s="30">
        <v>46192</v>
      </c>
      <c r="C1839" s="28" t="s">
        <v>38</v>
      </c>
      <c r="D1839" s="28" t="s">
        <v>250</v>
      </c>
      <c r="E1839" s="28" t="s">
        <v>234</v>
      </c>
      <c r="F1839" s="28">
        <v>1224</v>
      </c>
    </row>
    <row r="1840" spans="2:6" x14ac:dyDescent="0.3">
      <c r="B1840" s="30">
        <v>46192</v>
      </c>
      <c r="C1840" s="28" t="s">
        <v>106</v>
      </c>
      <c r="D1840" s="28" t="s">
        <v>245</v>
      </c>
      <c r="E1840" s="28" t="s">
        <v>217</v>
      </c>
      <c r="F1840" s="28">
        <v>1196</v>
      </c>
    </row>
    <row r="1841" spans="2:6" x14ac:dyDescent="0.3">
      <c r="B1841" s="30">
        <v>46192</v>
      </c>
      <c r="C1841" s="28" t="s">
        <v>42</v>
      </c>
      <c r="D1841" s="28" t="s">
        <v>245</v>
      </c>
      <c r="E1841" s="28" t="s">
        <v>238</v>
      </c>
      <c r="F1841" s="28">
        <v>1131</v>
      </c>
    </row>
    <row r="1842" spans="2:6" x14ac:dyDescent="0.3">
      <c r="B1842" s="30">
        <v>46193</v>
      </c>
      <c r="C1842" s="28" t="s">
        <v>38</v>
      </c>
      <c r="D1842" s="28" t="s">
        <v>244</v>
      </c>
      <c r="E1842" s="28" t="s">
        <v>231</v>
      </c>
      <c r="F1842" s="28">
        <v>110</v>
      </c>
    </row>
    <row r="1843" spans="2:6" x14ac:dyDescent="0.3">
      <c r="B1843" s="30">
        <v>46193</v>
      </c>
      <c r="C1843" s="28" t="s">
        <v>38</v>
      </c>
      <c r="D1843" s="28" t="s">
        <v>244</v>
      </c>
      <c r="E1843" s="28" t="s">
        <v>240</v>
      </c>
      <c r="F1843" s="28">
        <v>990</v>
      </c>
    </row>
    <row r="1844" spans="2:6" x14ac:dyDescent="0.3">
      <c r="B1844" s="30">
        <v>46193</v>
      </c>
      <c r="C1844" s="28" t="s">
        <v>39</v>
      </c>
      <c r="D1844" s="28" t="s">
        <v>244</v>
      </c>
      <c r="E1844" s="28" t="s">
        <v>242</v>
      </c>
      <c r="F1844" s="28">
        <v>570</v>
      </c>
    </row>
    <row r="1845" spans="2:6" x14ac:dyDescent="0.3">
      <c r="B1845" s="30">
        <v>46193</v>
      </c>
      <c r="C1845" s="28" t="s">
        <v>39</v>
      </c>
      <c r="D1845" s="28" t="s">
        <v>245</v>
      </c>
      <c r="E1845" s="28" t="s">
        <v>223</v>
      </c>
      <c r="F1845" s="28">
        <v>1325</v>
      </c>
    </row>
    <row r="1846" spans="2:6" x14ac:dyDescent="0.3">
      <c r="B1846" s="30">
        <v>46193</v>
      </c>
      <c r="C1846" s="28" t="s">
        <v>106</v>
      </c>
      <c r="D1846" s="28" t="s">
        <v>247</v>
      </c>
      <c r="E1846" s="28" t="s">
        <v>230</v>
      </c>
      <c r="F1846" s="28">
        <v>111</v>
      </c>
    </row>
    <row r="1847" spans="2:6" x14ac:dyDescent="0.3">
      <c r="B1847" s="30">
        <v>46193</v>
      </c>
      <c r="C1847" s="28" t="s">
        <v>38</v>
      </c>
      <c r="D1847" s="28" t="s">
        <v>247</v>
      </c>
      <c r="E1847" s="28" t="s">
        <v>230</v>
      </c>
      <c r="F1847" s="28">
        <v>925</v>
      </c>
    </row>
    <row r="1848" spans="2:6" x14ac:dyDescent="0.3">
      <c r="B1848" s="30">
        <v>46193</v>
      </c>
      <c r="C1848" s="28" t="s">
        <v>42</v>
      </c>
      <c r="D1848" s="28" t="s">
        <v>250</v>
      </c>
      <c r="E1848" s="28" t="s">
        <v>226</v>
      </c>
      <c r="F1848" s="28">
        <v>192</v>
      </c>
    </row>
    <row r="1849" spans="2:6" x14ac:dyDescent="0.3">
      <c r="B1849" s="30">
        <v>46193</v>
      </c>
      <c r="C1849" s="28" t="s">
        <v>39</v>
      </c>
      <c r="D1849" s="28" t="s">
        <v>244</v>
      </c>
      <c r="E1849" s="28" t="s">
        <v>241</v>
      </c>
      <c r="F1849" s="28">
        <v>780</v>
      </c>
    </row>
    <row r="1850" spans="2:6" x14ac:dyDescent="0.3">
      <c r="B1850" s="30">
        <v>46193</v>
      </c>
      <c r="C1850" s="28" t="s">
        <v>39</v>
      </c>
      <c r="D1850" s="28" t="s">
        <v>246</v>
      </c>
      <c r="E1850" s="28" t="s">
        <v>236</v>
      </c>
      <c r="F1850" s="28">
        <v>110</v>
      </c>
    </row>
    <row r="1851" spans="2:6" x14ac:dyDescent="0.3">
      <c r="B1851" s="30">
        <v>46193</v>
      </c>
      <c r="C1851" s="28" t="s">
        <v>39</v>
      </c>
      <c r="D1851" s="28" t="s">
        <v>245</v>
      </c>
      <c r="E1851" s="28" t="s">
        <v>215</v>
      </c>
      <c r="F1851" s="28">
        <v>1518</v>
      </c>
    </row>
    <row r="1852" spans="2:6" x14ac:dyDescent="0.3">
      <c r="B1852" s="30">
        <v>46193</v>
      </c>
      <c r="C1852" s="28" t="s">
        <v>38</v>
      </c>
      <c r="D1852" s="28" t="s">
        <v>250</v>
      </c>
      <c r="E1852" s="28" t="s">
        <v>226</v>
      </c>
      <c r="F1852" s="28">
        <v>1920</v>
      </c>
    </row>
    <row r="1853" spans="2:6" x14ac:dyDescent="0.3">
      <c r="B1853" s="30">
        <v>46193</v>
      </c>
      <c r="C1853" s="28" t="s">
        <v>39</v>
      </c>
      <c r="D1853" s="28" t="s">
        <v>244</v>
      </c>
      <c r="E1853" s="28" t="s">
        <v>231</v>
      </c>
      <c r="F1853" s="28">
        <v>308</v>
      </c>
    </row>
    <row r="1854" spans="2:6" x14ac:dyDescent="0.3">
      <c r="B1854" s="30">
        <v>46193</v>
      </c>
      <c r="C1854" s="28" t="s">
        <v>42</v>
      </c>
      <c r="D1854" s="28" t="s">
        <v>247</v>
      </c>
      <c r="E1854" s="28" t="s">
        <v>225</v>
      </c>
      <c r="F1854" s="28">
        <v>1472</v>
      </c>
    </row>
    <row r="1855" spans="2:6" x14ac:dyDescent="0.3">
      <c r="B1855" s="30">
        <v>46193</v>
      </c>
      <c r="C1855" s="28" t="s">
        <v>39</v>
      </c>
      <c r="D1855" s="28" t="s">
        <v>250</v>
      </c>
      <c r="E1855" s="28" t="s">
        <v>239</v>
      </c>
      <c r="F1855" s="28">
        <v>798</v>
      </c>
    </row>
    <row r="1856" spans="2:6" x14ac:dyDescent="0.3">
      <c r="B1856" s="30">
        <v>46193</v>
      </c>
      <c r="C1856" s="28" t="s">
        <v>106</v>
      </c>
      <c r="D1856" s="28" t="s">
        <v>247</v>
      </c>
      <c r="E1856" s="28" t="s">
        <v>225</v>
      </c>
      <c r="F1856" s="28">
        <v>448</v>
      </c>
    </row>
    <row r="1857" spans="2:6" x14ac:dyDescent="0.3">
      <c r="B1857" s="30">
        <v>46193</v>
      </c>
      <c r="C1857" s="28" t="s">
        <v>39</v>
      </c>
      <c r="D1857" s="28" t="s">
        <v>250</v>
      </c>
      <c r="E1857" s="28" t="s">
        <v>226</v>
      </c>
      <c r="F1857" s="28">
        <v>576</v>
      </c>
    </row>
    <row r="1858" spans="2:6" x14ac:dyDescent="0.3">
      <c r="B1858" s="30">
        <v>46193</v>
      </c>
      <c r="C1858" s="28" t="s">
        <v>106</v>
      </c>
      <c r="D1858" s="28" t="s">
        <v>244</v>
      </c>
      <c r="E1858" s="28" t="s">
        <v>240</v>
      </c>
      <c r="F1858" s="28">
        <v>720</v>
      </c>
    </row>
    <row r="1859" spans="2:6" x14ac:dyDescent="0.3">
      <c r="B1859" s="30">
        <v>46194</v>
      </c>
      <c r="C1859" s="28" t="s">
        <v>39</v>
      </c>
      <c r="D1859" s="28" t="s">
        <v>245</v>
      </c>
      <c r="E1859" s="28" t="s">
        <v>223</v>
      </c>
      <c r="F1859" s="28">
        <v>742</v>
      </c>
    </row>
    <row r="1860" spans="2:6" x14ac:dyDescent="0.3">
      <c r="B1860" s="30">
        <v>46194</v>
      </c>
      <c r="C1860" s="28" t="s">
        <v>106</v>
      </c>
      <c r="D1860" s="28" t="s">
        <v>246</v>
      </c>
      <c r="E1860" s="28" t="s">
        <v>229</v>
      </c>
      <c r="F1860" s="28">
        <v>1232</v>
      </c>
    </row>
    <row r="1861" spans="2:6" x14ac:dyDescent="0.3">
      <c r="B1861" s="30">
        <v>46194</v>
      </c>
      <c r="C1861" s="28" t="s">
        <v>42</v>
      </c>
      <c r="D1861" s="28" t="s">
        <v>247</v>
      </c>
      <c r="E1861" s="28" t="s">
        <v>221</v>
      </c>
      <c r="F1861" s="28">
        <v>195</v>
      </c>
    </row>
    <row r="1862" spans="2:6" x14ac:dyDescent="0.3">
      <c r="B1862" s="30">
        <v>46194</v>
      </c>
      <c r="C1862" s="28" t="s">
        <v>106</v>
      </c>
      <c r="D1862" s="28" t="s">
        <v>245</v>
      </c>
      <c r="E1862" s="28" t="s">
        <v>223</v>
      </c>
      <c r="F1862" s="28">
        <v>742</v>
      </c>
    </row>
    <row r="1863" spans="2:6" x14ac:dyDescent="0.3">
      <c r="B1863" s="30">
        <v>46194</v>
      </c>
      <c r="C1863" s="28" t="s">
        <v>42</v>
      </c>
      <c r="D1863" s="28" t="s">
        <v>250</v>
      </c>
      <c r="E1863" s="28" t="s">
        <v>234</v>
      </c>
      <c r="F1863" s="28">
        <v>663</v>
      </c>
    </row>
    <row r="1864" spans="2:6" x14ac:dyDescent="0.3">
      <c r="B1864" s="30">
        <v>46194</v>
      </c>
      <c r="C1864" s="28" t="s">
        <v>42</v>
      </c>
      <c r="D1864" s="28" t="s">
        <v>250</v>
      </c>
      <c r="E1864" s="28" t="s">
        <v>226</v>
      </c>
      <c r="F1864" s="28">
        <v>384</v>
      </c>
    </row>
    <row r="1865" spans="2:6" x14ac:dyDescent="0.3">
      <c r="B1865" s="30">
        <v>46194</v>
      </c>
      <c r="C1865" s="28" t="s">
        <v>38</v>
      </c>
      <c r="D1865" s="28" t="s">
        <v>244</v>
      </c>
      <c r="E1865" s="28" t="s">
        <v>242</v>
      </c>
      <c r="F1865" s="28">
        <v>741</v>
      </c>
    </row>
    <row r="1866" spans="2:6" x14ac:dyDescent="0.3">
      <c r="B1866" s="30">
        <v>46194</v>
      </c>
      <c r="C1866" s="28" t="s">
        <v>106</v>
      </c>
      <c r="D1866" s="28" t="s">
        <v>250</v>
      </c>
      <c r="E1866" s="28" t="s">
        <v>232</v>
      </c>
      <c r="F1866" s="28">
        <v>470</v>
      </c>
    </row>
    <row r="1867" spans="2:6" x14ac:dyDescent="0.3">
      <c r="B1867" s="30">
        <v>46194</v>
      </c>
      <c r="C1867" s="28" t="s">
        <v>38</v>
      </c>
      <c r="D1867" s="28" t="s">
        <v>246</v>
      </c>
      <c r="E1867" s="28" t="s">
        <v>236</v>
      </c>
      <c r="F1867" s="28">
        <v>176</v>
      </c>
    </row>
    <row r="1868" spans="2:6" x14ac:dyDescent="0.3">
      <c r="B1868" s="30">
        <v>46194</v>
      </c>
      <c r="C1868" s="28" t="s">
        <v>39</v>
      </c>
      <c r="D1868" s="28" t="s">
        <v>250</v>
      </c>
      <c r="E1868" s="28" t="s">
        <v>234</v>
      </c>
      <c r="F1868" s="28">
        <v>969</v>
      </c>
    </row>
    <row r="1869" spans="2:6" x14ac:dyDescent="0.3">
      <c r="B1869" s="30">
        <v>46194</v>
      </c>
      <c r="C1869" s="28" t="s">
        <v>42</v>
      </c>
      <c r="D1869" s="28" t="s">
        <v>250</v>
      </c>
      <c r="E1869" s="28" t="s">
        <v>226</v>
      </c>
      <c r="F1869" s="28">
        <v>1152</v>
      </c>
    </row>
    <row r="1870" spans="2:6" x14ac:dyDescent="0.3">
      <c r="B1870" s="30">
        <v>46194</v>
      </c>
      <c r="C1870" s="28" t="s">
        <v>39</v>
      </c>
      <c r="D1870" s="28" t="s">
        <v>244</v>
      </c>
      <c r="E1870" s="28" t="s">
        <v>240</v>
      </c>
      <c r="F1870" s="28">
        <v>315</v>
      </c>
    </row>
    <row r="1871" spans="2:6" x14ac:dyDescent="0.3">
      <c r="B1871" s="30">
        <v>46194</v>
      </c>
      <c r="C1871" s="28" t="s">
        <v>42</v>
      </c>
      <c r="D1871" s="28" t="s">
        <v>246</v>
      </c>
      <c r="E1871" s="28" t="s">
        <v>229</v>
      </c>
      <c r="F1871" s="28">
        <v>1760</v>
      </c>
    </row>
    <row r="1872" spans="2:6" x14ac:dyDescent="0.3">
      <c r="B1872" s="30">
        <v>46195</v>
      </c>
      <c r="C1872" s="28" t="s">
        <v>42</v>
      </c>
      <c r="D1872" s="28" t="s">
        <v>250</v>
      </c>
      <c r="E1872" s="28" t="s">
        <v>226</v>
      </c>
      <c r="F1872" s="28">
        <v>1056</v>
      </c>
    </row>
    <row r="1873" spans="2:6" x14ac:dyDescent="0.3">
      <c r="B1873" s="30">
        <v>46195</v>
      </c>
      <c r="C1873" s="28" t="s">
        <v>38</v>
      </c>
      <c r="D1873" s="28" t="s">
        <v>245</v>
      </c>
      <c r="E1873" s="28" t="s">
        <v>215</v>
      </c>
      <c r="F1873" s="28">
        <v>138</v>
      </c>
    </row>
    <row r="1874" spans="2:6" x14ac:dyDescent="0.3">
      <c r="B1874" s="30">
        <v>46195</v>
      </c>
      <c r="C1874" s="28" t="s">
        <v>106</v>
      </c>
      <c r="D1874" s="28" t="s">
        <v>245</v>
      </c>
      <c r="E1874" s="28" t="s">
        <v>223</v>
      </c>
      <c r="F1874" s="28">
        <v>1219</v>
      </c>
    </row>
    <row r="1875" spans="2:6" x14ac:dyDescent="0.3">
      <c r="B1875" s="30">
        <v>46195</v>
      </c>
      <c r="C1875" s="28" t="s">
        <v>106</v>
      </c>
      <c r="D1875" s="28" t="s">
        <v>250</v>
      </c>
      <c r="E1875" s="28" t="s">
        <v>239</v>
      </c>
      <c r="F1875" s="28">
        <v>874</v>
      </c>
    </row>
    <row r="1876" spans="2:6" x14ac:dyDescent="0.3">
      <c r="B1876" s="30">
        <v>46195</v>
      </c>
      <c r="C1876" s="28" t="s">
        <v>42</v>
      </c>
      <c r="D1876" s="28" t="s">
        <v>247</v>
      </c>
      <c r="E1876" s="28" t="s">
        <v>233</v>
      </c>
      <c r="F1876" s="28">
        <v>153</v>
      </c>
    </row>
    <row r="1877" spans="2:6" x14ac:dyDescent="0.3">
      <c r="B1877" s="30">
        <v>46195</v>
      </c>
      <c r="C1877" s="28" t="s">
        <v>42</v>
      </c>
      <c r="D1877" s="28" t="s">
        <v>246</v>
      </c>
      <c r="E1877" s="28" t="s">
        <v>228</v>
      </c>
      <c r="F1877" s="28">
        <v>1728</v>
      </c>
    </row>
    <row r="1878" spans="2:6" x14ac:dyDescent="0.3">
      <c r="B1878" s="30">
        <v>46195</v>
      </c>
      <c r="C1878" s="28" t="s">
        <v>106</v>
      </c>
      <c r="D1878" s="28" t="s">
        <v>250</v>
      </c>
      <c r="E1878" s="28" t="s">
        <v>234</v>
      </c>
      <c r="F1878" s="28">
        <v>1224</v>
      </c>
    </row>
    <row r="1879" spans="2:6" x14ac:dyDescent="0.3">
      <c r="B1879" s="30">
        <v>46195</v>
      </c>
      <c r="C1879" s="28" t="s">
        <v>38</v>
      </c>
      <c r="D1879" s="28" t="s">
        <v>244</v>
      </c>
      <c r="E1879" s="28" t="s">
        <v>227</v>
      </c>
      <c r="F1879" s="28">
        <v>696</v>
      </c>
    </row>
    <row r="1880" spans="2:6" x14ac:dyDescent="0.3">
      <c r="B1880" s="30">
        <v>46195</v>
      </c>
      <c r="C1880" s="28" t="s">
        <v>39</v>
      </c>
      <c r="D1880" s="28" t="s">
        <v>245</v>
      </c>
      <c r="E1880" s="28" t="s">
        <v>223</v>
      </c>
      <c r="F1880" s="28">
        <v>1166</v>
      </c>
    </row>
    <row r="1881" spans="2:6" x14ac:dyDescent="0.3">
      <c r="B1881" s="30">
        <v>46195</v>
      </c>
      <c r="C1881" s="28" t="s">
        <v>106</v>
      </c>
      <c r="D1881" s="28" t="s">
        <v>250</v>
      </c>
      <c r="E1881" s="28" t="s">
        <v>234</v>
      </c>
      <c r="F1881" s="28">
        <v>714</v>
      </c>
    </row>
    <row r="1882" spans="2:6" x14ac:dyDescent="0.3">
      <c r="B1882" s="30">
        <v>46195</v>
      </c>
      <c r="C1882" s="28" t="s">
        <v>39</v>
      </c>
      <c r="D1882" s="28" t="s">
        <v>247</v>
      </c>
      <c r="E1882" s="28" t="s">
        <v>225</v>
      </c>
      <c r="F1882" s="28">
        <v>64</v>
      </c>
    </row>
    <row r="1883" spans="2:6" x14ac:dyDescent="0.3">
      <c r="B1883" s="30">
        <v>46195</v>
      </c>
      <c r="C1883" s="28" t="s">
        <v>42</v>
      </c>
      <c r="D1883" s="28" t="s">
        <v>246</v>
      </c>
      <c r="E1883" s="28" t="s">
        <v>229</v>
      </c>
      <c r="F1883" s="28">
        <v>2112</v>
      </c>
    </row>
    <row r="1884" spans="2:6" x14ac:dyDescent="0.3">
      <c r="B1884" s="30">
        <v>46196</v>
      </c>
      <c r="C1884" s="28" t="s">
        <v>38</v>
      </c>
      <c r="D1884" s="28" t="s">
        <v>250</v>
      </c>
      <c r="E1884" s="28" t="s">
        <v>234</v>
      </c>
      <c r="F1884" s="28">
        <v>51</v>
      </c>
    </row>
    <row r="1885" spans="2:6" x14ac:dyDescent="0.3">
      <c r="B1885" s="30">
        <v>46196</v>
      </c>
      <c r="C1885" s="28" t="s">
        <v>106</v>
      </c>
      <c r="D1885" s="28" t="s">
        <v>250</v>
      </c>
      <c r="E1885" s="28" t="s">
        <v>226</v>
      </c>
      <c r="F1885" s="28">
        <v>480</v>
      </c>
    </row>
    <row r="1886" spans="2:6" x14ac:dyDescent="0.3">
      <c r="B1886" s="30">
        <v>46196</v>
      </c>
      <c r="C1886" s="28" t="s">
        <v>39</v>
      </c>
      <c r="D1886" s="28" t="s">
        <v>247</v>
      </c>
      <c r="E1886" s="28" t="s">
        <v>230</v>
      </c>
      <c r="F1886" s="28">
        <v>74</v>
      </c>
    </row>
    <row r="1887" spans="2:6" x14ac:dyDescent="0.3">
      <c r="B1887" s="30">
        <v>46196</v>
      </c>
      <c r="C1887" s="28" t="s">
        <v>106</v>
      </c>
      <c r="D1887" s="28" t="s">
        <v>246</v>
      </c>
      <c r="E1887" s="28" t="s">
        <v>228</v>
      </c>
      <c r="F1887" s="28">
        <v>1584</v>
      </c>
    </row>
    <row r="1888" spans="2:6" x14ac:dyDescent="0.3">
      <c r="B1888" s="30">
        <v>46196</v>
      </c>
      <c r="C1888" s="28" t="s">
        <v>39</v>
      </c>
      <c r="D1888" s="28" t="s">
        <v>244</v>
      </c>
      <c r="E1888" s="28" t="s">
        <v>242</v>
      </c>
      <c r="F1888" s="28">
        <v>912</v>
      </c>
    </row>
    <row r="1889" spans="2:6" x14ac:dyDescent="0.3">
      <c r="B1889" s="30">
        <v>46196</v>
      </c>
      <c r="C1889" s="28" t="s">
        <v>38</v>
      </c>
      <c r="D1889" s="28" t="s">
        <v>244</v>
      </c>
      <c r="E1889" s="28" t="s">
        <v>240</v>
      </c>
      <c r="F1889" s="28">
        <v>720</v>
      </c>
    </row>
    <row r="1890" spans="2:6" x14ac:dyDescent="0.3">
      <c r="B1890" s="30">
        <v>46196</v>
      </c>
      <c r="C1890" s="28" t="s">
        <v>38</v>
      </c>
      <c r="D1890" s="28" t="s">
        <v>246</v>
      </c>
      <c r="E1890" s="28" t="s">
        <v>229</v>
      </c>
      <c r="F1890" s="28">
        <v>792</v>
      </c>
    </row>
    <row r="1891" spans="2:6" x14ac:dyDescent="0.3">
      <c r="B1891" s="30">
        <v>46196</v>
      </c>
      <c r="C1891" s="28" t="s">
        <v>38</v>
      </c>
      <c r="D1891" s="28" t="s">
        <v>244</v>
      </c>
      <c r="E1891" s="28" t="s">
        <v>242</v>
      </c>
      <c r="F1891" s="28">
        <v>798</v>
      </c>
    </row>
    <row r="1892" spans="2:6" x14ac:dyDescent="0.3">
      <c r="B1892" s="30">
        <v>46196</v>
      </c>
      <c r="C1892" s="28" t="s">
        <v>39</v>
      </c>
      <c r="D1892" s="28" t="s">
        <v>245</v>
      </c>
      <c r="E1892" s="28" t="s">
        <v>238</v>
      </c>
      <c r="F1892" s="28">
        <v>2088</v>
      </c>
    </row>
    <row r="1893" spans="2:6" x14ac:dyDescent="0.3">
      <c r="B1893" s="30">
        <v>46196</v>
      </c>
      <c r="C1893" s="28" t="s">
        <v>38</v>
      </c>
      <c r="D1893" s="28" t="s">
        <v>244</v>
      </c>
      <c r="E1893" s="28" t="s">
        <v>227</v>
      </c>
      <c r="F1893" s="28">
        <v>638</v>
      </c>
    </row>
    <row r="1894" spans="2:6" x14ac:dyDescent="0.3">
      <c r="B1894" s="30">
        <v>46196</v>
      </c>
      <c r="C1894" s="28" t="s">
        <v>42</v>
      </c>
      <c r="D1894" s="28" t="s">
        <v>250</v>
      </c>
      <c r="E1894" s="28" t="s">
        <v>226</v>
      </c>
      <c r="F1894" s="28">
        <v>576</v>
      </c>
    </row>
    <row r="1895" spans="2:6" x14ac:dyDescent="0.3">
      <c r="B1895" s="30">
        <v>46196</v>
      </c>
      <c r="C1895" s="28" t="s">
        <v>42</v>
      </c>
      <c r="D1895" s="28" t="s">
        <v>244</v>
      </c>
      <c r="E1895" s="28" t="s">
        <v>231</v>
      </c>
      <c r="F1895" s="28">
        <v>374</v>
      </c>
    </row>
    <row r="1896" spans="2:6" x14ac:dyDescent="0.3">
      <c r="B1896" s="30">
        <v>46196</v>
      </c>
      <c r="C1896" s="28" t="s">
        <v>106</v>
      </c>
      <c r="D1896" s="28" t="s">
        <v>250</v>
      </c>
      <c r="E1896" s="28" t="s">
        <v>239</v>
      </c>
      <c r="F1896" s="28">
        <v>152</v>
      </c>
    </row>
    <row r="1897" spans="2:6" x14ac:dyDescent="0.3">
      <c r="B1897" s="30">
        <v>46196</v>
      </c>
      <c r="C1897" s="28" t="s">
        <v>42</v>
      </c>
      <c r="D1897" s="28" t="s">
        <v>250</v>
      </c>
      <c r="E1897" s="28" t="s">
        <v>239</v>
      </c>
      <c r="F1897" s="28">
        <v>760</v>
      </c>
    </row>
    <row r="1898" spans="2:6" x14ac:dyDescent="0.3">
      <c r="B1898" s="30">
        <v>46196</v>
      </c>
      <c r="C1898" s="28" t="s">
        <v>106</v>
      </c>
      <c r="D1898" s="28" t="s">
        <v>247</v>
      </c>
      <c r="E1898" s="28" t="s">
        <v>225</v>
      </c>
      <c r="F1898" s="28">
        <v>1408</v>
      </c>
    </row>
    <row r="1899" spans="2:6" x14ac:dyDescent="0.3">
      <c r="B1899" s="30">
        <v>46196</v>
      </c>
      <c r="C1899" s="28" t="s">
        <v>38</v>
      </c>
      <c r="D1899" s="28" t="s">
        <v>250</v>
      </c>
      <c r="E1899" s="28" t="s">
        <v>226</v>
      </c>
      <c r="F1899" s="28">
        <v>384</v>
      </c>
    </row>
    <row r="1900" spans="2:6" x14ac:dyDescent="0.3">
      <c r="B1900" s="30">
        <v>46196</v>
      </c>
      <c r="C1900" s="28" t="s">
        <v>106</v>
      </c>
      <c r="D1900" s="28" t="s">
        <v>245</v>
      </c>
      <c r="E1900" s="28" t="s">
        <v>223</v>
      </c>
      <c r="F1900" s="28">
        <v>1060</v>
      </c>
    </row>
    <row r="1901" spans="2:6" x14ac:dyDescent="0.3">
      <c r="B1901" s="30">
        <v>46197</v>
      </c>
      <c r="C1901" s="28" t="s">
        <v>42</v>
      </c>
      <c r="D1901" s="28" t="s">
        <v>247</v>
      </c>
      <c r="E1901" s="28" t="s">
        <v>221</v>
      </c>
      <c r="F1901" s="28">
        <v>52</v>
      </c>
    </row>
    <row r="1902" spans="2:6" x14ac:dyDescent="0.3">
      <c r="B1902" s="30">
        <v>46197</v>
      </c>
      <c r="C1902" s="28" t="s">
        <v>39</v>
      </c>
      <c r="D1902" s="28" t="s">
        <v>244</v>
      </c>
      <c r="E1902" s="28" t="s">
        <v>231</v>
      </c>
      <c r="F1902" s="28">
        <v>154</v>
      </c>
    </row>
    <row r="1903" spans="2:6" x14ac:dyDescent="0.3">
      <c r="B1903" s="30">
        <v>46197</v>
      </c>
      <c r="C1903" s="28" t="s">
        <v>39</v>
      </c>
      <c r="D1903" s="28" t="s">
        <v>250</v>
      </c>
      <c r="E1903" s="28" t="s">
        <v>235</v>
      </c>
      <c r="F1903" s="28">
        <v>86</v>
      </c>
    </row>
    <row r="1904" spans="2:6" x14ac:dyDescent="0.3">
      <c r="B1904" s="30">
        <v>46197</v>
      </c>
      <c r="C1904" s="28" t="s">
        <v>42</v>
      </c>
      <c r="D1904" s="28" t="s">
        <v>250</v>
      </c>
      <c r="E1904" s="28" t="s">
        <v>234</v>
      </c>
      <c r="F1904" s="28">
        <v>612</v>
      </c>
    </row>
    <row r="1905" spans="2:6" x14ac:dyDescent="0.3">
      <c r="B1905" s="30">
        <v>46197</v>
      </c>
      <c r="C1905" s="28" t="s">
        <v>42</v>
      </c>
      <c r="D1905" s="28" t="s">
        <v>245</v>
      </c>
      <c r="E1905" s="28" t="s">
        <v>215</v>
      </c>
      <c r="F1905" s="28">
        <v>1518</v>
      </c>
    </row>
    <row r="1906" spans="2:6" x14ac:dyDescent="0.3">
      <c r="B1906" s="30">
        <v>46197</v>
      </c>
      <c r="C1906" s="28" t="s">
        <v>39</v>
      </c>
      <c r="D1906" s="28" t="s">
        <v>245</v>
      </c>
      <c r="E1906" s="28" t="s">
        <v>223</v>
      </c>
      <c r="F1906" s="28">
        <v>1272</v>
      </c>
    </row>
    <row r="1907" spans="2:6" x14ac:dyDescent="0.3">
      <c r="B1907" s="30">
        <v>46197</v>
      </c>
      <c r="C1907" s="28" t="s">
        <v>39</v>
      </c>
      <c r="D1907" s="28" t="s">
        <v>250</v>
      </c>
      <c r="E1907" s="28" t="s">
        <v>239</v>
      </c>
      <c r="F1907" s="28">
        <v>456</v>
      </c>
    </row>
    <row r="1908" spans="2:6" x14ac:dyDescent="0.3">
      <c r="B1908" s="30">
        <v>46197</v>
      </c>
      <c r="C1908" s="28" t="s">
        <v>106</v>
      </c>
      <c r="D1908" s="28" t="s">
        <v>247</v>
      </c>
      <c r="E1908" s="28" t="s">
        <v>230</v>
      </c>
      <c r="F1908" s="28">
        <v>592</v>
      </c>
    </row>
    <row r="1909" spans="2:6" x14ac:dyDescent="0.3">
      <c r="B1909" s="30">
        <v>46197</v>
      </c>
      <c r="C1909" s="28" t="s">
        <v>42</v>
      </c>
      <c r="D1909" s="28" t="s">
        <v>250</v>
      </c>
      <c r="E1909" s="28" t="s">
        <v>235</v>
      </c>
      <c r="F1909" s="28">
        <v>817</v>
      </c>
    </row>
    <row r="1910" spans="2:6" x14ac:dyDescent="0.3">
      <c r="B1910" s="30">
        <v>46197</v>
      </c>
      <c r="C1910" s="28" t="s">
        <v>106</v>
      </c>
      <c r="D1910" s="28" t="s">
        <v>247</v>
      </c>
      <c r="E1910" s="28" t="s">
        <v>221</v>
      </c>
      <c r="F1910" s="28">
        <v>312</v>
      </c>
    </row>
    <row r="1911" spans="2:6" x14ac:dyDescent="0.3">
      <c r="B1911" s="30">
        <v>46197</v>
      </c>
      <c r="C1911" s="28" t="s">
        <v>42</v>
      </c>
      <c r="D1911" s="28" t="s">
        <v>247</v>
      </c>
      <c r="E1911" s="28" t="s">
        <v>225</v>
      </c>
      <c r="F1911" s="28">
        <v>896</v>
      </c>
    </row>
    <row r="1912" spans="2:6" x14ac:dyDescent="0.3">
      <c r="B1912" s="30">
        <v>46197</v>
      </c>
      <c r="C1912" s="28" t="s">
        <v>39</v>
      </c>
      <c r="D1912" s="28" t="s">
        <v>244</v>
      </c>
      <c r="E1912" s="28" t="s">
        <v>231</v>
      </c>
      <c r="F1912" s="28">
        <v>308</v>
      </c>
    </row>
    <row r="1913" spans="2:6" x14ac:dyDescent="0.3">
      <c r="B1913" s="30">
        <v>46198</v>
      </c>
      <c r="C1913" s="28" t="s">
        <v>106</v>
      </c>
      <c r="D1913" s="28" t="s">
        <v>245</v>
      </c>
      <c r="E1913" s="28" t="s">
        <v>223</v>
      </c>
      <c r="F1913" s="28">
        <v>424</v>
      </c>
    </row>
    <row r="1914" spans="2:6" x14ac:dyDescent="0.3">
      <c r="B1914" s="30">
        <v>46198</v>
      </c>
      <c r="C1914" s="28" t="s">
        <v>42</v>
      </c>
      <c r="D1914" s="28" t="s">
        <v>250</v>
      </c>
      <c r="E1914" s="28" t="s">
        <v>226</v>
      </c>
      <c r="F1914" s="28">
        <v>288</v>
      </c>
    </row>
    <row r="1915" spans="2:6" x14ac:dyDescent="0.3">
      <c r="B1915" s="30">
        <v>46198</v>
      </c>
      <c r="C1915" s="28" t="s">
        <v>39</v>
      </c>
      <c r="D1915" s="28" t="s">
        <v>244</v>
      </c>
      <c r="E1915" s="28" t="s">
        <v>242</v>
      </c>
      <c r="F1915" s="28">
        <v>798</v>
      </c>
    </row>
    <row r="1916" spans="2:6" x14ac:dyDescent="0.3">
      <c r="B1916" s="30">
        <v>46198</v>
      </c>
      <c r="C1916" s="28" t="s">
        <v>106</v>
      </c>
      <c r="D1916" s="28" t="s">
        <v>247</v>
      </c>
      <c r="E1916" s="28" t="s">
        <v>233</v>
      </c>
      <c r="F1916" s="28">
        <v>816</v>
      </c>
    </row>
    <row r="1917" spans="2:6" x14ac:dyDescent="0.3">
      <c r="B1917" s="30">
        <v>46198</v>
      </c>
      <c r="C1917" s="28" t="s">
        <v>38</v>
      </c>
      <c r="D1917" s="28" t="s">
        <v>246</v>
      </c>
      <c r="E1917" s="28" t="s">
        <v>228</v>
      </c>
      <c r="F1917" s="28">
        <v>144</v>
      </c>
    </row>
    <row r="1918" spans="2:6" x14ac:dyDescent="0.3">
      <c r="B1918" s="30">
        <v>46198</v>
      </c>
      <c r="C1918" s="28" t="s">
        <v>38</v>
      </c>
      <c r="D1918" s="28" t="s">
        <v>250</v>
      </c>
      <c r="E1918" s="28" t="s">
        <v>226</v>
      </c>
      <c r="F1918" s="28">
        <v>576</v>
      </c>
    </row>
    <row r="1919" spans="2:6" x14ac:dyDescent="0.3">
      <c r="B1919" s="30">
        <v>46198</v>
      </c>
      <c r="C1919" s="28" t="s">
        <v>42</v>
      </c>
      <c r="D1919" s="28" t="s">
        <v>247</v>
      </c>
      <c r="E1919" s="28" t="s">
        <v>225</v>
      </c>
      <c r="F1919" s="28">
        <v>1600</v>
      </c>
    </row>
    <row r="1920" spans="2:6" x14ac:dyDescent="0.3">
      <c r="B1920" s="30">
        <v>46198</v>
      </c>
      <c r="C1920" s="28" t="s">
        <v>106</v>
      </c>
      <c r="D1920" s="28" t="s">
        <v>247</v>
      </c>
      <c r="E1920" s="28" t="s">
        <v>225</v>
      </c>
      <c r="F1920" s="28">
        <v>768</v>
      </c>
    </row>
    <row r="1921" spans="2:6" x14ac:dyDescent="0.3">
      <c r="B1921" s="30">
        <v>46198</v>
      </c>
      <c r="C1921" s="28" t="s">
        <v>39</v>
      </c>
      <c r="D1921" s="28" t="s">
        <v>247</v>
      </c>
      <c r="E1921" s="28" t="s">
        <v>230</v>
      </c>
      <c r="F1921" s="28">
        <v>296</v>
      </c>
    </row>
    <row r="1922" spans="2:6" x14ac:dyDescent="0.3">
      <c r="B1922" s="30">
        <v>46198</v>
      </c>
      <c r="C1922" s="28" t="s">
        <v>39</v>
      </c>
      <c r="D1922" s="28" t="s">
        <v>250</v>
      </c>
      <c r="E1922" s="28" t="s">
        <v>226</v>
      </c>
      <c r="F1922" s="28">
        <v>2400</v>
      </c>
    </row>
    <row r="1923" spans="2:6" x14ac:dyDescent="0.3">
      <c r="B1923" s="30">
        <v>46198</v>
      </c>
      <c r="C1923" s="28" t="s">
        <v>42</v>
      </c>
      <c r="D1923" s="28" t="s">
        <v>250</v>
      </c>
      <c r="E1923" s="28" t="s">
        <v>235</v>
      </c>
      <c r="F1923" s="28">
        <v>258</v>
      </c>
    </row>
    <row r="1924" spans="2:6" x14ac:dyDescent="0.3">
      <c r="B1924" s="30">
        <v>46198</v>
      </c>
      <c r="C1924" s="28" t="s">
        <v>106</v>
      </c>
      <c r="D1924" s="28" t="s">
        <v>250</v>
      </c>
      <c r="E1924" s="28" t="s">
        <v>226</v>
      </c>
      <c r="F1924" s="28">
        <v>288</v>
      </c>
    </row>
    <row r="1925" spans="2:6" x14ac:dyDescent="0.3">
      <c r="B1925" s="30">
        <v>46198</v>
      </c>
      <c r="C1925" s="28" t="s">
        <v>42</v>
      </c>
      <c r="D1925" s="28" t="s">
        <v>245</v>
      </c>
      <c r="E1925" s="28" t="s">
        <v>215</v>
      </c>
      <c r="F1925" s="28">
        <v>621</v>
      </c>
    </row>
    <row r="1926" spans="2:6" x14ac:dyDescent="0.3">
      <c r="B1926" s="30">
        <v>46198</v>
      </c>
      <c r="C1926" s="28" t="s">
        <v>38</v>
      </c>
      <c r="D1926" s="28" t="s">
        <v>250</v>
      </c>
      <c r="E1926" s="28" t="s">
        <v>226</v>
      </c>
      <c r="F1926" s="28">
        <v>2112</v>
      </c>
    </row>
    <row r="1927" spans="2:6" x14ac:dyDescent="0.3">
      <c r="B1927" s="30">
        <v>46199</v>
      </c>
      <c r="C1927" s="28" t="s">
        <v>106</v>
      </c>
      <c r="D1927" s="28" t="s">
        <v>250</v>
      </c>
      <c r="E1927" s="28" t="s">
        <v>226</v>
      </c>
      <c r="F1927" s="28">
        <v>1440</v>
      </c>
    </row>
    <row r="1928" spans="2:6" x14ac:dyDescent="0.3">
      <c r="B1928" s="30">
        <v>46199</v>
      </c>
      <c r="C1928" s="28" t="s">
        <v>42</v>
      </c>
      <c r="D1928" s="28" t="s">
        <v>244</v>
      </c>
      <c r="E1928" s="28" t="s">
        <v>241</v>
      </c>
      <c r="F1928" s="28">
        <v>420</v>
      </c>
    </row>
    <row r="1929" spans="2:6" x14ac:dyDescent="0.3">
      <c r="B1929" s="30">
        <v>46199</v>
      </c>
      <c r="C1929" s="28" t="s">
        <v>38</v>
      </c>
      <c r="D1929" s="28" t="s">
        <v>250</v>
      </c>
      <c r="E1929" s="28" t="s">
        <v>232</v>
      </c>
      <c r="F1929" s="28">
        <v>940</v>
      </c>
    </row>
    <row r="1930" spans="2:6" x14ac:dyDescent="0.3">
      <c r="B1930" s="30">
        <v>46199</v>
      </c>
      <c r="C1930" s="28" t="s">
        <v>39</v>
      </c>
      <c r="D1930" s="28" t="s">
        <v>247</v>
      </c>
      <c r="E1930" s="28" t="s">
        <v>221</v>
      </c>
      <c r="F1930" s="28">
        <v>221</v>
      </c>
    </row>
    <row r="1931" spans="2:6" x14ac:dyDescent="0.3">
      <c r="B1931" s="30">
        <v>46199</v>
      </c>
      <c r="C1931" s="28" t="s">
        <v>39</v>
      </c>
      <c r="D1931" s="28" t="s">
        <v>244</v>
      </c>
      <c r="E1931" s="28" t="s">
        <v>242</v>
      </c>
      <c r="F1931" s="28">
        <v>1368</v>
      </c>
    </row>
    <row r="1932" spans="2:6" x14ac:dyDescent="0.3">
      <c r="B1932" s="30">
        <v>46199</v>
      </c>
      <c r="C1932" s="28" t="s">
        <v>42</v>
      </c>
      <c r="D1932" s="28" t="s">
        <v>250</v>
      </c>
      <c r="E1932" s="28" t="s">
        <v>234</v>
      </c>
      <c r="F1932" s="28">
        <v>459</v>
      </c>
    </row>
    <row r="1933" spans="2:6" x14ac:dyDescent="0.3">
      <c r="B1933" s="30">
        <v>46199</v>
      </c>
      <c r="C1933" s="28" t="s">
        <v>38</v>
      </c>
      <c r="D1933" s="28" t="s">
        <v>244</v>
      </c>
      <c r="E1933" s="28" t="s">
        <v>242</v>
      </c>
      <c r="F1933" s="28">
        <v>1368</v>
      </c>
    </row>
    <row r="1934" spans="2:6" x14ac:dyDescent="0.3">
      <c r="B1934" s="30">
        <v>46199</v>
      </c>
      <c r="C1934" s="28" t="s">
        <v>39</v>
      </c>
      <c r="D1934" s="28" t="s">
        <v>244</v>
      </c>
      <c r="E1934" s="28" t="s">
        <v>240</v>
      </c>
      <c r="F1934" s="28">
        <v>990</v>
      </c>
    </row>
    <row r="1935" spans="2:6" x14ac:dyDescent="0.3">
      <c r="B1935" s="30">
        <v>46199</v>
      </c>
      <c r="C1935" s="28" t="s">
        <v>39</v>
      </c>
      <c r="D1935" s="28" t="s">
        <v>247</v>
      </c>
      <c r="E1935" s="28" t="s">
        <v>230</v>
      </c>
      <c r="F1935" s="28">
        <v>148</v>
      </c>
    </row>
    <row r="1936" spans="2:6" x14ac:dyDescent="0.3">
      <c r="B1936" s="30">
        <v>46199</v>
      </c>
      <c r="C1936" s="28" t="s">
        <v>39</v>
      </c>
      <c r="D1936" s="28" t="s">
        <v>250</v>
      </c>
      <c r="E1936" s="28" t="s">
        <v>239</v>
      </c>
      <c r="F1936" s="28">
        <v>836</v>
      </c>
    </row>
    <row r="1937" spans="2:6" x14ac:dyDescent="0.3">
      <c r="B1937" s="30">
        <v>46199</v>
      </c>
      <c r="C1937" s="28" t="s">
        <v>42</v>
      </c>
      <c r="D1937" s="28" t="s">
        <v>250</v>
      </c>
      <c r="E1937" s="28" t="s">
        <v>234</v>
      </c>
      <c r="F1937" s="28">
        <v>1122</v>
      </c>
    </row>
    <row r="1938" spans="2:6" x14ac:dyDescent="0.3">
      <c r="B1938" s="30">
        <v>46199</v>
      </c>
      <c r="C1938" s="28" t="s">
        <v>38</v>
      </c>
      <c r="D1938" s="28" t="s">
        <v>246</v>
      </c>
      <c r="E1938" s="28" t="s">
        <v>237</v>
      </c>
      <c r="F1938" s="28">
        <v>126</v>
      </c>
    </row>
    <row r="1939" spans="2:6" x14ac:dyDescent="0.3">
      <c r="B1939" s="30">
        <v>46200</v>
      </c>
      <c r="C1939" s="28" t="s">
        <v>106</v>
      </c>
      <c r="D1939" s="28" t="s">
        <v>245</v>
      </c>
      <c r="E1939" s="28" t="s">
        <v>217</v>
      </c>
      <c r="F1939" s="28">
        <v>624</v>
      </c>
    </row>
    <row r="1940" spans="2:6" x14ac:dyDescent="0.3">
      <c r="B1940" s="30">
        <v>46200</v>
      </c>
      <c r="C1940" s="28" t="s">
        <v>42</v>
      </c>
      <c r="D1940" s="28" t="s">
        <v>247</v>
      </c>
      <c r="E1940" s="28" t="s">
        <v>225</v>
      </c>
      <c r="F1940" s="28">
        <v>320</v>
      </c>
    </row>
    <row r="1941" spans="2:6" x14ac:dyDescent="0.3">
      <c r="B1941" s="30">
        <v>46200</v>
      </c>
      <c r="C1941" s="28" t="s">
        <v>106</v>
      </c>
      <c r="D1941" s="28" t="s">
        <v>250</v>
      </c>
      <c r="E1941" s="28" t="s">
        <v>235</v>
      </c>
      <c r="F1941" s="28">
        <v>86</v>
      </c>
    </row>
    <row r="1942" spans="2:6" x14ac:dyDescent="0.3">
      <c r="B1942" s="30">
        <v>46200</v>
      </c>
      <c r="C1942" s="28" t="s">
        <v>106</v>
      </c>
      <c r="D1942" s="28" t="s">
        <v>250</v>
      </c>
      <c r="E1942" s="28" t="s">
        <v>226</v>
      </c>
      <c r="F1942" s="28">
        <v>2208</v>
      </c>
    </row>
    <row r="1943" spans="2:6" x14ac:dyDescent="0.3">
      <c r="B1943" s="30">
        <v>46200</v>
      </c>
      <c r="C1943" s="28" t="s">
        <v>39</v>
      </c>
      <c r="D1943" s="28" t="s">
        <v>245</v>
      </c>
      <c r="E1943" s="28" t="s">
        <v>223</v>
      </c>
      <c r="F1943" s="28">
        <v>371</v>
      </c>
    </row>
    <row r="1944" spans="2:6" x14ac:dyDescent="0.3">
      <c r="B1944" s="30">
        <v>46200</v>
      </c>
      <c r="C1944" s="28" t="s">
        <v>42</v>
      </c>
      <c r="D1944" s="28" t="s">
        <v>245</v>
      </c>
      <c r="E1944" s="28" t="s">
        <v>238</v>
      </c>
      <c r="F1944" s="28">
        <v>783</v>
      </c>
    </row>
    <row r="1945" spans="2:6" x14ac:dyDescent="0.3">
      <c r="B1945" s="30">
        <v>46200</v>
      </c>
      <c r="C1945" s="28" t="s">
        <v>106</v>
      </c>
      <c r="D1945" s="28" t="s">
        <v>246</v>
      </c>
      <c r="E1945" s="28" t="s">
        <v>236</v>
      </c>
      <c r="F1945" s="28">
        <v>275</v>
      </c>
    </row>
    <row r="1946" spans="2:6" x14ac:dyDescent="0.3">
      <c r="B1946" s="30">
        <v>46200</v>
      </c>
      <c r="C1946" s="28" t="s">
        <v>38</v>
      </c>
      <c r="D1946" s="28" t="s">
        <v>245</v>
      </c>
      <c r="E1946" s="28" t="s">
        <v>223</v>
      </c>
      <c r="F1946" s="28">
        <v>212</v>
      </c>
    </row>
    <row r="1947" spans="2:6" x14ac:dyDescent="0.3">
      <c r="B1947" s="30">
        <v>46200</v>
      </c>
      <c r="C1947" s="28" t="s">
        <v>38</v>
      </c>
      <c r="D1947" s="28" t="s">
        <v>247</v>
      </c>
      <c r="E1947" s="28" t="s">
        <v>225</v>
      </c>
      <c r="F1947" s="28">
        <v>768</v>
      </c>
    </row>
    <row r="1948" spans="2:6" x14ac:dyDescent="0.3">
      <c r="B1948" s="30">
        <v>46200</v>
      </c>
      <c r="C1948" s="28" t="s">
        <v>38</v>
      </c>
      <c r="D1948" s="28" t="s">
        <v>250</v>
      </c>
      <c r="E1948" s="28" t="s">
        <v>239</v>
      </c>
      <c r="F1948" s="28">
        <v>950</v>
      </c>
    </row>
    <row r="1949" spans="2:6" x14ac:dyDescent="0.3">
      <c r="B1949" s="30">
        <v>46200</v>
      </c>
      <c r="C1949" s="28" t="s">
        <v>42</v>
      </c>
      <c r="D1949" s="28" t="s">
        <v>247</v>
      </c>
      <c r="E1949" s="28" t="s">
        <v>233</v>
      </c>
      <c r="F1949" s="28">
        <v>663</v>
      </c>
    </row>
    <row r="1950" spans="2:6" x14ac:dyDescent="0.3">
      <c r="B1950" s="30">
        <v>46200</v>
      </c>
      <c r="C1950" s="28" t="s">
        <v>42</v>
      </c>
      <c r="D1950" s="28" t="s">
        <v>245</v>
      </c>
      <c r="E1950" s="28" t="s">
        <v>238</v>
      </c>
      <c r="F1950" s="28">
        <v>957</v>
      </c>
    </row>
    <row r="1951" spans="2:6" x14ac:dyDescent="0.3">
      <c r="B1951" s="30">
        <v>46201</v>
      </c>
      <c r="C1951" s="28" t="s">
        <v>106</v>
      </c>
      <c r="D1951" s="28" t="s">
        <v>247</v>
      </c>
      <c r="E1951" s="28" t="s">
        <v>221</v>
      </c>
      <c r="F1951" s="28">
        <v>247</v>
      </c>
    </row>
    <row r="1952" spans="2:6" x14ac:dyDescent="0.3">
      <c r="B1952" s="30">
        <v>46201</v>
      </c>
      <c r="C1952" s="28" t="s">
        <v>39</v>
      </c>
      <c r="D1952" s="28" t="s">
        <v>244</v>
      </c>
      <c r="E1952" s="28" t="s">
        <v>231</v>
      </c>
      <c r="F1952" s="28">
        <v>352</v>
      </c>
    </row>
    <row r="1953" spans="2:6" x14ac:dyDescent="0.3">
      <c r="B1953" s="30">
        <v>46201</v>
      </c>
      <c r="C1953" s="28" t="s">
        <v>39</v>
      </c>
      <c r="D1953" s="28" t="s">
        <v>246</v>
      </c>
      <c r="E1953" s="28" t="s">
        <v>236</v>
      </c>
      <c r="F1953" s="28">
        <v>154</v>
      </c>
    </row>
    <row r="1954" spans="2:6" x14ac:dyDescent="0.3">
      <c r="B1954" s="30">
        <v>46201</v>
      </c>
      <c r="C1954" s="28" t="s">
        <v>39</v>
      </c>
      <c r="D1954" s="28" t="s">
        <v>244</v>
      </c>
      <c r="E1954" s="28" t="s">
        <v>227</v>
      </c>
      <c r="F1954" s="28">
        <v>174</v>
      </c>
    </row>
    <row r="1955" spans="2:6" x14ac:dyDescent="0.3">
      <c r="B1955" s="30">
        <v>46201</v>
      </c>
      <c r="C1955" s="28" t="s">
        <v>106</v>
      </c>
      <c r="D1955" s="28" t="s">
        <v>246</v>
      </c>
      <c r="E1955" s="28" t="s">
        <v>229</v>
      </c>
      <c r="F1955" s="28">
        <v>1056</v>
      </c>
    </row>
    <row r="1956" spans="2:6" x14ac:dyDescent="0.3">
      <c r="B1956" s="30">
        <v>46201</v>
      </c>
      <c r="C1956" s="28" t="s">
        <v>38</v>
      </c>
      <c r="D1956" s="28" t="s">
        <v>244</v>
      </c>
      <c r="E1956" s="28" t="s">
        <v>240</v>
      </c>
      <c r="F1956" s="28">
        <v>1080</v>
      </c>
    </row>
    <row r="1957" spans="2:6" x14ac:dyDescent="0.3">
      <c r="B1957" s="30">
        <v>46201</v>
      </c>
      <c r="C1957" s="28" t="s">
        <v>42</v>
      </c>
      <c r="D1957" s="28" t="s">
        <v>244</v>
      </c>
      <c r="E1957" s="28" t="s">
        <v>231</v>
      </c>
      <c r="F1957" s="28">
        <v>110</v>
      </c>
    </row>
    <row r="1958" spans="2:6" x14ac:dyDescent="0.3">
      <c r="B1958" s="30">
        <v>46201</v>
      </c>
      <c r="C1958" s="28" t="s">
        <v>39</v>
      </c>
      <c r="D1958" s="28" t="s">
        <v>250</v>
      </c>
      <c r="E1958" s="28" t="s">
        <v>235</v>
      </c>
      <c r="F1958" s="28">
        <v>86</v>
      </c>
    </row>
    <row r="1959" spans="2:6" x14ac:dyDescent="0.3">
      <c r="B1959" s="30">
        <v>46201</v>
      </c>
      <c r="C1959" s="28" t="s">
        <v>42</v>
      </c>
      <c r="D1959" s="28" t="s">
        <v>247</v>
      </c>
      <c r="E1959" s="28" t="s">
        <v>221</v>
      </c>
      <c r="F1959" s="28">
        <v>195</v>
      </c>
    </row>
    <row r="1960" spans="2:6" x14ac:dyDescent="0.3">
      <c r="B1960" s="30">
        <v>46202</v>
      </c>
      <c r="C1960" s="28" t="s">
        <v>42</v>
      </c>
      <c r="D1960" s="28" t="s">
        <v>244</v>
      </c>
      <c r="E1960" s="28" t="s">
        <v>227</v>
      </c>
      <c r="F1960" s="28">
        <v>928</v>
      </c>
    </row>
    <row r="1961" spans="2:6" x14ac:dyDescent="0.3">
      <c r="B1961" s="30">
        <v>46202</v>
      </c>
      <c r="C1961" s="28" t="s">
        <v>39</v>
      </c>
      <c r="D1961" s="28" t="s">
        <v>250</v>
      </c>
      <c r="E1961" s="28" t="s">
        <v>239</v>
      </c>
      <c r="F1961" s="28">
        <v>228</v>
      </c>
    </row>
    <row r="1962" spans="2:6" x14ac:dyDescent="0.3">
      <c r="B1962" s="30">
        <v>46202</v>
      </c>
      <c r="C1962" s="28" t="s">
        <v>42</v>
      </c>
      <c r="D1962" s="28" t="s">
        <v>247</v>
      </c>
      <c r="E1962" s="28" t="s">
        <v>225</v>
      </c>
      <c r="F1962" s="28">
        <v>960</v>
      </c>
    </row>
    <row r="1963" spans="2:6" x14ac:dyDescent="0.3">
      <c r="B1963" s="30">
        <v>46202</v>
      </c>
      <c r="C1963" s="28" t="s">
        <v>39</v>
      </c>
      <c r="D1963" s="28" t="s">
        <v>250</v>
      </c>
      <c r="E1963" s="28" t="s">
        <v>234</v>
      </c>
      <c r="F1963" s="28">
        <v>255</v>
      </c>
    </row>
    <row r="1964" spans="2:6" x14ac:dyDescent="0.3">
      <c r="B1964" s="30">
        <v>46202</v>
      </c>
      <c r="C1964" s="28" t="s">
        <v>42</v>
      </c>
      <c r="D1964" s="28" t="s">
        <v>244</v>
      </c>
      <c r="E1964" s="28" t="s">
        <v>242</v>
      </c>
      <c r="F1964" s="28">
        <v>1026</v>
      </c>
    </row>
    <row r="1965" spans="2:6" x14ac:dyDescent="0.3">
      <c r="B1965" s="30">
        <v>46202</v>
      </c>
      <c r="C1965" s="28" t="s">
        <v>106</v>
      </c>
      <c r="D1965" s="28" t="s">
        <v>246</v>
      </c>
      <c r="E1965" s="28" t="s">
        <v>229</v>
      </c>
      <c r="F1965" s="28">
        <v>1848</v>
      </c>
    </row>
    <row r="1966" spans="2:6" x14ac:dyDescent="0.3">
      <c r="B1966" s="30">
        <v>46202</v>
      </c>
      <c r="C1966" s="28" t="s">
        <v>38</v>
      </c>
      <c r="D1966" s="28" t="s">
        <v>246</v>
      </c>
      <c r="E1966" s="28" t="s">
        <v>228</v>
      </c>
      <c r="F1966" s="28">
        <v>1008</v>
      </c>
    </row>
    <row r="1967" spans="2:6" x14ac:dyDescent="0.3">
      <c r="B1967" s="30">
        <v>46202</v>
      </c>
      <c r="C1967" s="28" t="s">
        <v>39</v>
      </c>
      <c r="D1967" s="28" t="s">
        <v>246</v>
      </c>
      <c r="E1967" s="28" t="s">
        <v>236</v>
      </c>
      <c r="F1967" s="28">
        <v>77</v>
      </c>
    </row>
    <row r="1968" spans="2:6" x14ac:dyDescent="0.3">
      <c r="B1968" s="30">
        <v>46202</v>
      </c>
      <c r="C1968" s="28" t="s">
        <v>42</v>
      </c>
      <c r="D1968" s="28" t="s">
        <v>246</v>
      </c>
      <c r="E1968" s="28" t="s">
        <v>229</v>
      </c>
      <c r="F1968" s="28">
        <v>1584</v>
      </c>
    </row>
    <row r="1969" spans="2:6" x14ac:dyDescent="0.3">
      <c r="B1969" s="30">
        <v>46203</v>
      </c>
      <c r="C1969" s="28" t="s">
        <v>38</v>
      </c>
      <c r="D1969" s="28" t="s">
        <v>244</v>
      </c>
      <c r="E1969" s="28" t="s">
        <v>227</v>
      </c>
      <c r="F1969" s="28">
        <v>174</v>
      </c>
    </row>
    <row r="1970" spans="2:6" x14ac:dyDescent="0.3">
      <c r="B1970" s="30">
        <v>46203</v>
      </c>
      <c r="C1970" s="28" t="s">
        <v>38</v>
      </c>
      <c r="D1970" s="28" t="s">
        <v>245</v>
      </c>
      <c r="E1970" s="28" t="s">
        <v>215</v>
      </c>
      <c r="F1970" s="28">
        <v>621</v>
      </c>
    </row>
    <row r="1971" spans="2:6" x14ac:dyDescent="0.3">
      <c r="B1971" s="30">
        <v>46203</v>
      </c>
      <c r="C1971" s="28" t="s">
        <v>106</v>
      </c>
      <c r="D1971" s="28" t="s">
        <v>245</v>
      </c>
      <c r="E1971" s="28" t="s">
        <v>223</v>
      </c>
      <c r="F1971" s="28">
        <v>212</v>
      </c>
    </row>
    <row r="1972" spans="2:6" x14ac:dyDescent="0.3">
      <c r="B1972" s="30">
        <v>46203</v>
      </c>
      <c r="C1972" s="28" t="s">
        <v>38</v>
      </c>
      <c r="D1972" s="28" t="s">
        <v>244</v>
      </c>
      <c r="E1972" s="28" t="s">
        <v>242</v>
      </c>
      <c r="F1972" s="28">
        <v>912</v>
      </c>
    </row>
    <row r="1973" spans="2:6" x14ac:dyDescent="0.3">
      <c r="B1973" s="30">
        <v>46203</v>
      </c>
      <c r="C1973" s="28" t="s">
        <v>106</v>
      </c>
      <c r="D1973" s="28" t="s">
        <v>247</v>
      </c>
      <c r="E1973" s="28" t="s">
        <v>233</v>
      </c>
      <c r="F1973" s="28">
        <v>765</v>
      </c>
    </row>
    <row r="1974" spans="2:6" x14ac:dyDescent="0.3">
      <c r="B1974" s="30">
        <v>46203</v>
      </c>
      <c r="C1974" s="28" t="s">
        <v>42</v>
      </c>
      <c r="D1974" s="28" t="s">
        <v>250</v>
      </c>
      <c r="E1974" s="28" t="s">
        <v>235</v>
      </c>
      <c r="F1974" s="28">
        <v>774</v>
      </c>
    </row>
    <row r="1975" spans="2:6" x14ac:dyDescent="0.3">
      <c r="B1975" s="30">
        <v>46203</v>
      </c>
      <c r="C1975" s="28" t="s">
        <v>106</v>
      </c>
      <c r="D1975" s="28" t="s">
        <v>246</v>
      </c>
      <c r="E1975" s="28" t="s">
        <v>236</v>
      </c>
      <c r="F1975" s="28">
        <v>242</v>
      </c>
    </row>
    <row r="1976" spans="2:6" x14ac:dyDescent="0.3">
      <c r="B1976" s="30">
        <v>46203</v>
      </c>
      <c r="C1976" s="28" t="s">
        <v>42</v>
      </c>
      <c r="D1976" s="28" t="s">
        <v>246</v>
      </c>
      <c r="E1976" s="28" t="s">
        <v>236</v>
      </c>
      <c r="F1976" s="28">
        <v>77</v>
      </c>
    </row>
    <row r="1977" spans="2:6" x14ac:dyDescent="0.3">
      <c r="B1977" s="30">
        <v>46203</v>
      </c>
      <c r="C1977" s="28" t="s">
        <v>39</v>
      </c>
      <c r="D1977" s="28" t="s">
        <v>246</v>
      </c>
      <c r="E1977" s="28" t="s">
        <v>228</v>
      </c>
      <c r="F1977" s="28">
        <v>1008</v>
      </c>
    </row>
    <row r="1978" spans="2:6" x14ac:dyDescent="0.3">
      <c r="B1978" s="30">
        <v>46203</v>
      </c>
      <c r="C1978" s="28" t="s">
        <v>106</v>
      </c>
      <c r="D1978" s="28" t="s">
        <v>245</v>
      </c>
      <c r="E1978" s="28" t="s">
        <v>223</v>
      </c>
      <c r="F1978" s="28">
        <v>265</v>
      </c>
    </row>
    <row r="1979" spans="2:6" x14ac:dyDescent="0.3">
      <c r="B1979" s="30">
        <v>46203</v>
      </c>
      <c r="C1979" s="28" t="s">
        <v>38</v>
      </c>
      <c r="D1979" s="28" t="s">
        <v>247</v>
      </c>
      <c r="E1979" s="28" t="s">
        <v>230</v>
      </c>
      <c r="F1979" s="28">
        <v>555</v>
      </c>
    </row>
    <row r="1980" spans="2:6" x14ac:dyDescent="0.3">
      <c r="B1980" s="30">
        <v>46203</v>
      </c>
      <c r="C1980" s="28" t="s">
        <v>39</v>
      </c>
      <c r="D1980" s="28" t="s">
        <v>245</v>
      </c>
      <c r="E1980" s="28" t="s">
        <v>223</v>
      </c>
      <c r="F1980" s="28">
        <v>53</v>
      </c>
    </row>
    <row r="1981" spans="2:6" x14ac:dyDescent="0.3">
      <c r="B1981" s="30">
        <v>46203</v>
      </c>
      <c r="C1981" s="28" t="s">
        <v>106</v>
      </c>
      <c r="D1981" s="28" t="s">
        <v>246</v>
      </c>
      <c r="E1981" s="28" t="s">
        <v>237</v>
      </c>
      <c r="F1981" s="28">
        <v>1134</v>
      </c>
    </row>
    <row r="1982" spans="2:6" x14ac:dyDescent="0.3">
      <c r="B1982" s="30">
        <v>46203</v>
      </c>
      <c r="C1982" s="28" t="s">
        <v>39</v>
      </c>
      <c r="D1982" s="28" t="s">
        <v>245</v>
      </c>
      <c r="E1982" s="28" t="s">
        <v>219</v>
      </c>
      <c r="F1982" s="28">
        <v>273</v>
      </c>
    </row>
    <row r="1983" spans="2:6" x14ac:dyDescent="0.3">
      <c r="B1983" s="30">
        <v>46203</v>
      </c>
      <c r="C1983" s="28" t="s">
        <v>38</v>
      </c>
      <c r="D1983" s="28" t="s">
        <v>250</v>
      </c>
      <c r="E1983" s="28" t="s">
        <v>235</v>
      </c>
      <c r="F1983" s="28">
        <v>430</v>
      </c>
    </row>
    <row r="1984" spans="2:6" x14ac:dyDescent="0.3">
      <c r="B1984" s="30">
        <v>46203</v>
      </c>
      <c r="C1984" s="28" t="s">
        <v>38</v>
      </c>
      <c r="D1984" s="28" t="s">
        <v>245</v>
      </c>
      <c r="E1984" s="28" t="s">
        <v>223</v>
      </c>
      <c r="F1984" s="28">
        <v>159</v>
      </c>
    </row>
    <row r="1985" spans="2:6" x14ac:dyDescent="0.3">
      <c r="B1985" s="30">
        <v>46204</v>
      </c>
      <c r="C1985" s="28" t="s">
        <v>39</v>
      </c>
      <c r="D1985" s="28" t="s">
        <v>250</v>
      </c>
      <c r="E1985" s="28" t="s">
        <v>234</v>
      </c>
      <c r="F1985" s="28">
        <v>408</v>
      </c>
    </row>
    <row r="1986" spans="2:6" x14ac:dyDescent="0.3">
      <c r="B1986" s="30">
        <v>46204</v>
      </c>
      <c r="C1986" s="28" t="s">
        <v>106</v>
      </c>
      <c r="D1986" s="28" t="s">
        <v>245</v>
      </c>
      <c r="E1986" s="28" t="s">
        <v>217</v>
      </c>
      <c r="F1986" s="28">
        <v>1144</v>
      </c>
    </row>
    <row r="1987" spans="2:6" x14ac:dyDescent="0.3">
      <c r="B1987" s="30">
        <v>46204</v>
      </c>
      <c r="C1987" s="28" t="s">
        <v>42</v>
      </c>
      <c r="D1987" s="28" t="s">
        <v>244</v>
      </c>
      <c r="E1987" s="28" t="s">
        <v>241</v>
      </c>
      <c r="F1987" s="28">
        <v>1260</v>
      </c>
    </row>
    <row r="1988" spans="2:6" x14ac:dyDescent="0.3">
      <c r="B1988" s="30">
        <v>46204</v>
      </c>
      <c r="C1988" s="28" t="s">
        <v>39</v>
      </c>
      <c r="D1988" s="28" t="s">
        <v>244</v>
      </c>
      <c r="E1988" s="28" t="s">
        <v>241</v>
      </c>
      <c r="F1988" s="28">
        <v>780</v>
      </c>
    </row>
    <row r="1989" spans="2:6" x14ac:dyDescent="0.3">
      <c r="B1989" s="30">
        <v>46204</v>
      </c>
      <c r="C1989" s="28" t="s">
        <v>39</v>
      </c>
      <c r="D1989" s="28" t="s">
        <v>250</v>
      </c>
      <c r="E1989" s="28" t="s">
        <v>239</v>
      </c>
      <c r="F1989" s="28">
        <v>342</v>
      </c>
    </row>
    <row r="1990" spans="2:6" x14ac:dyDescent="0.3">
      <c r="B1990" s="30">
        <v>46204</v>
      </c>
      <c r="C1990" s="28" t="s">
        <v>42</v>
      </c>
      <c r="D1990" s="28" t="s">
        <v>247</v>
      </c>
      <c r="E1990" s="28" t="s">
        <v>233</v>
      </c>
      <c r="F1990" s="28">
        <v>1275</v>
      </c>
    </row>
    <row r="1991" spans="2:6" x14ac:dyDescent="0.3">
      <c r="B1991" s="30">
        <v>46204</v>
      </c>
      <c r="C1991" s="28" t="s">
        <v>38</v>
      </c>
      <c r="D1991" s="28" t="s">
        <v>250</v>
      </c>
      <c r="E1991" s="28" t="s">
        <v>226</v>
      </c>
      <c r="F1991" s="28">
        <v>1632</v>
      </c>
    </row>
    <row r="1992" spans="2:6" x14ac:dyDescent="0.3">
      <c r="B1992" s="30">
        <v>46204</v>
      </c>
      <c r="C1992" s="28" t="s">
        <v>39</v>
      </c>
      <c r="D1992" s="28" t="s">
        <v>250</v>
      </c>
      <c r="E1992" s="28" t="s">
        <v>232</v>
      </c>
      <c r="F1992" s="28">
        <v>470</v>
      </c>
    </row>
    <row r="1993" spans="2:6" x14ac:dyDescent="0.3">
      <c r="B1993" s="30">
        <v>46205</v>
      </c>
      <c r="C1993" s="28" t="s">
        <v>39</v>
      </c>
      <c r="D1993" s="28" t="s">
        <v>244</v>
      </c>
      <c r="E1993" s="28" t="s">
        <v>227</v>
      </c>
      <c r="F1993" s="28">
        <v>58</v>
      </c>
    </row>
    <row r="1994" spans="2:6" x14ac:dyDescent="0.3">
      <c r="B1994" s="30">
        <v>46205</v>
      </c>
      <c r="C1994" s="28" t="s">
        <v>39</v>
      </c>
      <c r="D1994" s="28" t="s">
        <v>250</v>
      </c>
      <c r="E1994" s="28" t="s">
        <v>226</v>
      </c>
      <c r="F1994" s="28">
        <v>2400</v>
      </c>
    </row>
    <row r="1995" spans="2:6" x14ac:dyDescent="0.3">
      <c r="B1995" s="30">
        <v>46205</v>
      </c>
      <c r="C1995" s="28" t="s">
        <v>106</v>
      </c>
      <c r="D1995" s="28" t="s">
        <v>245</v>
      </c>
      <c r="E1995" s="28" t="s">
        <v>223</v>
      </c>
      <c r="F1995" s="28">
        <v>636</v>
      </c>
    </row>
    <row r="1996" spans="2:6" x14ac:dyDescent="0.3">
      <c r="B1996" s="30">
        <v>46205</v>
      </c>
      <c r="C1996" s="28" t="s">
        <v>106</v>
      </c>
      <c r="D1996" s="28" t="s">
        <v>244</v>
      </c>
      <c r="E1996" s="28" t="s">
        <v>242</v>
      </c>
      <c r="F1996" s="28">
        <v>1425</v>
      </c>
    </row>
    <row r="1997" spans="2:6" x14ac:dyDescent="0.3">
      <c r="B1997" s="30">
        <v>46205</v>
      </c>
      <c r="C1997" s="28" t="s">
        <v>106</v>
      </c>
      <c r="D1997" s="28" t="s">
        <v>250</v>
      </c>
      <c r="E1997" s="28" t="s">
        <v>234</v>
      </c>
      <c r="F1997" s="28">
        <v>1020</v>
      </c>
    </row>
    <row r="1998" spans="2:6" x14ac:dyDescent="0.3">
      <c r="B1998" s="30">
        <v>46205</v>
      </c>
      <c r="C1998" s="28" t="s">
        <v>38</v>
      </c>
      <c r="D1998" s="28" t="s">
        <v>246</v>
      </c>
      <c r="E1998" s="28" t="s">
        <v>236</v>
      </c>
      <c r="F1998" s="28">
        <v>154</v>
      </c>
    </row>
    <row r="1999" spans="2:6" x14ac:dyDescent="0.3">
      <c r="B1999" s="30">
        <v>46205</v>
      </c>
      <c r="C1999" s="28" t="s">
        <v>38</v>
      </c>
      <c r="D1999" s="28" t="s">
        <v>245</v>
      </c>
      <c r="E1999" s="28" t="s">
        <v>219</v>
      </c>
      <c r="F1999" s="28">
        <v>1274</v>
      </c>
    </row>
    <row r="2000" spans="2:6" x14ac:dyDescent="0.3">
      <c r="B2000" s="30">
        <v>46205</v>
      </c>
      <c r="C2000" s="28" t="s">
        <v>39</v>
      </c>
      <c r="D2000" s="28" t="s">
        <v>247</v>
      </c>
      <c r="E2000" s="28" t="s">
        <v>233</v>
      </c>
      <c r="F2000" s="28">
        <v>1224</v>
      </c>
    </row>
    <row r="2001" spans="2:6" x14ac:dyDescent="0.3">
      <c r="B2001" s="30">
        <v>46205</v>
      </c>
      <c r="C2001" s="28" t="s">
        <v>42</v>
      </c>
      <c r="D2001" s="28" t="s">
        <v>250</v>
      </c>
      <c r="E2001" s="28" t="s">
        <v>226</v>
      </c>
      <c r="F2001" s="28">
        <v>2016</v>
      </c>
    </row>
    <row r="2002" spans="2:6" x14ac:dyDescent="0.3">
      <c r="B2002" s="30">
        <v>46205</v>
      </c>
      <c r="C2002" s="28" t="s">
        <v>106</v>
      </c>
      <c r="D2002" s="28" t="s">
        <v>244</v>
      </c>
      <c r="E2002" s="28" t="s">
        <v>240</v>
      </c>
      <c r="F2002" s="28">
        <v>1080</v>
      </c>
    </row>
    <row r="2003" spans="2:6" x14ac:dyDescent="0.3">
      <c r="B2003" s="30">
        <v>46205</v>
      </c>
      <c r="C2003" s="28" t="s">
        <v>38</v>
      </c>
      <c r="D2003" s="28" t="s">
        <v>250</v>
      </c>
      <c r="E2003" s="28" t="s">
        <v>235</v>
      </c>
      <c r="F2003" s="28">
        <v>430</v>
      </c>
    </row>
    <row r="2004" spans="2:6" x14ac:dyDescent="0.3">
      <c r="B2004" s="30">
        <v>46205</v>
      </c>
      <c r="C2004" s="28" t="s">
        <v>39</v>
      </c>
      <c r="D2004" s="28" t="s">
        <v>245</v>
      </c>
      <c r="E2004" s="28" t="s">
        <v>215</v>
      </c>
      <c r="F2004" s="28">
        <v>1035</v>
      </c>
    </row>
    <row r="2005" spans="2:6" x14ac:dyDescent="0.3">
      <c r="B2005" s="30">
        <v>46205</v>
      </c>
      <c r="C2005" s="28" t="s">
        <v>42</v>
      </c>
      <c r="D2005" s="28" t="s">
        <v>250</v>
      </c>
      <c r="E2005" s="28" t="s">
        <v>226</v>
      </c>
      <c r="F2005" s="28">
        <v>1056</v>
      </c>
    </row>
    <row r="2006" spans="2:6" x14ac:dyDescent="0.3">
      <c r="B2006" s="30">
        <v>46205</v>
      </c>
      <c r="C2006" s="28" t="s">
        <v>38</v>
      </c>
      <c r="D2006" s="28" t="s">
        <v>244</v>
      </c>
      <c r="E2006" s="28" t="s">
        <v>241</v>
      </c>
      <c r="F2006" s="28">
        <v>300</v>
      </c>
    </row>
    <row r="2007" spans="2:6" x14ac:dyDescent="0.3">
      <c r="B2007" s="30">
        <v>46206</v>
      </c>
      <c r="C2007" s="28" t="s">
        <v>106</v>
      </c>
      <c r="D2007" s="28" t="s">
        <v>250</v>
      </c>
      <c r="E2007" s="28" t="s">
        <v>235</v>
      </c>
      <c r="F2007" s="28">
        <v>473</v>
      </c>
    </row>
    <row r="2008" spans="2:6" x14ac:dyDescent="0.3">
      <c r="B2008" s="30">
        <v>46206</v>
      </c>
      <c r="C2008" s="28" t="s">
        <v>42</v>
      </c>
      <c r="D2008" s="28" t="s">
        <v>250</v>
      </c>
      <c r="E2008" s="28" t="s">
        <v>234</v>
      </c>
      <c r="F2008" s="28">
        <v>1224</v>
      </c>
    </row>
    <row r="2009" spans="2:6" x14ac:dyDescent="0.3">
      <c r="B2009" s="30">
        <v>46206</v>
      </c>
      <c r="C2009" s="28" t="s">
        <v>42</v>
      </c>
      <c r="D2009" s="28" t="s">
        <v>245</v>
      </c>
      <c r="E2009" s="28" t="s">
        <v>223</v>
      </c>
      <c r="F2009" s="28">
        <v>477</v>
      </c>
    </row>
    <row r="2010" spans="2:6" x14ac:dyDescent="0.3">
      <c r="B2010" s="30">
        <v>46206</v>
      </c>
      <c r="C2010" s="28" t="s">
        <v>38</v>
      </c>
      <c r="D2010" s="28" t="s">
        <v>244</v>
      </c>
      <c r="E2010" s="28" t="s">
        <v>242</v>
      </c>
      <c r="F2010" s="28">
        <v>1368</v>
      </c>
    </row>
    <row r="2011" spans="2:6" x14ac:dyDescent="0.3">
      <c r="B2011" s="30">
        <v>46206</v>
      </c>
      <c r="C2011" s="28" t="s">
        <v>39</v>
      </c>
      <c r="D2011" s="28" t="s">
        <v>245</v>
      </c>
      <c r="E2011" s="28" t="s">
        <v>238</v>
      </c>
      <c r="F2011" s="28">
        <v>522</v>
      </c>
    </row>
    <row r="2012" spans="2:6" x14ac:dyDescent="0.3">
      <c r="B2012" s="30">
        <v>46206</v>
      </c>
      <c r="C2012" s="28" t="s">
        <v>106</v>
      </c>
      <c r="D2012" s="28" t="s">
        <v>250</v>
      </c>
      <c r="E2012" s="28" t="s">
        <v>235</v>
      </c>
      <c r="F2012" s="28">
        <v>129</v>
      </c>
    </row>
    <row r="2013" spans="2:6" x14ac:dyDescent="0.3">
      <c r="B2013" s="30">
        <v>46206</v>
      </c>
      <c r="C2013" s="28" t="s">
        <v>106</v>
      </c>
      <c r="D2013" s="28" t="s">
        <v>250</v>
      </c>
      <c r="E2013" s="28" t="s">
        <v>226</v>
      </c>
      <c r="F2013" s="28">
        <v>480</v>
      </c>
    </row>
    <row r="2014" spans="2:6" x14ac:dyDescent="0.3">
      <c r="B2014" s="30">
        <v>46206</v>
      </c>
      <c r="C2014" s="28" t="s">
        <v>38</v>
      </c>
      <c r="D2014" s="28" t="s">
        <v>246</v>
      </c>
      <c r="E2014" s="28" t="s">
        <v>229</v>
      </c>
      <c r="F2014" s="28">
        <v>1936</v>
      </c>
    </row>
    <row r="2015" spans="2:6" x14ac:dyDescent="0.3">
      <c r="B2015" s="30">
        <v>46206</v>
      </c>
      <c r="C2015" s="28" t="s">
        <v>106</v>
      </c>
      <c r="D2015" s="28" t="s">
        <v>244</v>
      </c>
      <c r="E2015" s="28" t="s">
        <v>231</v>
      </c>
      <c r="F2015" s="28">
        <v>198</v>
      </c>
    </row>
    <row r="2016" spans="2:6" x14ac:dyDescent="0.3">
      <c r="B2016" s="30">
        <v>46206</v>
      </c>
      <c r="C2016" s="28" t="s">
        <v>39</v>
      </c>
      <c r="D2016" s="28" t="s">
        <v>245</v>
      </c>
      <c r="E2016" s="28" t="s">
        <v>223</v>
      </c>
      <c r="F2016" s="28">
        <v>1219</v>
      </c>
    </row>
    <row r="2017" spans="2:6" x14ac:dyDescent="0.3">
      <c r="B2017" s="30">
        <v>46206</v>
      </c>
      <c r="C2017" s="28" t="s">
        <v>106</v>
      </c>
      <c r="D2017" s="28" t="s">
        <v>250</v>
      </c>
      <c r="E2017" s="28" t="s">
        <v>232</v>
      </c>
      <c r="F2017" s="28">
        <v>423</v>
      </c>
    </row>
    <row r="2018" spans="2:6" x14ac:dyDescent="0.3">
      <c r="B2018" s="30">
        <v>46206</v>
      </c>
      <c r="C2018" s="28" t="s">
        <v>38</v>
      </c>
      <c r="D2018" s="28" t="s">
        <v>250</v>
      </c>
      <c r="E2018" s="28" t="s">
        <v>239</v>
      </c>
      <c r="F2018" s="28">
        <v>608</v>
      </c>
    </row>
    <row r="2019" spans="2:6" x14ac:dyDescent="0.3">
      <c r="B2019" s="30">
        <v>46207</v>
      </c>
      <c r="C2019" s="28" t="s">
        <v>106</v>
      </c>
      <c r="D2019" s="28" t="s">
        <v>244</v>
      </c>
      <c r="E2019" s="28" t="s">
        <v>242</v>
      </c>
      <c r="F2019" s="28">
        <v>1311</v>
      </c>
    </row>
    <row r="2020" spans="2:6" x14ac:dyDescent="0.3">
      <c r="B2020" s="30">
        <v>46207</v>
      </c>
      <c r="C2020" s="28" t="s">
        <v>42</v>
      </c>
      <c r="D2020" s="28" t="s">
        <v>244</v>
      </c>
      <c r="E2020" s="28" t="s">
        <v>231</v>
      </c>
      <c r="F2020" s="28">
        <v>198</v>
      </c>
    </row>
    <row r="2021" spans="2:6" x14ac:dyDescent="0.3">
      <c r="B2021" s="30">
        <v>46207</v>
      </c>
      <c r="C2021" s="28" t="s">
        <v>38</v>
      </c>
      <c r="D2021" s="28" t="s">
        <v>250</v>
      </c>
      <c r="E2021" s="28" t="s">
        <v>235</v>
      </c>
      <c r="F2021" s="28">
        <v>903</v>
      </c>
    </row>
    <row r="2022" spans="2:6" x14ac:dyDescent="0.3">
      <c r="B2022" s="30">
        <v>46207</v>
      </c>
      <c r="C2022" s="28" t="s">
        <v>42</v>
      </c>
      <c r="D2022" s="28" t="s">
        <v>250</v>
      </c>
      <c r="E2022" s="28" t="s">
        <v>239</v>
      </c>
      <c r="F2022" s="28">
        <v>874</v>
      </c>
    </row>
    <row r="2023" spans="2:6" x14ac:dyDescent="0.3">
      <c r="B2023" s="30">
        <v>46207</v>
      </c>
      <c r="C2023" s="28" t="s">
        <v>38</v>
      </c>
      <c r="D2023" s="28" t="s">
        <v>245</v>
      </c>
      <c r="E2023" s="28" t="s">
        <v>217</v>
      </c>
      <c r="F2023" s="28">
        <v>624</v>
      </c>
    </row>
    <row r="2024" spans="2:6" x14ac:dyDescent="0.3">
      <c r="B2024" s="30">
        <v>46207</v>
      </c>
      <c r="C2024" s="28" t="s">
        <v>39</v>
      </c>
      <c r="D2024" s="28" t="s">
        <v>245</v>
      </c>
      <c r="E2024" s="28" t="s">
        <v>219</v>
      </c>
      <c r="F2024" s="28">
        <v>1365</v>
      </c>
    </row>
    <row r="2025" spans="2:6" x14ac:dyDescent="0.3">
      <c r="B2025" s="30">
        <v>46207</v>
      </c>
      <c r="C2025" s="28" t="s">
        <v>39</v>
      </c>
      <c r="D2025" s="28" t="s">
        <v>245</v>
      </c>
      <c r="E2025" s="28" t="s">
        <v>223</v>
      </c>
      <c r="F2025" s="28">
        <v>583</v>
      </c>
    </row>
    <row r="2026" spans="2:6" x14ac:dyDescent="0.3">
      <c r="B2026" s="30">
        <v>46207</v>
      </c>
      <c r="C2026" s="28" t="s">
        <v>39</v>
      </c>
      <c r="D2026" s="28" t="s">
        <v>245</v>
      </c>
      <c r="E2026" s="28" t="s">
        <v>219</v>
      </c>
      <c r="F2026" s="28">
        <v>1092</v>
      </c>
    </row>
    <row r="2027" spans="2:6" x14ac:dyDescent="0.3">
      <c r="B2027" s="30">
        <v>46207</v>
      </c>
      <c r="C2027" s="28" t="s">
        <v>39</v>
      </c>
      <c r="D2027" s="28" t="s">
        <v>244</v>
      </c>
      <c r="E2027" s="28" t="s">
        <v>231</v>
      </c>
      <c r="F2027" s="28">
        <v>242</v>
      </c>
    </row>
    <row r="2028" spans="2:6" x14ac:dyDescent="0.3">
      <c r="B2028" s="30">
        <v>46207</v>
      </c>
      <c r="C2028" s="28" t="s">
        <v>106</v>
      </c>
      <c r="D2028" s="28" t="s">
        <v>244</v>
      </c>
      <c r="E2028" s="28" t="s">
        <v>242</v>
      </c>
      <c r="F2028" s="28">
        <v>741</v>
      </c>
    </row>
    <row r="2029" spans="2:6" x14ac:dyDescent="0.3">
      <c r="B2029" s="30">
        <v>46207</v>
      </c>
      <c r="C2029" s="28" t="s">
        <v>106</v>
      </c>
      <c r="D2029" s="28" t="s">
        <v>244</v>
      </c>
      <c r="E2029" s="28" t="s">
        <v>240</v>
      </c>
      <c r="F2029" s="28">
        <v>180</v>
      </c>
    </row>
    <row r="2030" spans="2:6" x14ac:dyDescent="0.3">
      <c r="B2030" s="30">
        <v>46207</v>
      </c>
      <c r="C2030" s="28" t="s">
        <v>39</v>
      </c>
      <c r="D2030" s="28" t="s">
        <v>250</v>
      </c>
      <c r="E2030" s="28" t="s">
        <v>234</v>
      </c>
      <c r="F2030" s="28">
        <v>561</v>
      </c>
    </row>
    <row r="2031" spans="2:6" x14ac:dyDescent="0.3">
      <c r="B2031" s="30">
        <v>46207</v>
      </c>
      <c r="C2031" s="28" t="s">
        <v>39</v>
      </c>
      <c r="D2031" s="28" t="s">
        <v>244</v>
      </c>
      <c r="E2031" s="28" t="s">
        <v>240</v>
      </c>
      <c r="F2031" s="28">
        <v>450</v>
      </c>
    </row>
    <row r="2032" spans="2:6" x14ac:dyDescent="0.3">
      <c r="B2032" s="30">
        <v>46207</v>
      </c>
      <c r="C2032" s="28" t="s">
        <v>39</v>
      </c>
      <c r="D2032" s="28" t="s">
        <v>245</v>
      </c>
      <c r="E2032" s="28" t="s">
        <v>223</v>
      </c>
      <c r="F2032" s="28">
        <v>901</v>
      </c>
    </row>
    <row r="2033" spans="2:6" x14ac:dyDescent="0.3">
      <c r="B2033" s="30">
        <v>46207</v>
      </c>
      <c r="C2033" s="28" t="s">
        <v>106</v>
      </c>
      <c r="D2033" s="28" t="s">
        <v>244</v>
      </c>
      <c r="E2033" s="28" t="s">
        <v>242</v>
      </c>
      <c r="F2033" s="28">
        <v>570</v>
      </c>
    </row>
    <row r="2034" spans="2:6" x14ac:dyDescent="0.3">
      <c r="B2034" s="30">
        <v>46208</v>
      </c>
      <c r="C2034" s="28" t="s">
        <v>39</v>
      </c>
      <c r="D2034" s="28" t="s">
        <v>250</v>
      </c>
      <c r="E2034" s="28" t="s">
        <v>226</v>
      </c>
      <c r="F2034" s="28">
        <v>2112</v>
      </c>
    </row>
    <row r="2035" spans="2:6" x14ac:dyDescent="0.3">
      <c r="B2035" s="30">
        <v>46208</v>
      </c>
      <c r="C2035" s="28" t="s">
        <v>39</v>
      </c>
      <c r="D2035" s="28" t="s">
        <v>250</v>
      </c>
      <c r="E2035" s="28" t="s">
        <v>226</v>
      </c>
      <c r="F2035" s="28">
        <v>1632</v>
      </c>
    </row>
    <row r="2036" spans="2:6" x14ac:dyDescent="0.3">
      <c r="B2036" s="30">
        <v>46208</v>
      </c>
      <c r="C2036" s="28" t="s">
        <v>38</v>
      </c>
      <c r="D2036" s="28" t="s">
        <v>244</v>
      </c>
      <c r="E2036" s="28" t="s">
        <v>240</v>
      </c>
      <c r="F2036" s="28">
        <v>180</v>
      </c>
    </row>
    <row r="2037" spans="2:6" x14ac:dyDescent="0.3">
      <c r="B2037" s="30">
        <v>46208</v>
      </c>
      <c r="C2037" s="28" t="s">
        <v>39</v>
      </c>
      <c r="D2037" s="28" t="s">
        <v>245</v>
      </c>
      <c r="E2037" s="28" t="s">
        <v>223</v>
      </c>
      <c r="F2037" s="28">
        <v>530</v>
      </c>
    </row>
    <row r="2038" spans="2:6" x14ac:dyDescent="0.3">
      <c r="B2038" s="30">
        <v>46208</v>
      </c>
      <c r="C2038" s="28" t="s">
        <v>42</v>
      </c>
      <c r="D2038" s="28" t="s">
        <v>250</v>
      </c>
      <c r="E2038" s="28" t="s">
        <v>226</v>
      </c>
      <c r="F2038" s="28">
        <v>192</v>
      </c>
    </row>
    <row r="2039" spans="2:6" x14ac:dyDescent="0.3">
      <c r="B2039" s="30">
        <v>46208</v>
      </c>
      <c r="C2039" s="28" t="s">
        <v>38</v>
      </c>
      <c r="D2039" s="28" t="s">
        <v>250</v>
      </c>
      <c r="E2039" s="28" t="s">
        <v>234</v>
      </c>
      <c r="F2039" s="28">
        <v>255</v>
      </c>
    </row>
    <row r="2040" spans="2:6" x14ac:dyDescent="0.3">
      <c r="B2040" s="30">
        <v>46208</v>
      </c>
      <c r="C2040" s="28" t="s">
        <v>38</v>
      </c>
      <c r="D2040" s="28" t="s">
        <v>245</v>
      </c>
      <c r="E2040" s="28" t="s">
        <v>217</v>
      </c>
      <c r="F2040" s="28">
        <v>312</v>
      </c>
    </row>
    <row r="2041" spans="2:6" x14ac:dyDescent="0.3">
      <c r="B2041" s="30">
        <v>46208</v>
      </c>
      <c r="C2041" s="28" t="s">
        <v>42</v>
      </c>
      <c r="D2041" s="28" t="s">
        <v>247</v>
      </c>
      <c r="E2041" s="28" t="s">
        <v>233</v>
      </c>
      <c r="F2041" s="28">
        <v>867</v>
      </c>
    </row>
    <row r="2042" spans="2:6" x14ac:dyDescent="0.3">
      <c r="B2042" s="30">
        <v>46209</v>
      </c>
      <c r="C2042" s="28" t="s">
        <v>42</v>
      </c>
      <c r="D2042" s="28" t="s">
        <v>244</v>
      </c>
      <c r="E2042" s="28" t="s">
        <v>242</v>
      </c>
      <c r="F2042" s="28">
        <v>399</v>
      </c>
    </row>
    <row r="2043" spans="2:6" x14ac:dyDescent="0.3">
      <c r="B2043" s="30">
        <v>46209</v>
      </c>
      <c r="C2043" s="28" t="s">
        <v>39</v>
      </c>
      <c r="D2043" s="28" t="s">
        <v>247</v>
      </c>
      <c r="E2043" s="28" t="s">
        <v>233</v>
      </c>
      <c r="F2043" s="28">
        <v>1071</v>
      </c>
    </row>
    <row r="2044" spans="2:6" x14ac:dyDescent="0.3">
      <c r="B2044" s="30">
        <v>46209</v>
      </c>
      <c r="C2044" s="28" t="s">
        <v>38</v>
      </c>
      <c r="D2044" s="28" t="s">
        <v>244</v>
      </c>
      <c r="E2044" s="28" t="s">
        <v>227</v>
      </c>
      <c r="F2044" s="28">
        <v>1160</v>
      </c>
    </row>
    <row r="2045" spans="2:6" x14ac:dyDescent="0.3">
      <c r="B2045" s="30">
        <v>46209</v>
      </c>
      <c r="C2045" s="28" t="s">
        <v>106</v>
      </c>
      <c r="D2045" s="28" t="s">
        <v>244</v>
      </c>
      <c r="E2045" s="28" t="s">
        <v>241</v>
      </c>
      <c r="F2045" s="28">
        <v>1260</v>
      </c>
    </row>
    <row r="2046" spans="2:6" x14ac:dyDescent="0.3">
      <c r="B2046" s="30">
        <v>46209</v>
      </c>
      <c r="C2046" s="28" t="s">
        <v>38</v>
      </c>
      <c r="D2046" s="28" t="s">
        <v>245</v>
      </c>
      <c r="E2046" s="28" t="s">
        <v>223</v>
      </c>
      <c r="F2046" s="28">
        <v>318</v>
      </c>
    </row>
    <row r="2047" spans="2:6" x14ac:dyDescent="0.3">
      <c r="B2047" s="30">
        <v>46209</v>
      </c>
      <c r="C2047" s="28" t="s">
        <v>42</v>
      </c>
      <c r="D2047" s="28" t="s">
        <v>250</v>
      </c>
      <c r="E2047" s="28" t="s">
        <v>232</v>
      </c>
      <c r="F2047" s="28">
        <v>1081</v>
      </c>
    </row>
    <row r="2048" spans="2:6" x14ac:dyDescent="0.3">
      <c r="B2048" s="30">
        <v>46209</v>
      </c>
      <c r="C2048" s="28" t="s">
        <v>39</v>
      </c>
      <c r="D2048" s="28" t="s">
        <v>250</v>
      </c>
      <c r="E2048" s="28" t="s">
        <v>226</v>
      </c>
      <c r="F2048" s="28">
        <v>1920</v>
      </c>
    </row>
    <row r="2049" spans="2:6" x14ac:dyDescent="0.3">
      <c r="B2049" s="30">
        <v>46209</v>
      </c>
      <c r="C2049" s="28" t="s">
        <v>42</v>
      </c>
      <c r="D2049" s="28" t="s">
        <v>247</v>
      </c>
      <c r="E2049" s="28" t="s">
        <v>230</v>
      </c>
      <c r="F2049" s="28">
        <v>185</v>
      </c>
    </row>
    <row r="2050" spans="2:6" x14ac:dyDescent="0.3">
      <c r="B2050" s="30">
        <v>46209</v>
      </c>
      <c r="C2050" s="28" t="s">
        <v>42</v>
      </c>
      <c r="D2050" s="28" t="s">
        <v>244</v>
      </c>
      <c r="E2050" s="28" t="s">
        <v>227</v>
      </c>
      <c r="F2050" s="28">
        <v>1334</v>
      </c>
    </row>
    <row r="2051" spans="2:6" x14ac:dyDescent="0.3">
      <c r="B2051" s="30">
        <v>46209</v>
      </c>
      <c r="C2051" s="28" t="s">
        <v>38</v>
      </c>
      <c r="D2051" s="28" t="s">
        <v>250</v>
      </c>
      <c r="E2051" s="28" t="s">
        <v>234</v>
      </c>
      <c r="F2051" s="28">
        <v>51</v>
      </c>
    </row>
    <row r="2052" spans="2:6" x14ac:dyDescent="0.3">
      <c r="B2052" s="30">
        <v>46209</v>
      </c>
      <c r="C2052" s="28" t="s">
        <v>38</v>
      </c>
      <c r="D2052" s="28" t="s">
        <v>247</v>
      </c>
      <c r="E2052" s="28" t="s">
        <v>230</v>
      </c>
      <c r="F2052" s="28">
        <v>259</v>
      </c>
    </row>
    <row r="2053" spans="2:6" x14ac:dyDescent="0.3">
      <c r="B2053" s="30">
        <v>46209</v>
      </c>
      <c r="C2053" s="28" t="s">
        <v>39</v>
      </c>
      <c r="D2053" s="28" t="s">
        <v>247</v>
      </c>
      <c r="E2053" s="28" t="s">
        <v>221</v>
      </c>
      <c r="F2053" s="28">
        <v>312</v>
      </c>
    </row>
    <row r="2054" spans="2:6" x14ac:dyDescent="0.3">
      <c r="B2054" s="30">
        <v>46209</v>
      </c>
      <c r="C2054" s="28" t="s">
        <v>38</v>
      </c>
      <c r="D2054" s="28" t="s">
        <v>245</v>
      </c>
      <c r="E2054" s="28" t="s">
        <v>219</v>
      </c>
      <c r="F2054" s="28">
        <v>1365</v>
      </c>
    </row>
    <row r="2055" spans="2:6" x14ac:dyDescent="0.3">
      <c r="B2055" s="30">
        <v>46210</v>
      </c>
      <c r="C2055" s="28" t="s">
        <v>42</v>
      </c>
      <c r="D2055" s="28" t="s">
        <v>245</v>
      </c>
      <c r="E2055" s="28" t="s">
        <v>223</v>
      </c>
      <c r="F2055" s="28">
        <v>265</v>
      </c>
    </row>
    <row r="2056" spans="2:6" x14ac:dyDescent="0.3">
      <c r="B2056" s="30">
        <v>46210</v>
      </c>
      <c r="C2056" s="28" t="s">
        <v>38</v>
      </c>
      <c r="D2056" s="28" t="s">
        <v>250</v>
      </c>
      <c r="E2056" s="28" t="s">
        <v>232</v>
      </c>
      <c r="F2056" s="28">
        <v>564</v>
      </c>
    </row>
    <row r="2057" spans="2:6" x14ac:dyDescent="0.3">
      <c r="B2057" s="30">
        <v>46210</v>
      </c>
      <c r="C2057" s="28" t="s">
        <v>38</v>
      </c>
      <c r="D2057" s="28" t="s">
        <v>250</v>
      </c>
      <c r="E2057" s="28" t="s">
        <v>239</v>
      </c>
      <c r="F2057" s="28">
        <v>342</v>
      </c>
    </row>
    <row r="2058" spans="2:6" x14ac:dyDescent="0.3">
      <c r="B2058" s="30">
        <v>46210</v>
      </c>
      <c r="C2058" s="28" t="s">
        <v>42</v>
      </c>
      <c r="D2058" s="28" t="s">
        <v>244</v>
      </c>
      <c r="E2058" s="28" t="s">
        <v>241</v>
      </c>
      <c r="F2058" s="28">
        <v>1140</v>
      </c>
    </row>
    <row r="2059" spans="2:6" x14ac:dyDescent="0.3">
      <c r="B2059" s="30">
        <v>46210</v>
      </c>
      <c r="C2059" s="28" t="s">
        <v>42</v>
      </c>
      <c r="D2059" s="28" t="s">
        <v>250</v>
      </c>
      <c r="E2059" s="28" t="s">
        <v>235</v>
      </c>
      <c r="F2059" s="28">
        <v>688</v>
      </c>
    </row>
    <row r="2060" spans="2:6" x14ac:dyDescent="0.3">
      <c r="B2060" s="30">
        <v>46210</v>
      </c>
      <c r="C2060" s="28" t="s">
        <v>106</v>
      </c>
      <c r="D2060" s="28" t="s">
        <v>247</v>
      </c>
      <c r="E2060" s="28" t="s">
        <v>230</v>
      </c>
      <c r="F2060" s="28">
        <v>407</v>
      </c>
    </row>
    <row r="2061" spans="2:6" x14ac:dyDescent="0.3">
      <c r="B2061" s="30">
        <v>46210</v>
      </c>
      <c r="C2061" s="28" t="s">
        <v>39</v>
      </c>
      <c r="D2061" s="28" t="s">
        <v>250</v>
      </c>
      <c r="E2061" s="28" t="s">
        <v>232</v>
      </c>
      <c r="F2061" s="28">
        <v>846</v>
      </c>
    </row>
    <row r="2062" spans="2:6" x14ac:dyDescent="0.3">
      <c r="B2062" s="30">
        <v>46210</v>
      </c>
      <c r="C2062" s="28" t="s">
        <v>106</v>
      </c>
      <c r="D2062" s="28" t="s">
        <v>244</v>
      </c>
      <c r="E2062" s="28" t="s">
        <v>241</v>
      </c>
      <c r="F2062" s="28">
        <v>480</v>
      </c>
    </row>
    <row r="2063" spans="2:6" x14ac:dyDescent="0.3">
      <c r="B2063" s="30">
        <v>46210</v>
      </c>
      <c r="C2063" s="28" t="s">
        <v>38</v>
      </c>
      <c r="D2063" s="28" t="s">
        <v>247</v>
      </c>
      <c r="E2063" s="28" t="s">
        <v>221</v>
      </c>
      <c r="F2063" s="28">
        <v>143</v>
      </c>
    </row>
    <row r="2064" spans="2:6" x14ac:dyDescent="0.3">
      <c r="B2064" s="30">
        <v>46210</v>
      </c>
      <c r="C2064" s="28" t="s">
        <v>39</v>
      </c>
      <c r="D2064" s="28" t="s">
        <v>244</v>
      </c>
      <c r="E2064" s="28" t="s">
        <v>242</v>
      </c>
      <c r="F2064" s="28">
        <v>1197</v>
      </c>
    </row>
    <row r="2065" spans="2:6" x14ac:dyDescent="0.3">
      <c r="B2065" s="30">
        <v>46211</v>
      </c>
      <c r="C2065" s="28" t="s">
        <v>106</v>
      </c>
      <c r="D2065" s="28" t="s">
        <v>244</v>
      </c>
      <c r="E2065" s="28" t="s">
        <v>227</v>
      </c>
      <c r="F2065" s="28">
        <v>928</v>
      </c>
    </row>
    <row r="2066" spans="2:6" x14ac:dyDescent="0.3">
      <c r="B2066" s="30">
        <v>46211</v>
      </c>
      <c r="C2066" s="28" t="s">
        <v>39</v>
      </c>
      <c r="D2066" s="28" t="s">
        <v>244</v>
      </c>
      <c r="E2066" s="28" t="s">
        <v>240</v>
      </c>
      <c r="F2066" s="28">
        <v>495</v>
      </c>
    </row>
    <row r="2067" spans="2:6" x14ac:dyDescent="0.3">
      <c r="B2067" s="30">
        <v>46211</v>
      </c>
      <c r="C2067" s="28" t="s">
        <v>39</v>
      </c>
      <c r="D2067" s="28" t="s">
        <v>247</v>
      </c>
      <c r="E2067" s="28" t="s">
        <v>230</v>
      </c>
      <c r="F2067" s="28">
        <v>407</v>
      </c>
    </row>
    <row r="2068" spans="2:6" x14ac:dyDescent="0.3">
      <c r="B2068" s="30">
        <v>46211</v>
      </c>
      <c r="C2068" s="28" t="s">
        <v>39</v>
      </c>
      <c r="D2068" s="28" t="s">
        <v>246</v>
      </c>
      <c r="E2068" s="28" t="s">
        <v>229</v>
      </c>
      <c r="F2068" s="28">
        <v>616</v>
      </c>
    </row>
    <row r="2069" spans="2:6" x14ac:dyDescent="0.3">
      <c r="B2069" s="30">
        <v>46211</v>
      </c>
      <c r="C2069" s="28" t="s">
        <v>106</v>
      </c>
      <c r="D2069" s="28" t="s">
        <v>244</v>
      </c>
      <c r="E2069" s="28" t="s">
        <v>242</v>
      </c>
      <c r="F2069" s="28">
        <v>171</v>
      </c>
    </row>
    <row r="2070" spans="2:6" x14ac:dyDescent="0.3">
      <c r="B2070" s="30">
        <v>46211</v>
      </c>
      <c r="C2070" s="28" t="s">
        <v>39</v>
      </c>
      <c r="D2070" s="28" t="s">
        <v>246</v>
      </c>
      <c r="E2070" s="28" t="s">
        <v>236</v>
      </c>
      <c r="F2070" s="28">
        <v>154</v>
      </c>
    </row>
    <row r="2071" spans="2:6" x14ac:dyDescent="0.3">
      <c r="B2071" s="30">
        <v>46211</v>
      </c>
      <c r="C2071" s="28" t="s">
        <v>42</v>
      </c>
      <c r="D2071" s="28" t="s">
        <v>246</v>
      </c>
      <c r="E2071" s="28" t="s">
        <v>229</v>
      </c>
      <c r="F2071" s="28">
        <v>704</v>
      </c>
    </row>
    <row r="2072" spans="2:6" x14ac:dyDescent="0.3">
      <c r="B2072" s="30">
        <v>46211</v>
      </c>
      <c r="C2072" s="28" t="s">
        <v>42</v>
      </c>
      <c r="D2072" s="28" t="s">
        <v>244</v>
      </c>
      <c r="E2072" s="28" t="s">
        <v>242</v>
      </c>
      <c r="F2072" s="28">
        <v>228</v>
      </c>
    </row>
    <row r="2073" spans="2:6" x14ac:dyDescent="0.3">
      <c r="B2073" s="30">
        <v>46211</v>
      </c>
      <c r="C2073" s="28" t="s">
        <v>39</v>
      </c>
      <c r="D2073" s="28" t="s">
        <v>247</v>
      </c>
      <c r="E2073" s="28" t="s">
        <v>230</v>
      </c>
      <c r="F2073" s="28">
        <v>629</v>
      </c>
    </row>
    <row r="2074" spans="2:6" x14ac:dyDescent="0.3">
      <c r="B2074" s="30">
        <v>46211</v>
      </c>
      <c r="C2074" s="28" t="s">
        <v>42</v>
      </c>
      <c r="D2074" s="28" t="s">
        <v>247</v>
      </c>
      <c r="E2074" s="28" t="s">
        <v>225</v>
      </c>
      <c r="F2074" s="28">
        <v>1408</v>
      </c>
    </row>
    <row r="2075" spans="2:6" x14ac:dyDescent="0.3">
      <c r="B2075" s="30">
        <v>46211</v>
      </c>
      <c r="C2075" s="28" t="s">
        <v>39</v>
      </c>
      <c r="D2075" s="28" t="s">
        <v>246</v>
      </c>
      <c r="E2075" s="28" t="s">
        <v>237</v>
      </c>
      <c r="F2075" s="28">
        <v>441</v>
      </c>
    </row>
    <row r="2076" spans="2:6" x14ac:dyDescent="0.3">
      <c r="B2076" s="30">
        <v>46211</v>
      </c>
      <c r="C2076" s="28" t="s">
        <v>42</v>
      </c>
      <c r="D2076" s="28" t="s">
        <v>250</v>
      </c>
      <c r="E2076" s="28" t="s">
        <v>226</v>
      </c>
      <c r="F2076" s="28">
        <v>2112</v>
      </c>
    </row>
    <row r="2077" spans="2:6" x14ac:dyDescent="0.3">
      <c r="B2077" s="30">
        <v>46211</v>
      </c>
      <c r="C2077" s="28" t="s">
        <v>42</v>
      </c>
      <c r="D2077" s="28" t="s">
        <v>246</v>
      </c>
      <c r="E2077" s="28" t="s">
        <v>237</v>
      </c>
      <c r="F2077" s="28">
        <v>1071</v>
      </c>
    </row>
    <row r="2078" spans="2:6" x14ac:dyDescent="0.3">
      <c r="B2078" s="30">
        <v>46211</v>
      </c>
      <c r="C2078" s="28" t="s">
        <v>38</v>
      </c>
      <c r="D2078" s="28" t="s">
        <v>250</v>
      </c>
      <c r="E2078" s="28" t="s">
        <v>235</v>
      </c>
      <c r="F2078" s="28">
        <v>688</v>
      </c>
    </row>
    <row r="2079" spans="2:6" x14ac:dyDescent="0.3">
      <c r="B2079" s="30">
        <v>46212</v>
      </c>
      <c r="C2079" s="28" t="s">
        <v>39</v>
      </c>
      <c r="D2079" s="28" t="s">
        <v>247</v>
      </c>
      <c r="E2079" s="28" t="s">
        <v>230</v>
      </c>
      <c r="F2079" s="28">
        <v>148</v>
      </c>
    </row>
    <row r="2080" spans="2:6" x14ac:dyDescent="0.3">
      <c r="B2080" s="30">
        <v>46212</v>
      </c>
      <c r="C2080" s="28" t="s">
        <v>39</v>
      </c>
      <c r="D2080" s="28" t="s">
        <v>244</v>
      </c>
      <c r="E2080" s="28" t="s">
        <v>242</v>
      </c>
      <c r="F2080" s="28">
        <v>627</v>
      </c>
    </row>
    <row r="2081" spans="2:6" x14ac:dyDescent="0.3">
      <c r="B2081" s="30">
        <v>46212</v>
      </c>
      <c r="C2081" s="28" t="s">
        <v>38</v>
      </c>
      <c r="D2081" s="28" t="s">
        <v>244</v>
      </c>
      <c r="E2081" s="28" t="s">
        <v>242</v>
      </c>
      <c r="F2081" s="28">
        <v>855</v>
      </c>
    </row>
    <row r="2082" spans="2:6" x14ac:dyDescent="0.3">
      <c r="B2082" s="30">
        <v>46212</v>
      </c>
      <c r="C2082" s="28" t="s">
        <v>42</v>
      </c>
      <c r="D2082" s="28" t="s">
        <v>250</v>
      </c>
      <c r="E2082" s="28" t="s">
        <v>234</v>
      </c>
      <c r="F2082" s="28">
        <v>612</v>
      </c>
    </row>
    <row r="2083" spans="2:6" x14ac:dyDescent="0.3">
      <c r="B2083" s="30">
        <v>46212</v>
      </c>
      <c r="C2083" s="28" t="s">
        <v>42</v>
      </c>
      <c r="D2083" s="28" t="s">
        <v>245</v>
      </c>
      <c r="E2083" s="28" t="s">
        <v>223</v>
      </c>
      <c r="F2083" s="28">
        <v>1007</v>
      </c>
    </row>
    <row r="2084" spans="2:6" x14ac:dyDescent="0.3">
      <c r="B2084" s="30">
        <v>46212</v>
      </c>
      <c r="C2084" s="28" t="s">
        <v>42</v>
      </c>
      <c r="D2084" s="28" t="s">
        <v>247</v>
      </c>
      <c r="E2084" s="28" t="s">
        <v>225</v>
      </c>
      <c r="F2084" s="28">
        <v>192</v>
      </c>
    </row>
    <row r="2085" spans="2:6" x14ac:dyDescent="0.3">
      <c r="B2085" s="30">
        <v>46212</v>
      </c>
      <c r="C2085" s="28" t="s">
        <v>106</v>
      </c>
      <c r="D2085" s="28" t="s">
        <v>250</v>
      </c>
      <c r="E2085" s="28" t="s">
        <v>234</v>
      </c>
      <c r="F2085" s="28">
        <v>102</v>
      </c>
    </row>
    <row r="2086" spans="2:6" x14ac:dyDescent="0.3">
      <c r="B2086" s="30">
        <v>46212</v>
      </c>
      <c r="C2086" s="28" t="s">
        <v>39</v>
      </c>
      <c r="D2086" s="28" t="s">
        <v>245</v>
      </c>
      <c r="E2086" s="28" t="s">
        <v>223</v>
      </c>
      <c r="F2086" s="28">
        <v>265</v>
      </c>
    </row>
    <row r="2087" spans="2:6" x14ac:dyDescent="0.3">
      <c r="B2087" s="30">
        <v>46212</v>
      </c>
      <c r="C2087" s="28" t="s">
        <v>38</v>
      </c>
      <c r="D2087" s="28" t="s">
        <v>250</v>
      </c>
      <c r="E2087" s="28" t="s">
        <v>235</v>
      </c>
      <c r="F2087" s="28">
        <v>86</v>
      </c>
    </row>
    <row r="2088" spans="2:6" x14ac:dyDescent="0.3">
      <c r="B2088" s="30">
        <v>46212</v>
      </c>
      <c r="C2088" s="28" t="s">
        <v>42</v>
      </c>
      <c r="D2088" s="28" t="s">
        <v>247</v>
      </c>
      <c r="E2088" s="28" t="s">
        <v>230</v>
      </c>
      <c r="F2088" s="28">
        <v>407</v>
      </c>
    </row>
    <row r="2089" spans="2:6" x14ac:dyDescent="0.3">
      <c r="B2089" s="30">
        <v>46213</v>
      </c>
      <c r="C2089" s="28" t="s">
        <v>42</v>
      </c>
      <c r="D2089" s="28" t="s">
        <v>247</v>
      </c>
      <c r="E2089" s="28" t="s">
        <v>233</v>
      </c>
      <c r="F2089" s="28">
        <v>102</v>
      </c>
    </row>
    <row r="2090" spans="2:6" x14ac:dyDescent="0.3">
      <c r="B2090" s="30">
        <v>46213</v>
      </c>
      <c r="C2090" s="28" t="s">
        <v>106</v>
      </c>
      <c r="D2090" s="28" t="s">
        <v>244</v>
      </c>
      <c r="E2090" s="28" t="s">
        <v>240</v>
      </c>
      <c r="F2090" s="28">
        <v>765</v>
      </c>
    </row>
    <row r="2091" spans="2:6" x14ac:dyDescent="0.3">
      <c r="B2091" s="30">
        <v>46213</v>
      </c>
      <c r="C2091" s="28" t="s">
        <v>39</v>
      </c>
      <c r="D2091" s="28" t="s">
        <v>250</v>
      </c>
      <c r="E2091" s="28" t="s">
        <v>232</v>
      </c>
      <c r="F2091" s="28">
        <v>141</v>
      </c>
    </row>
    <row r="2092" spans="2:6" x14ac:dyDescent="0.3">
      <c r="B2092" s="30">
        <v>46213</v>
      </c>
      <c r="C2092" s="28" t="s">
        <v>106</v>
      </c>
      <c r="D2092" s="28" t="s">
        <v>250</v>
      </c>
      <c r="E2092" s="28" t="s">
        <v>226</v>
      </c>
      <c r="F2092" s="28">
        <v>2400</v>
      </c>
    </row>
    <row r="2093" spans="2:6" x14ac:dyDescent="0.3">
      <c r="B2093" s="30">
        <v>46213</v>
      </c>
      <c r="C2093" s="28" t="s">
        <v>38</v>
      </c>
      <c r="D2093" s="28" t="s">
        <v>245</v>
      </c>
      <c r="E2093" s="28" t="s">
        <v>215</v>
      </c>
      <c r="F2093" s="28">
        <v>828</v>
      </c>
    </row>
    <row r="2094" spans="2:6" x14ac:dyDescent="0.3">
      <c r="B2094" s="30">
        <v>46213</v>
      </c>
      <c r="C2094" s="28" t="s">
        <v>106</v>
      </c>
      <c r="D2094" s="28" t="s">
        <v>245</v>
      </c>
      <c r="E2094" s="28" t="s">
        <v>223</v>
      </c>
      <c r="F2094" s="28">
        <v>318</v>
      </c>
    </row>
    <row r="2095" spans="2:6" x14ac:dyDescent="0.3">
      <c r="B2095" s="30">
        <v>46213</v>
      </c>
      <c r="C2095" s="28" t="s">
        <v>106</v>
      </c>
      <c r="D2095" s="28" t="s">
        <v>250</v>
      </c>
      <c r="E2095" s="28" t="s">
        <v>226</v>
      </c>
      <c r="F2095" s="28">
        <v>192</v>
      </c>
    </row>
    <row r="2096" spans="2:6" x14ac:dyDescent="0.3">
      <c r="B2096" s="30">
        <v>46213</v>
      </c>
      <c r="C2096" s="28" t="s">
        <v>38</v>
      </c>
      <c r="D2096" s="28" t="s">
        <v>244</v>
      </c>
      <c r="E2096" s="28" t="s">
        <v>242</v>
      </c>
      <c r="F2096" s="28">
        <v>57</v>
      </c>
    </row>
    <row r="2097" spans="2:6" x14ac:dyDescent="0.3">
      <c r="B2097" s="30">
        <v>46214</v>
      </c>
      <c r="C2097" s="28" t="s">
        <v>39</v>
      </c>
      <c r="D2097" s="28" t="s">
        <v>250</v>
      </c>
      <c r="E2097" s="28" t="s">
        <v>226</v>
      </c>
      <c r="F2097" s="28">
        <v>288</v>
      </c>
    </row>
    <row r="2098" spans="2:6" x14ac:dyDescent="0.3">
      <c r="B2098" s="30">
        <v>46214</v>
      </c>
      <c r="C2098" s="28" t="s">
        <v>106</v>
      </c>
      <c r="D2098" s="28" t="s">
        <v>250</v>
      </c>
      <c r="E2098" s="28" t="s">
        <v>234</v>
      </c>
      <c r="F2098" s="28">
        <v>1020</v>
      </c>
    </row>
    <row r="2099" spans="2:6" x14ac:dyDescent="0.3">
      <c r="B2099" s="30">
        <v>46214</v>
      </c>
      <c r="C2099" s="28" t="s">
        <v>106</v>
      </c>
      <c r="D2099" s="28" t="s">
        <v>250</v>
      </c>
      <c r="E2099" s="28" t="s">
        <v>235</v>
      </c>
      <c r="F2099" s="28">
        <v>516</v>
      </c>
    </row>
    <row r="2100" spans="2:6" x14ac:dyDescent="0.3">
      <c r="B2100" s="30">
        <v>46214</v>
      </c>
      <c r="C2100" s="28" t="s">
        <v>39</v>
      </c>
      <c r="D2100" s="28" t="s">
        <v>244</v>
      </c>
      <c r="E2100" s="28" t="s">
        <v>240</v>
      </c>
      <c r="F2100" s="28">
        <v>1125</v>
      </c>
    </row>
    <row r="2101" spans="2:6" x14ac:dyDescent="0.3">
      <c r="B2101" s="30">
        <v>46214</v>
      </c>
      <c r="C2101" s="28" t="s">
        <v>38</v>
      </c>
      <c r="D2101" s="28" t="s">
        <v>250</v>
      </c>
      <c r="E2101" s="28" t="s">
        <v>226</v>
      </c>
      <c r="F2101" s="28">
        <v>2208</v>
      </c>
    </row>
    <row r="2102" spans="2:6" x14ac:dyDescent="0.3">
      <c r="B2102" s="30">
        <v>46214</v>
      </c>
      <c r="C2102" s="28" t="s">
        <v>38</v>
      </c>
      <c r="D2102" s="28" t="s">
        <v>245</v>
      </c>
      <c r="E2102" s="28" t="s">
        <v>223</v>
      </c>
      <c r="F2102" s="28">
        <v>371</v>
      </c>
    </row>
    <row r="2103" spans="2:6" x14ac:dyDescent="0.3">
      <c r="B2103" s="30">
        <v>46214</v>
      </c>
      <c r="C2103" s="28" t="s">
        <v>106</v>
      </c>
      <c r="D2103" s="28" t="s">
        <v>245</v>
      </c>
      <c r="E2103" s="28" t="s">
        <v>223</v>
      </c>
      <c r="F2103" s="28">
        <v>1060</v>
      </c>
    </row>
    <row r="2104" spans="2:6" x14ac:dyDescent="0.3">
      <c r="B2104" s="30">
        <v>46214</v>
      </c>
      <c r="C2104" s="28" t="s">
        <v>39</v>
      </c>
      <c r="D2104" s="28" t="s">
        <v>250</v>
      </c>
      <c r="E2104" s="28" t="s">
        <v>239</v>
      </c>
      <c r="F2104" s="28">
        <v>228</v>
      </c>
    </row>
    <row r="2105" spans="2:6" x14ac:dyDescent="0.3">
      <c r="B2105" s="30">
        <v>46214</v>
      </c>
      <c r="C2105" s="28" t="s">
        <v>106</v>
      </c>
      <c r="D2105" s="28" t="s">
        <v>244</v>
      </c>
      <c r="E2105" s="28" t="s">
        <v>242</v>
      </c>
      <c r="F2105" s="28">
        <v>912</v>
      </c>
    </row>
    <row r="2106" spans="2:6" x14ac:dyDescent="0.3">
      <c r="B2106" s="30">
        <v>46215</v>
      </c>
      <c r="C2106" s="28" t="s">
        <v>39</v>
      </c>
      <c r="D2106" s="28" t="s">
        <v>247</v>
      </c>
      <c r="E2106" s="28" t="s">
        <v>233</v>
      </c>
      <c r="F2106" s="28">
        <v>306</v>
      </c>
    </row>
    <row r="2107" spans="2:6" x14ac:dyDescent="0.3">
      <c r="B2107" s="30">
        <v>46215</v>
      </c>
      <c r="C2107" s="28" t="s">
        <v>106</v>
      </c>
      <c r="D2107" s="28" t="s">
        <v>245</v>
      </c>
      <c r="E2107" s="28" t="s">
        <v>223</v>
      </c>
      <c r="F2107" s="28">
        <v>1113</v>
      </c>
    </row>
    <row r="2108" spans="2:6" x14ac:dyDescent="0.3">
      <c r="B2108" s="30">
        <v>46215</v>
      </c>
      <c r="C2108" s="28" t="s">
        <v>38</v>
      </c>
      <c r="D2108" s="28" t="s">
        <v>250</v>
      </c>
      <c r="E2108" s="28" t="s">
        <v>226</v>
      </c>
      <c r="F2108" s="28">
        <v>1344</v>
      </c>
    </row>
    <row r="2109" spans="2:6" x14ac:dyDescent="0.3">
      <c r="B2109" s="30">
        <v>46215</v>
      </c>
      <c r="C2109" s="28" t="s">
        <v>106</v>
      </c>
      <c r="D2109" s="28" t="s">
        <v>246</v>
      </c>
      <c r="E2109" s="28" t="s">
        <v>237</v>
      </c>
      <c r="F2109" s="28">
        <v>1449</v>
      </c>
    </row>
    <row r="2110" spans="2:6" x14ac:dyDescent="0.3">
      <c r="B2110" s="30">
        <v>46215</v>
      </c>
      <c r="C2110" s="28" t="s">
        <v>38</v>
      </c>
      <c r="D2110" s="28" t="s">
        <v>245</v>
      </c>
      <c r="E2110" s="28" t="s">
        <v>219</v>
      </c>
      <c r="F2110" s="28">
        <v>2002</v>
      </c>
    </row>
    <row r="2111" spans="2:6" x14ac:dyDescent="0.3">
      <c r="B2111" s="30">
        <v>46215</v>
      </c>
      <c r="C2111" s="28" t="s">
        <v>38</v>
      </c>
      <c r="D2111" s="28" t="s">
        <v>250</v>
      </c>
      <c r="E2111" s="28" t="s">
        <v>226</v>
      </c>
      <c r="F2111" s="28">
        <v>768</v>
      </c>
    </row>
    <row r="2112" spans="2:6" x14ac:dyDescent="0.3">
      <c r="B2112" s="30">
        <v>46215</v>
      </c>
      <c r="C2112" s="28" t="s">
        <v>38</v>
      </c>
      <c r="D2112" s="28" t="s">
        <v>244</v>
      </c>
      <c r="E2112" s="28" t="s">
        <v>242</v>
      </c>
      <c r="F2112" s="28">
        <v>912</v>
      </c>
    </row>
    <row r="2113" spans="2:6" x14ac:dyDescent="0.3">
      <c r="B2113" s="30">
        <v>46215</v>
      </c>
      <c r="C2113" s="28" t="s">
        <v>42</v>
      </c>
      <c r="D2113" s="28" t="s">
        <v>247</v>
      </c>
      <c r="E2113" s="28" t="s">
        <v>225</v>
      </c>
      <c r="F2113" s="28">
        <v>128</v>
      </c>
    </row>
    <row r="2114" spans="2:6" x14ac:dyDescent="0.3">
      <c r="B2114" s="30">
        <v>46216</v>
      </c>
      <c r="C2114" s="28" t="s">
        <v>39</v>
      </c>
      <c r="D2114" s="28" t="s">
        <v>247</v>
      </c>
      <c r="E2114" s="28" t="s">
        <v>233</v>
      </c>
      <c r="F2114" s="28">
        <v>510</v>
      </c>
    </row>
    <row r="2115" spans="2:6" x14ac:dyDescent="0.3">
      <c r="B2115" s="30">
        <v>46216</v>
      </c>
      <c r="C2115" s="28" t="s">
        <v>42</v>
      </c>
      <c r="D2115" s="28" t="s">
        <v>246</v>
      </c>
      <c r="E2115" s="28" t="s">
        <v>228</v>
      </c>
      <c r="F2115" s="28">
        <v>576</v>
      </c>
    </row>
    <row r="2116" spans="2:6" x14ac:dyDescent="0.3">
      <c r="B2116" s="30">
        <v>46216</v>
      </c>
      <c r="C2116" s="28" t="s">
        <v>42</v>
      </c>
      <c r="D2116" s="28" t="s">
        <v>250</v>
      </c>
      <c r="E2116" s="28" t="s">
        <v>239</v>
      </c>
      <c r="F2116" s="28">
        <v>228</v>
      </c>
    </row>
    <row r="2117" spans="2:6" x14ac:dyDescent="0.3">
      <c r="B2117" s="30">
        <v>46216</v>
      </c>
      <c r="C2117" s="28" t="s">
        <v>38</v>
      </c>
      <c r="D2117" s="28" t="s">
        <v>245</v>
      </c>
      <c r="E2117" s="28" t="s">
        <v>219</v>
      </c>
      <c r="F2117" s="28">
        <v>2093</v>
      </c>
    </row>
    <row r="2118" spans="2:6" x14ac:dyDescent="0.3">
      <c r="B2118" s="30">
        <v>46216</v>
      </c>
      <c r="C2118" s="28" t="s">
        <v>106</v>
      </c>
      <c r="D2118" s="28" t="s">
        <v>246</v>
      </c>
      <c r="E2118" s="28" t="s">
        <v>228</v>
      </c>
      <c r="F2118" s="28">
        <v>1152</v>
      </c>
    </row>
    <row r="2119" spans="2:6" x14ac:dyDescent="0.3">
      <c r="B2119" s="30">
        <v>46216</v>
      </c>
      <c r="C2119" s="28" t="s">
        <v>106</v>
      </c>
      <c r="D2119" s="28" t="s">
        <v>244</v>
      </c>
      <c r="E2119" s="28" t="s">
        <v>242</v>
      </c>
      <c r="F2119" s="28">
        <v>912</v>
      </c>
    </row>
    <row r="2120" spans="2:6" x14ac:dyDescent="0.3">
      <c r="B2120" s="30">
        <v>46216</v>
      </c>
      <c r="C2120" s="28" t="s">
        <v>106</v>
      </c>
      <c r="D2120" s="28" t="s">
        <v>250</v>
      </c>
      <c r="E2120" s="28" t="s">
        <v>239</v>
      </c>
      <c r="F2120" s="28">
        <v>836</v>
      </c>
    </row>
    <row r="2121" spans="2:6" x14ac:dyDescent="0.3">
      <c r="B2121" s="30">
        <v>46216</v>
      </c>
      <c r="C2121" s="28" t="s">
        <v>42</v>
      </c>
      <c r="D2121" s="28" t="s">
        <v>244</v>
      </c>
      <c r="E2121" s="28" t="s">
        <v>227</v>
      </c>
      <c r="F2121" s="28">
        <v>754</v>
      </c>
    </row>
    <row r="2122" spans="2:6" x14ac:dyDescent="0.3">
      <c r="B2122" s="30">
        <v>46216</v>
      </c>
      <c r="C2122" s="28" t="s">
        <v>106</v>
      </c>
      <c r="D2122" s="28" t="s">
        <v>244</v>
      </c>
      <c r="E2122" s="28" t="s">
        <v>241</v>
      </c>
      <c r="F2122" s="28">
        <v>960</v>
      </c>
    </row>
    <row r="2123" spans="2:6" x14ac:dyDescent="0.3">
      <c r="B2123" s="30">
        <v>46216</v>
      </c>
      <c r="C2123" s="28" t="s">
        <v>106</v>
      </c>
      <c r="D2123" s="28" t="s">
        <v>244</v>
      </c>
      <c r="E2123" s="28" t="s">
        <v>242</v>
      </c>
      <c r="F2123" s="28">
        <v>1197</v>
      </c>
    </row>
    <row r="2124" spans="2:6" x14ac:dyDescent="0.3">
      <c r="B2124" s="30">
        <v>46216</v>
      </c>
      <c r="C2124" s="28" t="s">
        <v>42</v>
      </c>
      <c r="D2124" s="28" t="s">
        <v>246</v>
      </c>
      <c r="E2124" s="28" t="s">
        <v>237</v>
      </c>
      <c r="F2124" s="28">
        <v>1323</v>
      </c>
    </row>
    <row r="2125" spans="2:6" x14ac:dyDescent="0.3">
      <c r="B2125" s="30">
        <v>46216</v>
      </c>
      <c r="C2125" s="28" t="s">
        <v>38</v>
      </c>
      <c r="D2125" s="28" t="s">
        <v>250</v>
      </c>
      <c r="E2125" s="28" t="s">
        <v>226</v>
      </c>
      <c r="F2125" s="28">
        <v>1440</v>
      </c>
    </row>
    <row r="2126" spans="2:6" x14ac:dyDescent="0.3">
      <c r="B2126" s="30">
        <v>46217</v>
      </c>
      <c r="C2126" s="28" t="s">
        <v>42</v>
      </c>
      <c r="D2126" s="28" t="s">
        <v>250</v>
      </c>
      <c r="E2126" s="28" t="s">
        <v>226</v>
      </c>
      <c r="F2126" s="28">
        <v>1056</v>
      </c>
    </row>
    <row r="2127" spans="2:6" x14ac:dyDescent="0.3">
      <c r="B2127" s="30">
        <v>46217</v>
      </c>
      <c r="C2127" s="28" t="s">
        <v>106</v>
      </c>
      <c r="D2127" s="28" t="s">
        <v>245</v>
      </c>
      <c r="E2127" s="28" t="s">
        <v>215</v>
      </c>
      <c r="F2127" s="28">
        <v>828</v>
      </c>
    </row>
    <row r="2128" spans="2:6" x14ac:dyDescent="0.3">
      <c r="B2128" s="30">
        <v>46217</v>
      </c>
      <c r="C2128" s="28" t="s">
        <v>42</v>
      </c>
      <c r="D2128" s="28" t="s">
        <v>250</v>
      </c>
      <c r="E2128" s="28" t="s">
        <v>235</v>
      </c>
      <c r="F2128" s="28">
        <v>43</v>
      </c>
    </row>
    <row r="2129" spans="2:6" x14ac:dyDescent="0.3">
      <c r="B2129" s="30">
        <v>46217</v>
      </c>
      <c r="C2129" s="28" t="s">
        <v>39</v>
      </c>
      <c r="D2129" s="28" t="s">
        <v>245</v>
      </c>
      <c r="E2129" s="28" t="s">
        <v>217</v>
      </c>
      <c r="F2129" s="28">
        <v>1300</v>
      </c>
    </row>
    <row r="2130" spans="2:6" x14ac:dyDescent="0.3">
      <c r="B2130" s="30">
        <v>46217</v>
      </c>
      <c r="C2130" s="28" t="s">
        <v>42</v>
      </c>
      <c r="D2130" s="28" t="s">
        <v>245</v>
      </c>
      <c r="E2130" s="28" t="s">
        <v>223</v>
      </c>
      <c r="F2130" s="28">
        <v>371</v>
      </c>
    </row>
    <row r="2131" spans="2:6" x14ac:dyDescent="0.3">
      <c r="B2131" s="30">
        <v>46217</v>
      </c>
      <c r="C2131" s="28" t="s">
        <v>39</v>
      </c>
      <c r="D2131" s="28" t="s">
        <v>246</v>
      </c>
      <c r="E2131" s="28" t="s">
        <v>237</v>
      </c>
      <c r="F2131" s="28">
        <v>1071</v>
      </c>
    </row>
    <row r="2132" spans="2:6" x14ac:dyDescent="0.3">
      <c r="B2132" s="30">
        <v>46217</v>
      </c>
      <c r="C2132" s="28" t="s">
        <v>38</v>
      </c>
      <c r="D2132" s="28" t="s">
        <v>244</v>
      </c>
      <c r="E2132" s="28" t="s">
        <v>227</v>
      </c>
      <c r="F2132" s="28">
        <v>1044</v>
      </c>
    </row>
    <row r="2133" spans="2:6" x14ac:dyDescent="0.3">
      <c r="B2133" s="30">
        <v>46217</v>
      </c>
      <c r="C2133" s="28" t="s">
        <v>39</v>
      </c>
      <c r="D2133" s="28" t="s">
        <v>245</v>
      </c>
      <c r="E2133" s="28" t="s">
        <v>215</v>
      </c>
      <c r="F2133" s="28">
        <v>1380</v>
      </c>
    </row>
    <row r="2134" spans="2:6" x14ac:dyDescent="0.3">
      <c r="B2134" s="30">
        <v>46217</v>
      </c>
      <c r="C2134" s="28" t="s">
        <v>42</v>
      </c>
      <c r="D2134" s="28" t="s">
        <v>250</v>
      </c>
      <c r="E2134" s="28" t="s">
        <v>234</v>
      </c>
      <c r="F2134" s="28">
        <v>204</v>
      </c>
    </row>
    <row r="2135" spans="2:6" x14ac:dyDescent="0.3">
      <c r="B2135" s="30">
        <v>46217</v>
      </c>
      <c r="C2135" s="28" t="s">
        <v>106</v>
      </c>
      <c r="D2135" s="28" t="s">
        <v>246</v>
      </c>
      <c r="E2135" s="28" t="s">
        <v>229</v>
      </c>
      <c r="F2135" s="28">
        <v>1672</v>
      </c>
    </row>
    <row r="2136" spans="2:6" x14ac:dyDescent="0.3">
      <c r="B2136" s="30">
        <v>46217</v>
      </c>
      <c r="C2136" s="28" t="s">
        <v>38</v>
      </c>
      <c r="D2136" s="28" t="s">
        <v>246</v>
      </c>
      <c r="E2136" s="28" t="s">
        <v>236</v>
      </c>
      <c r="F2136" s="28">
        <v>110</v>
      </c>
    </row>
    <row r="2137" spans="2:6" x14ac:dyDescent="0.3">
      <c r="B2137" s="30">
        <v>46217</v>
      </c>
      <c r="C2137" s="28" t="s">
        <v>39</v>
      </c>
      <c r="D2137" s="28" t="s">
        <v>244</v>
      </c>
      <c r="E2137" s="28" t="s">
        <v>227</v>
      </c>
      <c r="F2137" s="28">
        <v>638</v>
      </c>
    </row>
    <row r="2138" spans="2:6" x14ac:dyDescent="0.3">
      <c r="B2138" s="30">
        <v>46217</v>
      </c>
      <c r="C2138" s="28" t="s">
        <v>38</v>
      </c>
      <c r="D2138" s="28" t="s">
        <v>244</v>
      </c>
      <c r="E2138" s="28" t="s">
        <v>241</v>
      </c>
      <c r="F2138" s="28">
        <v>1020</v>
      </c>
    </row>
    <row r="2139" spans="2:6" x14ac:dyDescent="0.3">
      <c r="B2139" s="30">
        <v>46218</v>
      </c>
      <c r="C2139" s="28" t="s">
        <v>38</v>
      </c>
      <c r="D2139" s="28" t="s">
        <v>245</v>
      </c>
      <c r="E2139" s="28" t="s">
        <v>219</v>
      </c>
      <c r="F2139" s="28">
        <v>1638</v>
      </c>
    </row>
    <row r="2140" spans="2:6" x14ac:dyDescent="0.3">
      <c r="B2140" s="30">
        <v>46218</v>
      </c>
      <c r="C2140" s="28" t="s">
        <v>38</v>
      </c>
      <c r="D2140" s="28" t="s">
        <v>244</v>
      </c>
      <c r="E2140" s="28" t="s">
        <v>240</v>
      </c>
      <c r="F2140" s="28">
        <v>1035</v>
      </c>
    </row>
    <row r="2141" spans="2:6" x14ac:dyDescent="0.3">
      <c r="B2141" s="30">
        <v>46218</v>
      </c>
      <c r="C2141" s="28" t="s">
        <v>42</v>
      </c>
      <c r="D2141" s="28" t="s">
        <v>250</v>
      </c>
      <c r="E2141" s="28" t="s">
        <v>226</v>
      </c>
      <c r="F2141" s="28">
        <v>2208</v>
      </c>
    </row>
    <row r="2142" spans="2:6" x14ac:dyDescent="0.3">
      <c r="B2142" s="30">
        <v>46218</v>
      </c>
      <c r="C2142" s="28" t="s">
        <v>38</v>
      </c>
      <c r="D2142" s="28" t="s">
        <v>250</v>
      </c>
      <c r="E2142" s="28" t="s">
        <v>235</v>
      </c>
      <c r="F2142" s="28">
        <v>473</v>
      </c>
    </row>
    <row r="2143" spans="2:6" x14ac:dyDescent="0.3">
      <c r="B2143" s="30">
        <v>46218</v>
      </c>
      <c r="C2143" s="28" t="s">
        <v>38</v>
      </c>
      <c r="D2143" s="28" t="s">
        <v>245</v>
      </c>
      <c r="E2143" s="28" t="s">
        <v>219</v>
      </c>
      <c r="F2143" s="28">
        <v>728</v>
      </c>
    </row>
    <row r="2144" spans="2:6" x14ac:dyDescent="0.3">
      <c r="B2144" s="30">
        <v>46218</v>
      </c>
      <c r="C2144" s="28" t="s">
        <v>106</v>
      </c>
      <c r="D2144" s="28" t="s">
        <v>247</v>
      </c>
      <c r="E2144" s="28" t="s">
        <v>221</v>
      </c>
      <c r="F2144" s="28">
        <v>260</v>
      </c>
    </row>
    <row r="2145" spans="2:6" x14ac:dyDescent="0.3">
      <c r="B2145" s="30">
        <v>46218</v>
      </c>
      <c r="C2145" s="28" t="s">
        <v>106</v>
      </c>
      <c r="D2145" s="28" t="s">
        <v>247</v>
      </c>
      <c r="E2145" s="28" t="s">
        <v>230</v>
      </c>
      <c r="F2145" s="28">
        <v>185</v>
      </c>
    </row>
    <row r="2146" spans="2:6" x14ac:dyDescent="0.3">
      <c r="B2146" s="30">
        <v>46218</v>
      </c>
      <c r="C2146" s="28" t="s">
        <v>42</v>
      </c>
      <c r="D2146" s="28" t="s">
        <v>247</v>
      </c>
      <c r="E2146" s="28" t="s">
        <v>230</v>
      </c>
      <c r="F2146" s="28">
        <v>592</v>
      </c>
    </row>
    <row r="2147" spans="2:6" x14ac:dyDescent="0.3">
      <c r="B2147" s="30">
        <v>46218</v>
      </c>
      <c r="C2147" s="28" t="s">
        <v>106</v>
      </c>
      <c r="D2147" s="28" t="s">
        <v>244</v>
      </c>
      <c r="E2147" s="28" t="s">
        <v>240</v>
      </c>
      <c r="F2147" s="28">
        <v>1080</v>
      </c>
    </row>
    <row r="2148" spans="2:6" x14ac:dyDescent="0.3">
      <c r="B2148" s="30">
        <v>46218</v>
      </c>
      <c r="C2148" s="28" t="s">
        <v>38</v>
      </c>
      <c r="D2148" s="28" t="s">
        <v>247</v>
      </c>
      <c r="E2148" s="28" t="s">
        <v>230</v>
      </c>
      <c r="F2148" s="28">
        <v>222</v>
      </c>
    </row>
    <row r="2149" spans="2:6" x14ac:dyDescent="0.3">
      <c r="B2149" s="30">
        <v>46218</v>
      </c>
      <c r="C2149" s="28" t="s">
        <v>38</v>
      </c>
      <c r="D2149" s="28" t="s">
        <v>246</v>
      </c>
      <c r="E2149" s="28" t="s">
        <v>236</v>
      </c>
      <c r="F2149" s="28">
        <v>99</v>
      </c>
    </row>
    <row r="2150" spans="2:6" x14ac:dyDescent="0.3">
      <c r="B2150" s="30">
        <v>46218</v>
      </c>
      <c r="C2150" s="28" t="s">
        <v>42</v>
      </c>
      <c r="D2150" s="28" t="s">
        <v>244</v>
      </c>
      <c r="E2150" s="28" t="s">
        <v>227</v>
      </c>
      <c r="F2150" s="28">
        <v>1102</v>
      </c>
    </row>
    <row r="2151" spans="2:6" x14ac:dyDescent="0.3">
      <c r="B2151" s="30">
        <v>46219</v>
      </c>
      <c r="C2151" s="28" t="s">
        <v>39</v>
      </c>
      <c r="D2151" s="28" t="s">
        <v>250</v>
      </c>
      <c r="E2151" s="28" t="s">
        <v>235</v>
      </c>
      <c r="F2151" s="28">
        <v>774</v>
      </c>
    </row>
    <row r="2152" spans="2:6" x14ac:dyDescent="0.3">
      <c r="B2152" s="30">
        <v>46219</v>
      </c>
      <c r="C2152" s="28" t="s">
        <v>38</v>
      </c>
      <c r="D2152" s="28" t="s">
        <v>245</v>
      </c>
      <c r="E2152" s="28" t="s">
        <v>223</v>
      </c>
      <c r="F2152" s="28">
        <v>1007</v>
      </c>
    </row>
    <row r="2153" spans="2:6" x14ac:dyDescent="0.3">
      <c r="B2153" s="30">
        <v>46219</v>
      </c>
      <c r="C2153" s="28" t="s">
        <v>106</v>
      </c>
      <c r="D2153" s="28" t="s">
        <v>245</v>
      </c>
      <c r="E2153" s="28" t="s">
        <v>217</v>
      </c>
      <c r="F2153" s="28">
        <v>156</v>
      </c>
    </row>
    <row r="2154" spans="2:6" x14ac:dyDescent="0.3">
      <c r="B2154" s="30">
        <v>46219</v>
      </c>
      <c r="C2154" s="28" t="s">
        <v>106</v>
      </c>
      <c r="D2154" s="28" t="s">
        <v>245</v>
      </c>
      <c r="E2154" s="28" t="s">
        <v>215</v>
      </c>
      <c r="F2154" s="28">
        <v>207</v>
      </c>
    </row>
    <row r="2155" spans="2:6" x14ac:dyDescent="0.3">
      <c r="B2155" s="30">
        <v>46219</v>
      </c>
      <c r="C2155" s="28" t="s">
        <v>39</v>
      </c>
      <c r="D2155" s="28" t="s">
        <v>245</v>
      </c>
      <c r="E2155" s="28" t="s">
        <v>217</v>
      </c>
      <c r="F2155" s="28">
        <v>728</v>
      </c>
    </row>
    <row r="2156" spans="2:6" x14ac:dyDescent="0.3">
      <c r="B2156" s="30">
        <v>46219</v>
      </c>
      <c r="C2156" s="28" t="s">
        <v>38</v>
      </c>
      <c r="D2156" s="28" t="s">
        <v>250</v>
      </c>
      <c r="E2156" s="28" t="s">
        <v>226</v>
      </c>
      <c r="F2156" s="28">
        <v>1632</v>
      </c>
    </row>
    <row r="2157" spans="2:6" x14ac:dyDescent="0.3">
      <c r="B2157" s="30">
        <v>46219</v>
      </c>
      <c r="C2157" s="28" t="s">
        <v>38</v>
      </c>
      <c r="D2157" s="28" t="s">
        <v>250</v>
      </c>
      <c r="E2157" s="28" t="s">
        <v>239</v>
      </c>
      <c r="F2157" s="28">
        <v>114</v>
      </c>
    </row>
    <row r="2158" spans="2:6" x14ac:dyDescent="0.3">
      <c r="B2158" s="30">
        <v>46219</v>
      </c>
      <c r="C2158" s="28" t="s">
        <v>106</v>
      </c>
      <c r="D2158" s="28" t="s">
        <v>246</v>
      </c>
      <c r="E2158" s="28" t="s">
        <v>237</v>
      </c>
      <c r="F2158" s="28">
        <v>1512</v>
      </c>
    </row>
    <row r="2159" spans="2:6" x14ac:dyDescent="0.3">
      <c r="B2159" s="30">
        <v>46220</v>
      </c>
      <c r="C2159" s="28" t="s">
        <v>106</v>
      </c>
      <c r="D2159" s="28" t="s">
        <v>246</v>
      </c>
      <c r="E2159" s="28" t="s">
        <v>236</v>
      </c>
      <c r="F2159" s="28">
        <v>220</v>
      </c>
    </row>
    <row r="2160" spans="2:6" x14ac:dyDescent="0.3">
      <c r="B2160" s="30">
        <v>46220</v>
      </c>
      <c r="C2160" s="28" t="s">
        <v>42</v>
      </c>
      <c r="D2160" s="28" t="s">
        <v>244</v>
      </c>
      <c r="E2160" s="28" t="s">
        <v>227</v>
      </c>
      <c r="F2160" s="28">
        <v>1044</v>
      </c>
    </row>
    <row r="2161" spans="2:6" x14ac:dyDescent="0.3">
      <c r="B2161" s="30">
        <v>46220</v>
      </c>
      <c r="C2161" s="28" t="s">
        <v>38</v>
      </c>
      <c r="D2161" s="28" t="s">
        <v>250</v>
      </c>
      <c r="E2161" s="28" t="s">
        <v>239</v>
      </c>
      <c r="F2161" s="28">
        <v>190</v>
      </c>
    </row>
    <row r="2162" spans="2:6" x14ac:dyDescent="0.3">
      <c r="B2162" s="30">
        <v>46220</v>
      </c>
      <c r="C2162" s="28" t="s">
        <v>42</v>
      </c>
      <c r="D2162" s="28" t="s">
        <v>250</v>
      </c>
      <c r="E2162" s="28" t="s">
        <v>235</v>
      </c>
      <c r="F2162" s="28">
        <v>602</v>
      </c>
    </row>
    <row r="2163" spans="2:6" x14ac:dyDescent="0.3">
      <c r="B2163" s="30">
        <v>46220</v>
      </c>
      <c r="C2163" s="28" t="s">
        <v>106</v>
      </c>
      <c r="D2163" s="28" t="s">
        <v>244</v>
      </c>
      <c r="E2163" s="28" t="s">
        <v>242</v>
      </c>
      <c r="F2163" s="28">
        <v>570</v>
      </c>
    </row>
    <row r="2164" spans="2:6" x14ac:dyDescent="0.3">
      <c r="B2164" s="30">
        <v>46220</v>
      </c>
      <c r="C2164" s="28" t="s">
        <v>39</v>
      </c>
      <c r="D2164" s="28" t="s">
        <v>245</v>
      </c>
      <c r="E2164" s="28" t="s">
        <v>223</v>
      </c>
      <c r="F2164" s="28">
        <v>1166</v>
      </c>
    </row>
    <row r="2165" spans="2:6" x14ac:dyDescent="0.3">
      <c r="B2165" s="30">
        <v>46220</v>
      </c>
      <c r="C2165" s="28" t="s">
        <v>38</v>
      </c>
      <c r="D2165" s="28" t="s">
        <v>246</v>
      </c>
      <c r="E2165" s="28" t="s">
        <v>236</v>
      </c>
      <c r="F2165" s="28">
        <v>242</v>
      </c>
    </row>
    <row r="2166" spans="2:6" x14ac:dyDescent="0.3">
      <c r="B2166" s="30">
        <v>46220</v>
      </c>
      <c r="C2166" s="28" t="s">
        <v>38</v>
      </c>
      <c r="D2166" s="28" t="s">
        <v>244</v>
      </c>
      <c r="E2166" s="28" t="s">
        <v>242</v>
      </c>
      <c r="F2166" s="28">
        <v>1083</v>
      </c>
    </row>
    <row r="2167" spans="2:6" x14ac:dyDescent="0.3">
      <c r="B2167" s="30">
        <v>46220</v>
      </c>
      <c r="C2167" s="28" t="s">
        <v>39</v>
      </c>
      <c r="D2167" s="28" t="s">
        <v>247</v>
      </c>
      <c r="E2167" s="28" t="s">
        <v>233</v>
      </c>
      <c r="F2167" s="28">
        <v>663</v>
      </c>
    </row>
    <row r="2168" spans="2:6" x14ac:dyDescent="0.3">
      <c r="B2168" s="30">
        <v>46220</v>
      </c>
      <c r="C2168" s="28" t="s">
        <v>42</v>
      </c>
      <c r="D2168" s="28" t="s">
        <v>244</v>
      </c>
      <c r="E2168" s="28" t="s">
        <v>227</v>
      </c>
      <c r="F2168" s="28">
        <v>1276</v>
      </c>
    </row>
    <row r="2169" spans="2:6" x14ac:dyDescent="0.3">
      <c r="B2169" s="30">
        <v>46220</v>
      </c>
      <c r="C2169" s="28" t="s">
        <v>38</v>
      </c>
      <c r="D2169" s="28" t="s">
        <v>245</v>
      </c>
      <c r="E2169" s="28" t="s">
        <v>219</v>
      </c>
      <c r="F2169" s="28">
        <v>1001</v>
      </c>
    </row>
    <row r="2170" spans="2:6" x14ac:dyDescent="0.3">
      <c r="B2170" s="30">
        <v>46221</v>
      </c>
      <c r="C2170" s="28" t="s">
        <v>38</v>
      </c>
      <c r="D2170" s="28" t="s">
        <v>244</v>
      </c>
      <c r="E2170" s="28" t="s">
        <v>240</v>
      </c>
      <c r="F2170" s="28">
        <v>1080</v>
      </c>
    </row>
    <row r="2171" spans="2:6" x14ac:dyDescent="0.3">
      <c r="B2171" s="30">
        <v>46221</v>
      </c>
      <c r="C2171" s="28" t="s">
        <v>42</v>
      </c>
      <c r="D2171" s="28" t="s">
        <v>246</v>
      </c>
      <c r="E2171" s="28" t="s">
        <v>237</v>
      </c>
      <c r="F2171" s="28">
        <v>1134</v>
      </c>
    </row>
    <row r="2172" spans="2:6" x14ac:dyDescent="0.3">
      <c r="B2172" s="30">
        <v>46221</v>
      </c>
      <c r="C2172" s="28" t="s">
        <v>38</v>
      </c>
      <c r="D2172" s="28" t="s">
        <v>247</v>
      </c>
      <c r="E2172" s="28" t="s">
        <v>233</v>
      </c>
      <c r="F2172" s="28">
        <v>102</v>
      </c>
    </row>
    <row r="2173" spans="2:6" x14ac:dyDescent="0.3">
      <c r="B2173" s="30">
        <v>46221</v>
      </c>
      <c r="C2173" s="28" t="s">
        <v>39</v>
      </c>
      <c r="D2173" s="28" t="s">
        <v>246</v>
      </c>
      <c r="E2173" s="28" t="s">
        <v>229</v>
      </c>
      <c r="F2173" s="28">
        <v>1408</v>
      </c>
    </row>
    <row r="2174" spans="2:6" x14ac:dyDescent="0.3">
      <c r="B2174" s="30">
        <v>46221</v>
      </c>
      <c r="C2174" s="28" t="s">
        <v>38</v>
      </c>
      <c r="D2174" s="28" t="s">
        <v>246</v>
      </c>
      <c r="E2174" s="28" t="s">
        <v>228</v>
      </c>
      <c r="F2174" s="28">
        <v>288</v>
      </c>
    </row>
    <row r="2175" spans="2:6" x14ac:dyDescent="0.3">
      <c r="B2175" s="30">
        <v>46221</v>
      </c>
      <c r="C2175" s="28" t="s">
        <v>42</v>
      </c>
      <c r="D2175" s="28" t="s">
        <v>247</v>
      </c>
      <c r="E2175" s="28" t="s">
        <v>225</v>
      </c>
      <c r="F2175" s="28">
        <v>1600</v>
      </c>
    </row>
    <row r="2176" spans="2:6" x14ac:dyDescent="0.3">
      <c r="B2176" s="30">
        <v>46221</v>
      </c>
      <c r="C2176" s="28" t="s">
        <v>42</v>
      </c>
      <c r="D2176" s="28" t="s">
        <v>244</v>
      </c>
      <c r="E2176" s="28" t="s">
        <v>227</v>
      </c>
      <c r="F2176" s="28">
        <v>522</v>
      </c>
    </row>
    <row r="2177" spans="2:6" x14ac:dyDescent="0.3">
      <c r="B2177" s="30">
        <v>46221</v>
      </c>
      <c r="C2177" s="28" t="s">
        <v>38</v>
      </c>
      <c r="D2177" s="28" t="s">
        <v>250</v>
      </c>
      <c r="E2177" s="28" t="s">
        <v>226</v>
      </c>
      <c r="F2177" s="28">
        <v>2016</v>
      </c>
    </row>
    <row r="2178" spans="2:6" x14ac:dyDescent="0.3">
      <c r="B2178" s="30">
        <v>46221</v>
      </c>
      <c r="C2178" s="28" t="s">
        <v>39</v>
      </c>
      <c r="D2178" s="28" t="s">
        <v>245</v>
      </c>
      <c r="E2178" s="28" t="s">
        <v>223</v>
      </c>
      <c r="F2178" s="28">
        <v>1166</v>
      </c>
    </row>
    <row r="2179" spans="2:6" x14ac:dyDescent="0.3">
      <c r="B2179" s="30">
        <v>46221</v>
      </c>
      <c r="C2179" s="28" t="s">
        <v>106</v>
      </c>
      <c r="D2179" s="28" t="s">
        <v>250</v>
      </c>
      <c r="E2179" s="28" t="s">
        <v>235</v>
      </c>
      <c r="F2179" s="28">
        <v>817</v>
      </c>
    </row>
    <row r="2180" spans="2:6" x14ac:dyDescent="0.3">
      <c r="B2180" s="30">
        <v>46222</v>
      </c>
      <c r="C2180" s="28" t="s">
        <v>42</v>
      </c>
      <c r="D2180" s="28" t="s">
        <v>246</v>
      </c>
      <c r="E2180" s="28" t="s">
        <v>236</v>
      </c>
      <c r="F2180" s="28">
        <v>242</v>
      </c>
    </row>
    <row r="2181" spans="2:6" x14ac:dyDescent="0.3">
      <c r="B2181" s="30">
        <v>46222</v>
      </c>
      <c r="C2181" s="28" t="s">
        <v>106</v>
      </c>
      <c r="D2181" s="28" t="s">
        <v>244</v>
      </c>
      <c r="E2181" s="28" t="s">
        <v>241</v>
      </c>
      <c r="F2181" s="28">
        <v>60</v>
      </c>
    </row>
    <row r="2182" spans="2:6" x14ac:dyDescent="0.3">
      <c r="B2182" s="30">
        <v>46222</v>
      </c>
      <c r="C2182" s="28" t="s">
        <v>38</v>
      </c>
      <c r="D2182" s="28" t="s">
        <v>246</v>
      </c>
      <c r="E2182" s="28" t="s">
        <v>236</v>
      </c>
      <c r="F2182" s="28">
        <v>33</v>
      </c>
    </row>
    <row r="2183" spans="2:6" x14ac:dyDescent="0.3">
      <c r="B2183" s="30">
        <v>46222</v>
      </c>
      <c r="C2183" s="28" t="s">
        <v>39</v>
      </c>
      <c r="D2183" s="28" t="s">
        <v>244</v>
      </c>
      <c r="E2183" s="28" t="s">
        <v>241</v>
      </c>
      <c r="F2183" s="28">
        <v>540</v>
      </c>
    </row>
    <row r="2184" spans="2:6" x14ac:dyDescent="0.3">
      <c r="B2184" s="30">
        <v>46222</v>
      </c>
      <c r="C2184" s="28" t="s">
        <v>38</v>
      </c>
      <c r="D2184" s="28" t="s">
        <v>246</v>
      </c>
      <c r="E2184" s="28" t="s">
        <v>236</v>
      </c>
      <c r="F2184" s="28">
        <v>132</v>
      </c>
    </row>
    <row r="2185" spans="2:6" x14ac:dyDescent="0.3">
      <c r="B2185" s="30">
        <v>46222</v>
      </c>
      <c r="C2185" s="28" t="s">
        <v>106</v>
      </c>
      <c r="D2185" s="28" t="s">
        <v>245</v>
      </c>
      <c r="E2185" s="28" t="s">
        <v>219</v>
      </c>
      <c r="F2185" s="28">
        <v>1456</v>
      </c>
    </row>
    <row r="2186" spans="2:6" x14ac:dyDescent="0.3">
      <c r="B2186" s="30">
        <v>46222</v>
      </c>
      <c r="C2186" s="28" t="s">
        <v>42</v>
      </c>
      <c r="D2186" s="28" t="s">
        <v>245</v>
      </c>
      <c r="E2186" s="28" t="s">
        <v>238</v>
      </c>
      <c r="F2186" s="28">
        <v>1827</v>
      </c>
    </row>
    <row r="2187" spans="2:6" x14ac:dyDescent="0.3">
      <c r="B2187" s="30">
        <v>46222</v>
      </c>
      <c r="C2187" s="28" t="s">
        <v>39</v>
      </c>
      <c r="D2187" s="28" t="s">
        <v>247</v>
      </c>
      <c r="E2187" s="28" t="s">
        <v>230</v>
      </c>
      <c r="F2187" s="28">
        <v>777</v>
      </c>
    </row>
    <row r="2188" spans="2:6" x14ac:dyDescent="0.3">
      <c r="B2188" s="30">
        <v>46222</v>
      </c>
      <c r="C2188" s="28" t="s">
        <v>106</v>
      </c>
      <c r="D2188" s="28" t="s">
        <v>247</v>
      </c>
      <c r="E2188" s="28" t="s">
        <v>221</v>
      </c>
      <c r="F2188" s="28">
        <v>130</v>
      </c>
    </row>
    <row r="2189" spans="2:6" x14ac:dyDescent="0.3">
      <c r="B2189" s="30">
        <v>46222</v>
      </c>
      <c r="C2189" s="28" t="s">
        <v>106</v>
      </c>
      <c r="D2189" s="28" t="s">
        <v>246</v>
      </c>
      <c r="E2189" s="28" t="s">
        <v>236</v>
      </c>
      <c r="F2189" s="28">
        <v>99</v>
      </c>
    </row>
    <row r="2190" spans="2:6" x14ac:dyDescent="0.3">
      <c r="B2190" s="30">
        <v>46222</v>
      </c>
      <c r="C2190" s="28" t="s">
        <v>106</v>
      </c>
      <c r="D2190" s="28" t="s">
        <v>247</v>
      </c>
      <c r="E2190" s="28" t="s">
        <v>233</v>
      </c>
      <c r="F2190" s="28">
        <v>1275</v>
      </c>
    </row>
    <row r="2191" spans="2:6" x14ac:dyDescent="0.3">
      <c r="B2191" s="30">
        <v>46222</v>
      </c>
      <c r="C2191" s="28" t="s">
        <v>39</v>
      </c>
      <c r="D2191" s="28" t="s">
        <v>246</v>
      </c>
      <c r="E2191" s="28" t="s">
        <v>229</v>
      </c>
      <c r="F2191" s="28">
        <v>1232</v>
      </c>
    </row>
    <row r="2192" spans="2:6" x14ac:dyDescent="0.3">
      <c r="B2192" s="30">
        <v>46222</v>
      </c>
      <c r="C2192" s="28" t="s">
        <v>42</v>
      </c>
      <c r="D2192" s="28" t="s">
        <v>247</v>
      </c>
      <c r="E2192" s="28" t="s">
        <v>225</v>
      </c>
      <c r="F2192" s="28">
        <v>256</v>
      </c>
    </row>
    <row r="2193" spans="2:6" x14ac:dyDescent="0.3">
      <c r="B2193" s="30">
        <v>46222</v>
      </c>
      <c r="C2193" s="28" t="s">
        <v>106</v>
      </c>
      <c r="D2193" s="28" t="s">
        <v>250</v>
      </c>
      <c r="E2193" s="28" t="s">
        <v>239</v>
      </c>
      <c r="F2193" s="28">
        <v>114</v>
      </c>
    </row>
    <row r="2194" spans="2:6" x14ac:dyDescent="0.3">
      <c r="B2194" s="30">
        <v>46223</v>
      </c>
      <c r="C2194" s="28" t="s">
        <v>106</v>
      </c>
      <c r="D2194" s="28" t="s">
        <v>245</v>
      </c>
      <c r="E2194" s="28" t="s">
        <v>223</v>
      </c>
      <c r="F2194" s="28">
        <v>1272</v>
      </c>
    </row>
    <row r="2195" spans="2:6" x14ac:dyDescent="0.3">
      <c r="B2195" s="30">
        <v>46223</v>
      </c>
      <c r="C2195" s="28" t="s">
        <v>38</v>
      </c>
      <c r="D2195" s="28" t="s">
        <v>247</v>
      </c>
      <c r="E2195" s="28" t="s">
        <v>221</v>
      </c>
      <c r="F2195" s="28">
        <v>104</v>
      </c>
    </row>
    <row r="2196" spans="2:6" x14ac:dyDescent="0.3">
      <c r="B2196" s="30">
        <v>46223</v>
      </c>
      <c r="C2196" s="28" t="s">
        <v>106</v>
      </c>
      <c r="D2196" s="28" t="s">
        <v>245</v>
      </c>
      <c r="E2196" s="28" t="s">
        <v>219</v>
      </c>
      <c r="F2196" s="28">
        <v>637</v>
      </c>
    </row>
    <row r="2197" spans="2:6" x14ac:dyDescent="0.3">
      <c r="B2197" s="30">
        <v>46223</v>
      </c>
      <c r="C2197" s="28" t="s">
        <v>38</v>
      </c>
      <c r="D2197" s="28" t="s">
        <v>247</v>
      </c>
      <c r="E2197" s="28" t="s">
        <v>225</v>
      </c>
      <c r="F2197" s="28">
        <v>320</v>
      </c>
    </row>
    <row r="2198" spans="2:6" x14ac:dyDescent="0.3">
      <c r="B2198" s="30">
        <v>46223</v>
      </c>
      <c r="C2198" s="28" t="s">
        <v>42</v>
      </c>
      <c r="D2198" s="28" t="s">
        <v>246</v>
      </c>
      <c r="E2198" s="28" t="s">
        <v>228</v>
      </c>
      <c r="F2198" s="28">
        <v>1584</v>
      </c>
    </row>
    <row r="2199" spans="2:6" x14ac:dyDescent="0.3">
      <c r="B2199" s="30">
        <v>46223</v>
      </c>
      <c r="C2199" s="28" t="s">
        <v>38</v>
      </c>
      <c r="D2199" s="28" t="s">
        <v>245</v>
      </c>
      <c r="E2199" s="28" t="s">
        <v>219</v>
      </c>
      <c r="F2199" s="28">
        <v>455</v>
      </c>
    </row>
    <row r="2200" spans="2:6" x14ac:dyDescent="0.3">
      <c r="B2200" s="30">
        <v>46223</v>
      </c>
      <c r="C2200" s="28" t="s">
        <v>106</v>
      </c>
      <c r="D2200" s="28" t="s">
        <v>245</v>
      </c>
      <c r="E2200" s="28" t="s">
        <v>223</v>
      </c>
      <c r="F2200" s="28">
        <v>954</v>
      </c>
    </row>
    <row r="2201" spans="2:6" x14ac:dyDescent="0.3">
      <c r="B2201" s="30">
        <v>46223</v>
      </c>
      <c r="C2201" s="28" t="s">
        <v>42</v>
      </c>
      <c r="D2201" s="28" t="s">
        <v>244</v>
      </c>
      <c r="E2201" s="28" t="s">
        <v>242</v>
      </c>
      <c r="F2201" s="28">
        <v>171</v>
      </c>
    </row>
    <row r="2202" spans="2:6" x14ac:dyDescent="0.3">
      <c r="B2202" s="30">
        <v>46223</v>
      </c>
      <c r="C2202" s="28" t="s">
        <v>106</v>
      </c>
      <c r="D2202" s="28" t="s">
        <v>250</v>
      </c>
      <c r="E2202" s="28" t="s">
        <v>232</v>
      </c>
      <c r="F2202" s="28">
        <v>799</v>
      </c>
    </row>
    <row r="2203" spans="2:6" x14ac:dyDescent="0.3">
      <c r="B2203" s="30">
        <v>46223</v>
      </c>
      <c r="C2203" s="28" t="s">
        <v>42</v>
      </c>
      <c r="D2203" s="28" t="s">
        <v>245</v>
      </c>
      <c r="E2203" s="28" t="s">
        <v>217</v>
      </c>
      <c r="F2203" s="28">
        <v>676</v>
      </c>
    </row>
    <row r="2204" spans="2:6" x14ac:dyDescent="0.3">
      <c r="B2204" s="30">
        <v>46223</v>
      </c>
      <c r="C2204" s="28" t="s">
        <v>38</v>
      </c>
      <c r="D2204" s="28" t="s">
        <v>250</v>
      </c>
      <c r="E2204" s="28" t="s">
        <v>235</v>
      </c>
      <c r="F2204" s="28">
        <v>430</v>
      </c>
    </row>
    <row r="2205" spans="2:6" x14ac:dyDescent="0.3">
      <c r="B2205" s="30">
        <v>46223</v>
      </c>
      <c r="C2205" s="28" t="s">
        <v>38</v>
      </c>
      <c r="D2205" s="28" t="s">
        <v>244</v>
      </c>
      <c r="E2205" s="28" t="s">
        <v>240</v>
      </c>
      <c r="F2205" s="28">
        <v>810</v>
      </c>
    </row>
    <row r="2206" spans="2:6" x14ac:dyDescent="0.3">
      <c r="B2206" s="30">
        <v>46223</v>
      </c>
      <c r="C2206" s="28" t="s">
        <v>42</v>
      </c>
      <c r="D2206" s="28" t="s">
        <v>250</v>
      </c>
      <c r="E2206" s="28" t="s">
        <v>235</v>
      </c>
      <c r="F2206" s="28">
        <v>516</v>
      </c>
    </row>
    <row r="2207" spans="2:6" x14ac:dyDescent="0.3">
      <c r="B2207" s="30">
        <v>46224</v>
      </c>
      <c r="C2207" s="28" t="s">
        <v>42</v>
      </c>
      <c r="D2207" s="28" t="s">
        <v>250</v>
      </c>
      <c r="E2207" s="28" t="s">
        <v>239</v>
      </c>
      <c r="F2207" s="28">
        <v>152</v>
      </c>
    </row>
    <row r="2208" spans="2:6" x14ac:dyDescent="0.3">
      <c r="B2208" s="30">
        <v>46224</v>
      </c>
      <c r="C2208" s="28" t="s">
        <v>42</v>
      </c>
      <c r="D2208" s="28" t="s">
        <v>244</v>
      </c>
      <c r="E2208" s="28" t="s">
        <v>227</v>
      </c>
      <c r="F2208" s="28">
        <v>580</v>
      </c>
    </row>
    <row r="2209" spans="2:6" x14ac:dyDescent="0.3">
      <c r="B2209" s="30">
        <v>46224</v>
      </c>
      <c r="C2209" s="28" t="s">
        <v>42</v>
      </c>
      <c r="D2209" s="28" t="s">
        <v>250</v>
      </c>
      <c r="E2209" s="28" t="s">
        <v>234</v>
      </c>
      <c r="F2209" s="28">
        <v>765</v>
      </c>
    </row>
    <row r="2210" spans="2:6" x14ac:dyDescent="0.3">
      <c r="B2210" s="30">
        <v>46224</v>
      </c>
      <c r="C2210" s="28" t="s">
        <v>39</v>
      </c>
      <c r="D2210" s="28" t="s">
        <v>244</v>
      </c>
      <c r="E2210" s="28" t="s">
        <v>231</v>
      </c>
      <c r="F2210" s="28">
        <v>198</v>
      </c>
    </row>
    <row r="2211" spans="2:6" x14ac:dyDescent="0.3">
      <c r="B2211" s="30">
        <v>46224</v>
      </c>
      <c r="C2211" s="28" t="s">
        <v>38</v>
      </c>
      <c r="D2211" s="28" t="s">
        <v>244</v>
      </c>
      <c r="E2211" s="28" t="s">
        <v>227</v>
      </c>
      <c r="F2211" s="28">
        <v>696</v>
      </c>
    </row>
    <row r="2212" spans="2:6" x14ac:dyDescent="0.3">
      <c r="B2212" s="30">
        <v>46224</v>
      </c>
      <c r="C2212" s="28" t="s">
        <v>38</v>
      </c>
      <c r="D2212" s="28" t="s">
        <v>247</v>
      </c>
      <c r="E2212" s="28" t="s">
        <v>221</v>
      </c>
      <c r="F2212" s="28">
        <v>182</v>
      </c>
    </row>
    <row r="2213" spans="2:6" x14ac:dyDescent="0.3">
      <c r="B2213" s="30">
        <v>46224</v>
      </c>
      <c r="C2213" s="28" t="s">
        <v>38</v>
      </c>
      <c r="D2213" s="28" t="s">
        <v>244</v>
      </c>
      <c r="E2213" s="28" t="s">
        <v>231</v>
      </c>
      <c r="F2213" s="28">
        <v>242</v>
      </c>
    </row>
    <row r="2214" spans="2:6" x14ac:dyDescent="0.3">
      <c r="B2214" s="30">
        <v>46225</v>
      </c>
      <c r="C2214" s="28" t="s">
        <v>106</v>
      </c>
      <c r="D2214" s="28" t="s">
        <v>245</v>
      </c>
      <c r="E2214" s="28" t="s">
        <v>223</v>
      </c>
      <c r="F2214" s="28">
        <v>1113</v>
      </c>
    </row>
    <row r="2215" spans="2:6" x14ac:dyDescent="0.3">
      <c r="B2215" s="30">
        <v>46225</v>
      </c>
      <c r="C2215" s="28" t="s">
        <v>106</v>
      </c>
      <c r="D2215" s="28" t="s">
        <v>245</v>
      </c>
      <c r="E2215" s="28" t="s">
        <v>223</v>
      </c>
      <c r="F2215" s="28">
        <v>583</v>
      </c>
    </row>
    <row r="2216" spans="2:6" x14ac:dyDescent="0.3">
      <c r="B2216" s="30">
        <v>46225</v>
      </c>
      <c r="C2216" s="28" t="s">
        <v>42</v>
      </c>
      <c r="D2216" s="28" t="s">
        <v>247</v>
      </c>
      <c r="E2216" s="28" t="s">
        <v>225</v>
      </c>
      <c r="F2216" s="28">
        <v>256</v>
      </c>
    </row>
    <row r="2217" spans="2:6" x14ac:dyDescent="0.3">
      <c r="B2217" s="30">
        <v>46225</v>
      </c>
      <c r="C2217" s="28" t="s">
        <v>38</v>
      </c>
      <c r="D2217" s="28" t="s">
        <v>246</v>
      </c>
      <c r="E2217" s="28" t="s">
        <v>236</v>
      </c>
      <c r="F2217" s="28">
        <v>231</v>
      </c>
    </row>
    <row r="2218" spans="2:6" x14ac:dyDescent="0.3">
      <c r="B2218" s="30">
        <v>46225</v>
      </c>
      <c r="C2218" s="28" t="s">
        <v>106</v>
      </c>
      <c r="D2218" s="28" t="s">
        <v>247</v>
      </c>
      <c r="E2218" s="28" t="s">
        <v>230</v>
      </c>
      <c r="F2218" s="28">
        <v>74</v>
      </c>
    </row>
    <row r="2219" spans="2:6" x14ac:dyDescent="0.3">
      <c r="B2219" s="30">
        <v>46225</v>
      </c>
      <c r="C2219" s="28" t="s">
        <v>38</v>
      </c>
      <c r="D2219" s="28" t="s">
        <v>244</v>
      </c>
      <c r="E2219" s="28" t="s">
        <v>231</v>
      </c>
      <c r="F2219" s="28">
        <v>550</v>
      </c>
    </row>
    <row r="2220" spans="2:6" x14ac:dyDescent="0.3">
      <c r="B2220" s="30">
        <v>46225</v>
      </c>
      <c r="C2220" s="28" t="s">
        <v>38</v>
      </c>
      <c r="D2220" s="28" t="s">
        <v>246</v>
      </c>
      <c r="E2220" s="28" t="s">
        <v>237</v>
      </c>
      <c r="F2220" s="28">
        <v>441</v>
      </c>
    </row>
    <row r="2221" spans="2:6" x14ac:dyDescent="0.3">
      <c r="B2221" s="30">
        <v>46225</v>
      </c>
      <c r="C2221" s="28" t="s">
        <v>39</v>
      </c>
      <c r="D2221" s="28" t="s">
        <v>250</v>
      </c>
      <c r="E2221" s="28" t="s">
        <v>239</v>
      </c>
      <c r="F2221" s="28">
        <v>570</v>
      </c>
    </row>
    <row r="2222" spans="2:6" x14ac:dyDescent="0.3">
      <c r="B2222" s="30">
        <v>46225</v>
      </c>
      <c r="C2222" s="28" t="s">
        <v>106</v>
      </c>
      <c r="D2222" s="28" t="s">
        <v>245</v>
      </c>
      <c r="E2222" s="28" t="s">
        <v>219</v>
      </c>
      <c r="F2222" s="28">
        <v>364</v>
      </c>
    </row>
    <row r="2223" spans="2:6" x14ac:dyDescent="0.3">
      <c r="B2223" s="30">
        <v>46225</v>
      </c>
      <c r="C2223" s="28" t="s">
        <v>42</v>
      </c>
      <c r="D2223" s="28" t="s">
        <v>250</v>
      </c>
      <c r="E2223" s="28" t="s">
        <v>232</v>
      </c>
      <c r="F2223" s="28">
        <v>141</v>
      </c>
    </row>
    <row r="2224" spans="2:6" x14ac:dyDescent="0.3">
      <c r="B2224" s="30">
        <v>46226</v>
      </c>
      <c r="C2224" s="28" t="s">
        <v>39</v>
      </c>
      <c r="D2224" s="28" t="s">
        <v>250</v>
      </c>
      <c r="E2224" s="28" t="s">
        <v>232</v>
      </c>
      <c r="F2224" s="28">
        <v>141</v>
      </c>
    </row>
    <row r="2225" spans="2:6" x14ac:dyDescent="0.3">
      <c r="B2225" s="30">
        <v>46226</v>
      </c>
      <c r="C2225" s="28" t="s">
        <v>42</v>
      </c>
      <c r="D2225" s="28" t="s">
        <v>250</v>
      </c>
      <c r="E2225" s="28" t="s">
        <v>232</v>
      </c>
      <c r="F2225" s="28">
        <v>658</v>
      </c>
    </row>
    <row r="2226" spans="2:6" x14ac:dyDescent="0.3">
      <c r="B2226" s="30">
        <v>46226</v>
      </c>
      <c r="C2226" s="28" t="s">
        <v>106</v>
      </c>
      <c r="D2226" s="28" t="s">
        <v>244</v>
      </c>
      <c r="E2226" s="28" t="s">
        <v>231</v>
      </c>
      <c r="F2226" s="28">
        <v>308</v>
      </c>
    </row>
    <row r="2227" spans="2:6" x14ac:dyDescent="0.3">
      <c r="B2227" s="30">
        <v>46226</v>
      </c>
      <c r="C2227" s="28" t="s">
        <v>42</v>
      </c>
      <c r="D2227" s="28" t="s">
        <v>245</v>
      </c>
      <c r="E2227" s="28" t="s">
        <v>223</v>
      </c>
      <c r="F2227" s="28">
        <v>371</v>
      </c>
    </row>
    <row r="2228" spans="2:6" x14ac:dyDescent="0.3">
      <c r="B2228" s="30">
        <v>46226</v>
      </c>
      <c r="C2228" s="28" t="s">
        <v>42</v>
      </c>
      <c r="D2228" s="28" t="s">
        <v>247</v>
      </c>
      <c r="E2228" s="28" t="s">
        <v>230</v>
      </c>
      <c r="F2228" s="28">
        <v>296</v>
      </c>
    </row>
    <row r="2229" spans="2:6" x14ac:dyDescent="0.3">
      <c r="B2229" s="30">
        <v>46226</v>
      </c>
      <c r="C2229" s="28" t="s">
        <v>106</v>
      </c>
      <c r="D2229" s="28" t="s">
        <v>250</v>
      </c>
      <c r="E2229" s="28" t="s">
        <v>235</v>
      </c>
      <c r="F2229" s="28">
        <v>989</v>
      </c>
    </row>
    <row r="2230" spans="2:6" x14ac:dyDescent="0.3">
      <c r="B2230" s="30">
        <v>46226</v>
      </c>
      <c r="C2230" s="28" t="s">
        <v>38</v>
      </c>
      <c r="D2230" s="28" t="s">
        <v>250</v>
      </c>
      <c r="E2230" s="28" t="s">
        <v>226</v>
      </c>
      <c r="F2230" s="28">
        <v>672</v>
      </c>
    </row>
    <row r="2231" spans="2:6" x14ac:dyDescent="0.3">
      <c r="B2231" s="30">
        <v>46226</v>
      </c>
      <c r="C2231" s="28" t="s">
        <v>42</v>
      </c>
      <c r="D2231" s="28" t="s">
        <v>245</v>
      </c>
      <c r="E2231" s="28" t="s">
        <v>238</v>
      </c>
      <c r="F2231" s="28">
        <v>1653</v>
      </c>
    </row>
    <row r="2232" spans="2:6" x14ac:dyDescent="0.3">
      <c r="B2232" s="30">
        <v>46226</v>
      </c>
      <c r="C2232" s="28" t="s">
        <v>39</v>
      </c>
      <c r="D2232" s="28" t="s">
        <v>245</v>
      </c>
      <c r="E2232" s="28" t="s">
        <v>223</v>
      </c>
      <c r="F2232" s="28">
        <v>848</v>
      </c>
    </row>
    <row r="2233" spans="2:6" x14ac:dyDescent="0.3">
      <c r="B2233" s="30">
        <v>46226</v>
      </c>
      <c r="C2233" s="28" t="s">
        <v>39</v>
      </c>
      <c r="D2233" s="28" t="s">
        <v>245</v>
      </c>
      <c r="E2233" s="28" t="s">
        <v>238</v>
      </c>
      <c r="F2233" s="28">
        <v>870</v>
      </c>
    </row>
    <row r="2234" spans="2:6" x14ac:dyDescent="0.3">
      <c r="B2234" s="30">
        <v>46226</v>
      </c>
      <c r="C2234" s="28" t="s">
        <v>106</v>
      </c>
      <c r="D2234" s="28" t="s">
        <v>247</v>
      </c>
      <c r="E2234" s="28" t="s">
        <v>225</v>
      </c>
      <c r="F2234" s="28">
        <v>1088</v>
      </c>
    </row>
    <row r="2235" spans="2:6" x14ac:dyDescent="0.3">
      <c r="B2235" s="30">
        <v>46227</v>
      </c>
      <c r="C2235" s="28" t="s">
        <v>42</v>
      </c>
      <c r="D2235" s="28" t="s">
        <v>246</v>
      </c>
      <c r="E2235" s="28" t="s">
        <v>229</v>
      </c>
      <c r="F2235" s="28">
        <v>528</v>
      </c>
    </row>
    <row r="2236" spans="2:6" x14ac:dyDescent="0.3">
      <c r="B2236" s="30">
        <v>46227</v>
      </c>
      <c r="C2236" s="28" t="s">
        <v>39</v>
      </c>
      <c r="D2236" s="28" t="s">
        <v>244</v>
      </c>
      <c r="E2236" s="28" t="s">
        <v>231</v>
      </c>
      <c r="F2236" s="28">
        <v>132</v>
      </c>
    </row>
    <row r="2237" spans="2:6" x14ac:dyDescent="0.3">
      <c r="B2237" s="30">
        <v>46227</v>
      </c>
      <c r="C2237" s="28" t="s">
        <v>39</v>
      </c>
      <c r="D2237" s="28" t="s">
        <v>245</v>
      </c>
      <c r="E2237" s="28" t="s">
        <v>217</v>
      </c>
      <c r="F2237" s="28">
        <v>988</v>
      </c>
    </row>
    <row r="2238" spans="2:6" x14ac:dyDescent="0.3">
      <c r="B2238" s="30">
        <v>46227</v>
      </c>
      <c r="C2238" s="28" t="s">
        <v>39</v>
      </c>
      <c r="D2238" s="28" t="s">
        <v>247</v>
      </c>
      <c r="E2238" s="28" t="s">
        <v>230</v>
      </c>
      <c r="F2238" s="28">
        <v>111</v>
      </c>
    </row>
    <row r="2239" spans="2:6" x14ac:dyDescent="0.3">
      <c r="B2239" s="30">
        <v>46227</v>
      </c>
      <c r="C2239" s="28" t="s">
        <v>39</v>
      </c>
      <c r="D2239" s="28" t="s">
        <v>244</v>
      </c>
      <c r="E2239" s="28" t="s">
        <v>241</v>
      </c>
      <c r="F2239" s="28">
        <v>1500</v>
      </c>
    </row>
    <row r="2240" spans="2:6" x14ac:dyDescent="0.3">
      <c r="B2240" s="30">
        <v>46227</v>
      </c>
      <c r="C2240" s="28" t="s">
        <v>38</v>
      </c>
      <c r="D2240" s="28" t="s">
        <v>245</v>
      </c>
      <c r="E2240" s="28" t="s">
        <v>219</v>
      </c>
      <c r="F2240" s="28">
        <v>819</v>
      </c>
    </row>
    <row r="2241" spans="2:6" x14ac:dyDescent="0.3">
      <c r="B2241" s="30">
        <v>46227</v>
      </c>
      <c r="C2241" s="28" t="s">
        <v>39</v>
      </c>
      <c r="D2241" s="28" t="s">
        <v>247</v>
      </c>
      <c r="E2241" s="28" t="s">
        <v>221</v>
      </c>
      <c r="F2241" s="28">
        <v>78</v>
      </c>
    </row>
    <row r="2242" spans="2:6" x14ac:dyDescent="0.3">
      <c r="B2242" s="30">
        <v>46227</v>
      </c>
      <c r="C2242" s="28" t="s">
        <v>39</v>
      </c>
      <c r="D2242" s="28" t="s">
        <v>244</v>
      </c>
      <c r="E2242" s="28" t="s">
        <v>231</v>
      </c>
      <c r="F2242" s="28">
        <v>440</v>
      </c>
    </row>
    <row r="2243" spans="2:6" x14ac:dyDescent="0.3">
      <c r="B2243" s="30">
        <v>46227</v>
      </c>
      <c r="C2243" s="28" t="s">
        <v>106</v>
      </c>
      <c r="D2243" s="28" t="s">
        <v>244</v>
      </c>
      <c r="E2243" s="28" t="s">
        <v>242</v>
      </c>
      <c r="F2243" s="28">
        <v>1197</v>
      </c>
    </row>
    <row r="2244" spans="2:6" x14ac:dyDescent="0.3">
      <c r="B2244" s="30">
        <v>46227</v>
      </c>
      <c r="C2244" s="28" t="s">
        <v>38</v>
      </c>
      <c r="D2244" s="28" t="s">
        <v>247</v>
      </c>
      <c r="E2244" s="28" t="s">
        <v>233</v>
      </c>
      <c r="F2244" s="28">
        <v>255</v>
      </c>
    </row>
    <row r="2245" spans="2:6" x14ac:dyDescent="0.3">
      <c r="B2245" s="30">
        <v>46227</v>
      </c>
      <c r="C2245" s="28" t="s">
        <v>106</v>
      </c>
      <c r="D2245" s="28" t="s">
        <v>247</v>
      </c>
      <c r="E2245" s="28" t="s">
        <v>230</v>
      </c>
      <c r="F2245" s="28">
        <v>592</v>
      </c>
    </row>
    <row r="2246" spans="2:6" x14ac:dyDescent="0.3">
      <c r="B2246" s="30">
        <v>46227</v>
      </c>
      <c r="C2246" s="28" t="s">
        <v>42</v>
      </c>
      <c r="D2246" s="28" t="s">
        <v>250</v>
      </c>
      <c r="E2246" s="28" t="s">
        <v>239</v>
      </c>
      <c r="F2246" s="28">
        <v>456</v>
      </c>
    </row>
    <row r="2247" spans="2:6" x14ac:dyDescent="0.3">
      <c r="B2247" s="30">
        <v>46228</v>
      </c>
      <c r="C2247" s="28" t="s">
        <v>106</v>
      </c>
      <c r="D2247" s="28" t="s">
        <v>250</v>
      </c>
      <c r="E2247" s="28" t="s">
        <v>226</v>
      </c>
      <c r="F2247" s="28">
        <v>1824</v>
      </c>
    </row>
    <row r="2248" spans="2:6" x14ac:dyDescent="0.3">
      <c r="B2248" s="30">
        <v>46228</v>
      </c>
      <c r="C2248" s="28" t="s">
        <v>106</v>
      </c>
      <c r="D2248" s="28" t="s">
        <v>246</v>
      </c>
      <c r="E2248" s="28" t="s">
        <v>237</v>
      </c>
      <c r="F2248" s="28">
        <v>1197</v>
      </c>
    </row>
    <row r="2249" spans="2:6" x14ac:dyDescent="0.3">
      <c r="B2249" s="30">
        <v>46228</v>
      </c>
      <c r="C2249" s="28" t="s">
        <v>106</v>
      </c>
      <c r="D2249" s="28" t="s">
        <v>250</v>
      </c>
      <c r="E2249" s="28" t="s">
        <v>235</v>
      </c>
      <c r="F2249" s="28">
        <v>817</v>
      </c>
    </row>
    <row r="2250" spans="2:6" x14ac:dyDescent="0.3">
      <c r="B2250" s="30">
        <v>46228</v>
      </c>
      <c r="C2250" s="28" t="s">
        <v>39</v>
      </c>
      <c r="D2250" s="28" t="s">
        <v>245</v>
      </c>
      <c r="E2250" s="28" t="s">
        <v>215</v>
      </c>
      <c r="F2250" s="28">
        <v>552</v>
      </c>
    </row>
    <row r="2251" spans="2:6" x14ac:dyDescent="0.3">
      <c r="B2251" s="30">
        <v>46228</v>
      </c>
      <c r="C2251" s="28" t="s">
        <v>39</v>
      </c>
      <c r="D2251" s="28" t="s">
        <v>247</v>
      </c>
      <c r="E2251" s="28" t="s">
        <v>225</v>
      </c>
      <c r="F2251" s="28">
        <v>1600</v>
      </c>
    </row>
    <row r="2252" spans="2:6" x14ac:dyDescent="0.3">
      <c r="B2252" s="30">
        <v>46228</v>
      </c>
      <c r="C2252" s="28" t="s">
        <v>42</v>
      </c>
      <c r="D2252" s="28" t="s">
        <v>246</v>
      </c>
      <c r="E2252" s="28" t="s">
        <v>236</v>
      </c>
      <c r="F2252" s="28">
        <v>231</v>
      </c>
    </row>
    <row r="2253" spans="2:6" x14ac:dyDescent="0.3">
      <c r="B2253" s="30">
        <v>46228</v>
      </c>
      <c r="C2253" s="28" t="s">
        <v>106</v>
      </c>
      <c r="D2253" s="28" t="s">
        <v>250</v>
      </c>
      <c r="E2253" s="28" t="s">
        <v>226</v>
      </c>
      <c r="F2253" s="28">
        <v>960</v>
      </c>
    </row>
    <row r="2254" spans="2:6" x14ac:dyDescent="0.3">
      <c r="B2254" s="30">
        <v>46228</v>
      </c>
      <c r="C2254" s="28" t="s">
        <v>38</v>
      </c>
      <c r="D2254" s="28" t="s">
        <v>244</v>
      </c>
      <c r="E2254" s="28" t="s">
        <v>231</v>
      </c>
      <c r="F2254" s="28">
        <v>198</v>
      </c>
    </row>
    <row r="2255" spans="2:6" x14ac:dyDescent="0.3">
      <c r="B2255" s="30">
        <v>46229</v>
      </c>
      <c r="C2255" s="28" t="s">
        <v>42</v>
      </c>
      <c r="D2255" s="28" t="s">
        <v>246</v>
      </c>
      <c r="E2255" s="28" t="s">
        <v>237</v>
      </c>
      <c r="F2255" s="28">
        <v>1260</v>
      </c>
    </row>
    <row r="2256" spans="2:6" x14ac:dyDescent="0.3">
      <c r="B2256" s="30">
        <v>46229</v>
      </c>
      <c r="C2256" s="28" t="s">
        <v>106</v>
      </c>
      <c r="D2256" s="28" t="s">
        <v>244</v>
      </c>
      <c r="E2256" s="28" t="s">
        <v>242</v>
      </c>
      <c r="F2256" s="28">
        <v>741</v>
      </c>
    </row>
    <row r="2257" spans="2:6" x14ac:dyDescent="0.3">
      <c r="B2257" s="30">
        <v>46229</v>
      </c>
      <c r="C2257" s="28" t="s">
        <v>38</v>
      </c>
      <c r="D2257" s="28" t="s">
        <v>247</v>
      </c>
      <c r="E2257" s="28" t="s">
        <v>221</v>
      </c>
      <c r="F2257" s="28">
        <v>208</v>
      </c>
    </row>
    <row r="2258" spans="2:6" x14ac:dyDescent="0.3">
      <c r="B2258" s="30">
        <v>46229</v>
      </c>
      <c r="C2258" s="28" t="s">
        <v>42</v>
      </c>
      <c r="D2258" s="28" t="s">
        <v>250</v>
      </c>
      <c r="E2258" s="28" t="s">
        <v>235</v>
      </c>
      <c r="F2258" s="28">
        <v>903</v>
      </c>
    </row>
    <row r="2259" spans="2:6" x14ac:dyDescent="0.3">
      <c r="B2259" s="30">
        <v>46229</v>
      </c>
      <c r="C2259" s="28" t="s">
        <v>106</v>
      </c>
      <c r="D2259" s="28" t="s">
        <v>250</v>
      </c>
      <c r="E2259" s="28" t="s">
        <v>234</v>
      </c>
      <c r="F2259" s="28">
        <v>816</v>
      </c>
    </row>
    <row r="2260" spans="2:6" x14ac:dyDescent="0.3">
      <c r="B2260" s="30">
        <v>46229</v>
      </c>
      <c r="C2260" s="28" t="s">
        <v>106</v>
      </c>
      <c r="D2260" s="28" t="s">
        <v>250</v>
      </c>
      <c r="E2260" s="28" t="s">
        <v>232</v>
      </c>
      <c r="F2260" s="28">
        <v>1175</v>
      </c>
    </row>
    <row r="2261" spans="2:6" x14ac:dyDescent="0.3">
      <c r="B2261" s="30">
        <v>46229</v>
      </c>
      <c r="C2261" s="28" t="s">
        <v>106</v>
      </c>
      <c r="D2261" s="28" t="s">
        <v>246</v>
      </c>
      <c r="E2261" s="28" t="s">
        <v>236</v>
      </c>
      <c r="F2261" s="28">
        <v>44</v>
      </c>
    </row>
    <row r="2262" spans="2:6" x14ac:dyDescent="0.3">
      <c r="B2262" s="30">
        <v>46229</v>
      </c>
      <c r="C2262" s="28" t="s">
        <v>106</v>
      </c>
      <c r="D2262" s="28" t="s">
        <v>247</v>
      </c>
      <c r="E2262" s="28" t="s">
        <v>230</v>
      </c>
      <c r="F2262" s="28">
        <v>370</v>
      </c>
    </row>
    <row r="2263" spans="2:6" x14ac:dyDescent="0.3">
      <c r="B2263" s="30">
        <v>46229</v>
      </c>
      <c r="C2263" s="28" t="s">
        <v>38</v>
      </c>
      <c r="D2263" s="28" t="s">
        <v>244</v>
      </c>
      <c r="E2263" s="28" t="s">
        <v>231</v>
      </c>
      <c r="F2263" s="28">
        <v>462</v>
      </c>
    </row>
    <row r="2264" spans="2:6" x14ac:dyDescent="0.3">
      <c r="B2264" s="30">
        <v>46229</v>
      </c>
      <c r="C2264" s="28" t="s">
        <v>106</v>
      </c>
      <c r="D2264" s="28" t="s">
        <v>246</v>
      </c>
      <c r="E2264" s="28" t="s">
        <v>229</v>
      </c>
      <c r="F2264" s="28">
        <v>176</v>
      </c>
    </row>
    <row r="2265" spans="2:6" x14ac:dyDescent="0.3">
      <c r="B2265" s="30">
        <v>46229</v>
      </c>
      <c r="C2265" s="28" t="s">
        <v>38</v>
      </c>
      <c r="D2265" s="28" t="s">
        <v>245</v>
      </c>
      <c r="E2265" s="28" t="s">
        <v>223</v>
      </c>
      <c r="F2265" s="28">
        <v>212</v>
      </c>
    </row>
    <row r="2266" spans="2:6" x14ac:dyDescent="0.3">
      <c r="B2266" s="30">
        <v>46230</v>
      </c>
      <c r="C2266" s="28" t="s">
        <v>39</v>
      </c>
      <c r="D2266" s="28" t="s">
        <v>245</v>
      </c>
      <c r="E2266" s="28" t="s">
        <v>223</v>
      </c>
      <c r="F2266" s="28">
        <v>583</v>
      </c>
    </row>
    <row r="2267" spans="2:6" x14ac:dyDescent="0.3">
      <c r="B2267" s="30">
        <v>46230</v>
      </c>
      <c r="C2267" s="28" t="s">
        <v>106</v>
      </c>
      <c r="D2267" s="28" t="s">
        <v>250</v>
      </c>
      <c r="E2267" s="28" t="s">
        <v>226</v>
      </c>
      <c r="F2267" s="28">
        <v>2112</v>
      </c>
    </row>
    <row r="2268" spans="2:6" x14ac:dyDescent="0.3">
      <c r="B2268" s="30">
        <v>46230</v>
      </c>
      <c r="C2268" s="28" t="s">
        <v>39</v>
      </c>
      <c r="D2268" s="28" t="s">
        <v>245</v>
      </c>
      <c r="E2268" s="28" t="s">
        <v>215</v>
      </c>
      <c r="F2268" s="28">
        <v>276</v>
      </c>
    </row>
    <row r="2269" spans="2:6" x14ac:dyDescent="0.3">
      <c r="B2269" s="30">
        <v>46230</v>
      </c>
      <c r="C2269" s="28" t="s">
        <v>106</v>
      </c>
      <c r="D2269" s="28" t="s">
        <v>247</v>
      </c>
      <c r="E2269" s="28" t="s">
        <v>233</v>
      </c>
      <c r="F2269" s="28">
        <v>867</v>
      </c>
    </row>
    <row r="2270" spans="2:6" x14ac:dyDescent="0.3">
      <c r="B2270" s="30">
        <v>46230</v>
      </c>
      <c r="C2270" s="28" t="s">
        <v>106</v>
      </c>
      <c r="D2270" s="28" t="s">
        <v>244</v>
      </c>
      <c r="E2270" s="28" t="s">
        <v>242</v>
      </c>
      <c r="F2270" s="28">
        <v>1197</v>
      </c>
    </row>
    <row r="2271" spans="2:6" x14ac:dyDescent="0.3">
      <c r="B2271" s="30">
        <v>46230</v>
      </c>
      <c r="C2271" s="28" t="s">
        <v>42</v>
      </c>
      <c r="D2271" s="28" t="s">
        <v>250</v>
      </c>
      <c r="E2271" s="28" t="s">
        <v>234</v>
      </c>
      <c r="F2271" s="28">
        <v>561</v>
      </c>
    </row>
    <row r="2272" spans="2:6" x14ac:dyDescent="0.3">
      <c r="B2272" s="30">
        <v>46230</v>
      </c>
      <c r="C2272" s="28" t="s">
        <v>106</v>
      </c>
      <c r="D2272" s="28" t="s">
        <v>246</v>
      </c>
      <c r="E2272" s="28" t="s">
        <v>237</v>
      </c>
      <c r="F2272" s="28">
        <v>1134</v>
      </c>
    </row>
    <row r="2273" spans="2:6" x14ac:dyDescent="0.3">
      <c r="B2273" s="30">
        <v>46230</v>
      </c>
      <c r="C2273" s="28" t="s">
        <v>42</v>
      </c>
      <c r="D2273" s="28" t="s">
        <v>244</v>
      </c>
      <c r="E2273" s="28" t="s">
        <v>227</v>
      </c>
      <c r="F2273" s="28">
        <v>1160</v>
      </c>
    </row>
    <row r="2274" spans="2:6" x14ac:dyDescent="0.3">
      <c r="B2274" s="30">
        <v>46230</v>
      </c>
      <c r="C2274" s="28" t="s">
        <v>38</v>
      </c>
      <c r="D2274" s="28" t="s">
        <v>247</v>
      </c>
      <c r="E2274" s="28" t="s">
        <v>233</v>
      </c>
      <c r="F2274" s="28">
        <v>1020</v>
      </c>
    </row>
    <row r="2275" spans="2:6" x14ac:dyDescent="0.3">
      <c r="B2275" s="30">
        <v>46230</v>
      </c>
      <c r="C2275" s="28" t="s">
        <v>42</v>
      </c>
      <c r="D2275" s="28" t="s">
        <v>250</v>
      </c>
      <c r="E2275" s="28" t="s">
        <v>226</v>
      </c>
      <c r="F2275" s="28">
        <v>384</v>
      </c>
    </row>
    <row r="2276" spans="2:6" x14ac:dyDescent="0.3">
      <c r="B2276" s="30">
        <v>46230</v>
      </c>
      <c r="C2276" s="28" t="s">
        <v>106</v>
      </c>
      <c r="D2276" s="28" t="s">
        <v>245</v>
      </c>
      <c r="E2276" s="28" t="s">
        <v>223</v>
      </c>
      <c r="F2276" s="28">
        <v>954</v>
      </c>
    </row>
    <row r="2277" spans="2:6" x14ac:dyDescent="0.3">
      <c r="B2277" s="30">
        <v>46230</v>
      </c>
      <c r="C2277" s="28" t="s">
        <v>38</v>
      </c>
      <c r="D2277" s="28" t="s">
        <v>250</v>
      </c>
      <c r="E2277" s="28" t="s">
        <v>235</v>
      </c>
      <c r="F2277" s="28">
        <v>774</v>
      </c>
    </row>
    <row r="2278" spans="2:6" x14ac:dyDescent="0.3">
      <c r="B2278" s="30">
        <v>46230</v>
      </c>
      <c r="C2278" s="28" t="s">
        <v>106</v>
      </c>
      <c r="D2278" s="28" t="s">
        <v>250</v>
      </c>
      <c r="E2278" s="28" t="s">
        <v>226</v>
      </c>
      <c r="F2278" s="28">
        <v>1920</v>
      </c>
    </row>
    <row r="2279" spans="2:6" x14ac:dyDescent="0.3">
      <c r="B2279" s="30">
        <v>46230</v>
      </c>
      <c r="C2279" s="28" t="s">
        <v>106</v>
      </c>
      <c r="D2279" s="28" t="s">
        <v>245</v>
      </c>
      <c r="E2279" s="28" t="s">
        <v>219</v>
      </c>
      <c r="F2279" s="28">
        <v>1638</v>
      </c>
    </row>
    <row r="2280" spans="2:6" x14ac:dyDescent="0.3">
      <c r="B2280" s="30">
        <v>46231</v>
      </c>
      <c r="C2280" s="28" t="s">
        <v>42</v>
      </c>
      <c r="D2280" s="28" t="s">
        <v>250</v>
      </c>
      <c r="E2280" s="28" t="s">
        <v>226</v>
      </c>
      <c r="F2280" s="28">
        <v>1728</v>
      </c>
    </row>
    <row r="2281" spans="2:6" x14ac:dyDescent="0.3">
      <c r="B2281" s="30">
        <v>46231</v>
      </c>
      <c r="C2281" s="28" t="s">
        <v>42</v>
      </c>
      <c r="D2281" s="28" t="s">
        <v>245</v>
      </c>
      <c r="E2281" s="28" t="s">
        <v>238</v>
      </c>
      <c r="F2281" s="28">
        <v>957</v>
      </c>
    </row>
    <row r="2282" spans="2:6" x14ac:dyDescent="0.3">
      <c r="B2282" s="30">
        <v>46231</v>
      </c>
      <c r="C2282" s="28" t="s">
        <v>42</v>
      </c>
      <c r="D2282" s="28" t="s">
        <v>250</v>
      </c>
      <c r="E2282" s="28" t="s">
        <v>226</v>
      </c>
      <c r="F2282" s="28">
        <v>1824</v>
      </c>
    </row>
    <row r="2283" spans="2:6" x14ac:dyDescent="0.3">
      <c r="B2283" s="30">
        <v>46231</v>
      </c>
      <c r="C2283" s="28" t="s">
        <v>39</v>
      </c>
      <c r="D2283" s="28" t="s">
        <v>245</v>
      </c>
      <c r="E2283" s="28" t="s">
        <v>217</v>
      </c>
      <c r="F2283" s="28">
        <v>572</v>
      </c>
    </row>
    <row r="2284" spans="2:6" x14ac:dyDescent="0.3">
      <c r="B2284" s="30">
        <v>46231</v>
      </c>
      <c r="C2284" s="28" t="s">
        <v>38</v>
      </c>
      <c r="D2284" s="28" t="s">
        <v>245</v>
      </c>
      <c r="E2284" s="28" t="s">
        <v>217</v>
      </c>
      <c r="F2284" s="28">
        <v>468</v>
      </c>
    </row>
    <row r="2285" spans="2:6" x14ac:dyDescent="0.3">
      <c r="B2285" s="30">
        <v>46231</v>
      </c>
      <c r="C2285" s="28" t="s">
        <v>39</v>
      </c>
      <c r="D2285" s="28" t="s">
        <v>245</v>
      </c>
      <c r="E2285" s="28" t="s">
        <v>215</v>
      </c>
      <c r="F2285" s="28">
        <v>1518</v>
      </c>
    </row>
    <row r="2286" spans="2:6" x14ac:dyDescent="0.3">
      <c r="B2286" s="30">
        <v>46231</v>
      </c>
      <c r="C2286" s="28" t="s">
        <v>38</v>
      </c>
      <c r="D2286" s="28" t="s">
        <v>244</v>
      </c>
      <c r="E2286" s="28" t="s">
        <v>241</v>
      </c>
      <c r="F2286" s="28">
        <v>900</v>
      </c>
    </row>
    <row r="2287" spans="2:6" x14ac:dyDescent="0.3">
      <c r="B2287" s="30">
        <v>46231</v>
      </c>
      <c r="C2287" s="28" t="s">
        <v>42</v>
      </c>
      <c r="D2287" s="28" t="s">
        <v>244</v>
      </c>
      <c r="E2287" s="28" t="s">
        <v>241</v>
      </c>
      <c r="F2287" s="28">
        <v>60</v>
      </c>
    </row>
    <row r="2288" spans="2:6" x14ac:dyDescent="0.3">
      <c r="B2288" s="30">
        <v>46231</v>
      </c>
      <c r="C2288" s="28" t="s">
        <v>106</v>
      </c>
      <c r="D2288" s="28" t="s">
        <v>246</v>
      </c>
      <c r="E2288" s="28" t="s">
        <v>237</v>
      </c>
      <c r="F2288" s="28">
        <v>1386</v>
      </c>
    </row>
    <row r="2289" spans="2:6" x14ac:dyDescent="0.3">
      <c r="B2289" s="30">
        <v>46231</v>
      </c>
      <c r="C2289" s="28" t="s">
        <v>38</v>
      </c>
      <c r="D2289" s="28" t="s">
        <v>250</v>
      </c>
      <c r="E2289" s="28" t="s">
        <v>226</v>
      </c>
      <c r="F2289" s="28">
        <v>1248</v>
      </c>
    </row>
    <row r="2290" spans="2:6" x14ac:dyDescent="0.3">
      <c r="B2290" s="30">
        <v>46232</v>
      </c>
      <c r="C2290" s="28" t="s">
        <v>42</v>
      </c>
      <c r="D2290" s="28" t="s">
        <v>244</v>
      </c>
      <c r="E2290" s="28" t="s">
        <v>242</v>
      </c>
      <c r="F2290" s="28">
        <v>855</v>
      </c>
    </row>
    <row r="2291" spans="2:6" x14ac:dyDescent="0.3">
      <c r="B2291" s="30">
        <v>46232</v>
      </c>
      <c r="C2291" s="28" t="s">
        <v>38</v>
      </c>
      <c r="D2291" s="28" t="s">
        <v>245</v>
      </c>
      <c r="E2291" s="28" t="s">
        <v>217</v>
      </c>
      <c r="F2291" s="28">
        <v>364</v>
      </c>
    </row>
    <row r="2292" spans="2:6" x14ac:dyDescent="0.3">
      <c r="B2292" s="30">
        <v>46232</v>
      </c>
      <c r="C2292" s="28" t="s">
        <v>38</v>
      </c>
      <c r="D2292" s="28" t="s">
        <v>246</v>
      </c>
      <c r="E2292" s="28" t="s">
        <v>237</v>
      </c>
      <c r="F2292" s="28">
        <v>1260</v>
      </c>
    </row>
    <row r="2293" spans="2:6" x14ac:dyDescent="0.3">
      <c r="B2293" s="30">
        <v>46232</v>
      </c>
      <c r="C2293" s="28" t="s">
        <v>39</v>
      </c>
      <c r="D2293" s="28" t="s">
        <v>250</v>
      </c>
      <c r="E2293" s="28" t="s">
        <v>226</v>
      </c>
      <c r="F2293" s="28">
        <v>1536</v>
      </c>
    </row>
    <row r="2294" spans="2:6" x14ac:dyDescent="0.3">
      <c r="B2294" s="30">
        <v>46232</v>
      </c>
      <c r="C2294" s="28" t="s">
        <v>106</v>
      </c>
      <c r="D2294" s="28" t="s">
        <v>244</v>
      </c>
      <c r="E2294" s="28" t="s">
        <v>241</v>
      </c>
      <c r="F2294" s="28">
        <v>1140</v>
      </c>
    </row>
    <row r="2295" spans="2:6" x14ac:dyDescent="0.3">
      <c r="B2295" s="30">
        <v>46232</v>
      </c>
      <c r="C2295" s="28" t="s">
        <v>39</v>
      </c>
      <c r="D2295" s="28" t="s">
        <v>244</v>
      </c>
      <c r="E2295" s="28" t="s">
        <v>241</v>
      </c>
      <c r="F2295" s="28">
        <v>1440</v>
      </c>
    </row>
    <row r="2296" spans="2:6" x14ac:dyDescent="0.3">
      <c r="B2296" s="30">
        <v>46232</v>
      </c>
      <c r="C2296" s="28" t="s">
        <v>42</v>
      </c>
      <c r="D2296" s="28" t="s">
        <v>244</v>
      </c>
      <c r="E2296" s="28" t="s">
        <v>242</v>
      </c>
      <c r="F2296" s="28">
        <v>684</v>
      </c>
    </row>
    <row r="2297" spans="2:6" x14ac:dyDescent="0.3">
      <c r="B2297" s="30">
        <v>46232</v>
      </c>
      <c r="C2297" s="28" t="s">
        <v>39</v>
      </c>
      <c r="D2297" s="28" t="s">
        <v>244</v>
      </c>
      <c r="E2297" s="28" t="s">
        <v>242</v>
      </c>
      <c r="F2297" s="28">
        <v>969</v>
      </c>
    </row>
    <row r="2298" spans="2:6" x14ac:dyDescent="0.3">
      <c r="B2298" s="30">
        <v>46232</v>
      </c>
      <c r="C2298" s="28" t="s">
        <v>38</v>
      </c>
      <c r="D2298" s="28" t="s">
        <v>250</v>
      </c>
      <c r="E2298" s="28" t="s">
        <v>226</v>
      </c>
      <c r="F2298" s="28">
        <v>864</v>
      </c>
    </row>
    <row r="2299" spans="2:6" x14ac:dyDescent="0.3">
      <c r="B2299" s="30">
        <v>46232</v>
      </c>
      <c r="C2299" s="28" t="s">
        <v>38</v>
      </c>
      <c r="D2299" s="28" t="s">
        <v>247</v>
      </c>
      <c r="E2299" s="28" t="s">
        <v>233</v>
      </c>
      <c r="F2299" s="28">
        <v>306</v>
      </c>
    </row>
    <row r="2300" spans="2:6" x14ac:dyDescent="0.3">
      <c r="B2300" s="30">
        <v>46232</v>
      </c>
      <c r="C2300" s="28" t="s">
        <v>106</v>
      </c>
      <c r="D2300" s="28" t="s">
        <v>244</v>
      </c>
      <c r="E2300" s="28" t="s">
        <v>242</v>
      </c>
      <c r="F2300" s="28">
        <v>57</v>
      </c>
    </row>
    <row r="2301" spans="2:6" x14ac:dyDescent="0.3">
      <c r="B2301" s="30">
        <v>46233</v>
      </c>
      <c r="C2301" s="28" t="s">
        <v>39</v>
      </c>
      <c r="D2301" s="28" t="s">
        <v>246</v>
      </c>
      <c r="E2301" s="28" t="s">
        <v>228</v>
      </c>
      <c r="F2301" s="28">
        <v>1224</v>
      </c>
    </row>
    <row r="2302" spans="2:6" x14ac:dyDescent="0.3">
      <c r="B2302" s="30">
        <v>46233</v>
      </c>
      <c r="C2302" s="28" t="s">
        <v>42</v>
      </c>
      <c r="D2302" s="28" t="s">
        <v>244</v>
      </c>
      <c r="E2302" s="28" t="s">
        <v>240</v>
      </c>
      <c r="F2302" s="28">
        <v>765</v>
      </c>
    </row>
    <row r="2303" spans="2:6" x14ac:dyDescent="0.3">
      <c r="B2303" s="30">
        <v>46233</v>
      </c>
      <c r="C2303" s="28" t="s">
        <v>42</v>
      </c>
      <c r="D2303" s="28" t="s">
        <v>245</v>
      </c>
      <c r="E2303" s="28" t="s">
        <v>223</v>
      </c>
      <c r="F2303" s="28">
        <v>371</v>
      </c>
    </row>
    <row r="2304" spans="2:6" x14ac:dyDescent="0.3">
      <c r="B2304" s="30">
        <v>46233</v>
      </c>
      <c r="C2304" s="28" t="s">
        <v>106</v>
      </c>
      <c r="D2304" s="28" t="s">
        <v>245</v>
      </c>
      <c r="E2304" s="28" t="s">
        <v>223</v>
      </c>
      <c r="F2304" s="28">
        <v>1007</v>
      </c>
    </row>
    <row r="2305" spans="2:6" x14ac:dyDescent="0.3">
      <c r="B2305" s="30">
        <v>46233</v>
      </c>
      <c r="C2305" s="28" t="s">
        <v>39</v>
      </c>
      <c r="D2305" s="28" t="s">
        <v>246</v>
      </c>
      <c r="E2305" s="28" t="s">
        <v>229</v>
      </c>
      <c r="F2305" s="28">
        <v>792</v>
      </c>
    </row>
    <row r="2306" spans="2:6" x14ac:dyDescent="0.3">
      <c r="B2306" s="30">
        <v>46233</v>
      </c>
      <c r="C2306" s="28" t="s">
        <v>42</v>
      </c>
      <c r="D2306" s="28" t="s">
        <v>247</v>
      </c>
      <c r="E2306" s="28" t="s">
        <v>225</v>
      </c>
      <c r="F2306" s="28">
        <v>704</v>
      </c>
    </row>
    <row r="2307" spans="2:6" x14ac:dyDescent="0.3">
      <c r="B2307" s="30">
        <v>46233</v>
      </c>
      <c r="C2307" s="28" t="s">
        <v>106</v>
      </c>
      <c r="D2307" s="28" t="s">
        <v>245</v>
      </c>
      <c r="E2307" s="28" t="s">
        <v>219</v>
      </c>
      <c r="F2307" s="28">
        <v>182</v>
      </c>
    </row>
    <row r="2308" spans="2:6" x14ac:dyDescent="0.3">
      <c r="B2308" s="30">
        <v>46233</v>
      </c>
      <c r="C2308" s="28" t="s">
        <v>38</v>
      </c>
      <c r="D2308" s="28" t="s">
        <v>246</v>
      </c>
      <c r="E2308" s="28" t="s">
        <v>236</v>
      </c>
      <c r="F2308" s="28">
        <v>242</v>
      </c>
    </row>
    <row r="2309" spans="2:6" x14ac:dyDescent="0.3">
      <c r="B2309" s="30">
        <v>46233</v>
      </c>
      <c r="C2309" s="28" t="s">
        <v>106</v>
      </c>
      <c r="D2309" s="28" t="s">
        <v>244</v>
      </c>
      <c r="E2309" s="28" t="s">
        <v>241</v>
      </c>
      <c r="F2309" s="28">
        <v>1500</v>
      </c>
    </row>
    <row r="2310" spans="2:6" x14ac:dyDescent="0.3">
      <c r="B2310" s="30">
        <v>46233</v>
      </c>
      <c r="C2310" s="28" t="s">
        <v>39</v>
      </c>
      <c r="D2310" s="28" t="s">
        <v>244</v>
      </c>
      <c r="E2310" s="28" t="s">
        <v>231</v>
      </c>
      <c r="F2310" s="28">
        <v>308</v>
      </c>
    </row>
    <row r="2311" spans="2:6" x14ac:dyDescent="0.3">
      <c r="B2311" s="30">
        <v>46233</v>
      </c>
      <c r="C2311" s="28" t="s">
        <v>39</v>
      </c>
      <c r="D2311" s="28" t="s">
        <v>250</v>
      </c>
      <c r="E2311" s="28" t="s">
        <v>226</v>
      </c>
      <c r="F2311" s="28">
        <v>1248</v>
      </c>
    </row>
    <row r="2312" spans="2:6" x14ac:dyDescent="0.3">
      <c r="B2312" s="30">
        <v>46234</v>
      </c>
      <c r="C2312" s="28" t="s">
        <v>106</v>
      </c>
      <c r="D2312" s="28" t="s">
        <v>247</v>
      </c>
      <c r="E2312" s="28" t="s">
        <v>233</v>
      </c>
      <c r="F2312" s="28">
        <v>663</v>
      </c>
    </row>
    <row r="2313" spans="2:6" x14ac:dyDescent="0.3">
      <c r="B2313" s="30">
        <v>46234</v>
      </c>
      <c r="C2313" s="28" t="s">
        <v>42</v>
      </c>
      <c r="D2313" s="28" t="s">
        <v>244</v>
      </c>
      <c r="E2313" s="28" t="s">
        <v>231</v>
      </c>
      <c r="F2313" s="28">
        <v>264</v>
      </c>
    </row>
    <row r="2314" spans="2:6" x14ac:dyDescent="0.3">
      <c r="B2314" s="30">
        <v>46234</v>
      </c>
      <c r="C2314" s="28" t="s">
        <v>106</v>
      </c>
      <c r="D2314" s="28" t="s">
        <v>250</v>
      </c>
      <c r="E2314" s="28" t="s">
        <v>235</v>
      </c>
      <c r="F2314" s="28">
        <v>989</v>
      </c>
    </row>
    <row r="2315" spans="2:6" x14ac:dyDescent="0.3">
      <c r="B2315" s="30">
        <v>46234</v>
      </c>
      <c r="C2315" s="28" t="s">
        <v>38</v>
      </c>
      <c r="D2315" s="28" t="s">
        <v>247</v>
      </c>
      <c r="E2315" s="28" t="s">
        <v>225</v>
      </c>
      <c r="F2315" s="28">
        <v>1344</v>
      </c>
    </row>
    <row r="2316" spans="2:6" x14ac:dyDescent="0.3">
      <c r="B2316" s="30">
        <v>46234</v>
      </c>
      <c r="C2316" s="28" t="s">
        <v>39</v>
      </c>
      <c r="D2316" s="28" t="s">
        <v>245</v>
      </c>
      <c r="E2316" s="28" t="s">
        <v>223</v>
      </c>
      <c r="F2316" s="28">
        <v>583</v>
      </c>
    </row>
    <row r="2317" spans="2:6" x14ac:dyDescent="0.3">
      <c r="B2317" s="30">
        <v>46234</v>
      </c>
      <c r="C2317" s="28" t="s">
        <v>42</v>
      </c>
      <c r="D2317" s="28" t="s">
        <v>246</v>
      </c>
      <c r="E2317" s="28" t="s">
        <v>237</v>
      </c>
      <c r="F2317" s="28">
        <v>1575</v>
      </c>
    </row>
    <row r="2318" spans="2:6" x14ac:dyDescent="0.3">
      <c r="B2318" s="30">
        <v>46234</v>
      </c>
      <c r="C2318" s="28" t="s">
        <v>42</v>
      </c>
      <c r="D2318" s="28" t="s">
        <v>244</v>
      </c>
      <c r="E2318" s="28" t="s">
        <v>231</v>
      </c>
      <c r="F2318" s="28">
        <v>66</v>
      </c>
    </row>
    <row r="2319" spans="2:6" x14ac:dyDescent="0.3">
      <c r="B2319" s="30">
        <v>46234</v>
      </c>
      <c r="C2319" s="28" t="s">
        <v>106</v>
      </c>
      <c r="D2319" s="28" t="s">
        <v>244</v>
      </c>
      <c r="E2319" s="28" t="s">
        <v>242</v>
      </c>
      <c r="F2319" s="28">
        <v>513</v>
      </c>
    </row>
    <row r="2320" spans="2:6" x14ac:dyDescent="0.3">
      <c r="B2320" s="30">
        <v>46234</v>
      </c>
      <c r="C2320" s="28" t="s">
        <v>38</v>
      </c>
      <c r="D2320" s="28" t="s">
        <v>245</v>
      </c>
      <c r="E2320" s="28" t="s">
        <v>215</v>
      </c>
      <c r="F2320" s="28">
        <v>828</v>
      </c>
    </row>
    <row r="2321" spans="2:6" x14ac:dyDescent="0.3">
      <c r="B2321" s="30">
        <v>46234</v>
      </c>
      <c r="C2321" s="28" t="s">
        <v>39</v>
      </c>
      <c r="D2321" s="28" t="s">
        <v>250</v>
      </c>
      <c r="E2321" s="28" t="s">
        <v>234</v>
      </c>
      <c r="F2321" s="28">
        <v>816</v>
      </c>
    </row>
    <row r="2322" spans="2:6" x14ac:dyDescent="0.3">
      <c r="B2322" s="30">
        <v>46234</v>
      </c>
      <c r="C2322" s="28" t="s">
        <v>106</v>
      </c>
      <c r="D2322" s="28" t="s">
        <v>247</v>
      </c>
      <c r="E2322" s="28" t="s">
        <v>221</v>
      </c>
      <c r="F2322" s="28">
        <v>143</v>
      </c>
    </row>
    <row r="2323" spans="2:6" x14ac:dyDescent="0.3">
      <c r="B2323" s="30">
        <v>46234</v>
      </c>
      <c r="C2323" s="28" t="s">
        <v>39</v>
      </c>
      <c r="D2323" s="28" t="s">
        <v>247</v>
      </c>
      <c r="E2323" s="28" t="s">
        <v>233</v>
      </c>
      <c r="F2323" s="28">
        <v>306</v>
      </c>
    </row>
    <row r="2324" spans="2:6" x14ac:dyDescent="0.3">
      <c r="B2324" s="30">
        <v>46234</v>
      </c>
      <c r="C2324" s="28" t="s">
        <v>106</v>
      </c>
      <c r="D2324" s="28" t="s">
        <v>244</v>
      </c>
      <c r="E2324" s="28" t="s">
        <v>241</v>
      </c>
      <c r="F2324" s="28">
        <v>1440</v>
      </c>
    </row>
    <row r="2325" spans="2:6" x14ac:dyDescent="0.3">
      <c r="B2325" s="30">
        <v>46234</v>
      </c>
      <c r="C2325" s="28" t="s">
        <v>106</v>
      </c>
      <c r="D2325" s="28" t="s">
        <v>246</v>
      </c>
      <c r="E2325" s="28" t="s">
        <v>237</v>
      </c>
      <c r="F2325" s="28">
        <v>315</v>
      </c>
    </row>
    <row r="2326" spans="2:6" x14ac:dyDescent="0.3">
      <c r="B2326" s="30">
        <v>46235</v>
      </c>
      <c r="C2326" s="28" t="s">
        <v>39</v>
      </c>
      <c r="D2326" s="28" t="s">
        <v>244</v>
      </c>
      <c r="E2326" s="28" t="s">
        <v>231</v>
      </c>
      <c r="F2326" s="28">
        <v>176</v>
      </c>
    </row>
    <row r="2327" spans="2:6" x14ac:dyDescent="0.3">
      <c r="B2327" s="30">
        <v>46235</v>
      </c>
      <c r="C2327" s="28" t="s">
        <v>42</v>
      </c>
      <c r="D2327" s="28" t="s">
        <v>247</v>
      </c>
      <c r="E2327" s="28" t="s">
        <v>233</v>
      </c>
      <c r="F2327" s="28">
        <v>408</v>
      </c>
    </row>
    <row r="2328" spans="2:6" x14ac:dyDescent="0.3">
      <c r="B2328" s="30">
        <v>46235</v>
      </c>
      <c r="C2328" s="28" t="s">
        <v>38</v>
      </c>
      <c r="D2328" s="28" t="s">
        <v>246</v>
      </c>
      <c r="E2328" s="28" t="s">
        <v>236</v>
      </c>
      <c r="F2328" s="28">
        <v>253</v>
      </c>
    </row>
    <row r="2329" spans="2:6" x14ac:dyDescent="0.3">
      <c r="B2329" s="30">
        <v>46235</v>
      </c>
      <c r="C2329" s="28" t="s">
        <v>38</v>
      </c>
      <c r="D2329" s="28" t="s">
        <v>250</v>
      </c>
      <c r="E2329" s="28" t="s">
        <v>226</v>
      </c>
      <c r="F2329" s="28">
        <v>1152</v>
      </c>
    </row>
    <row r="2330" spans="2:6" x14ac:dyDescent="0.3">
      <c r="B2330" s="30">
        <v>46235</v>
      </c>
      <c r="C2330" s="28" t="s">
        <v>39</v>
      </c>
      <c r="D2330" s="28" t="s">
        <v>245</v>
      </c>
      <c r="E2330" s="28" t="s">
        <v>215</v>
      </c>
      <c r="F2330" s="28">
        <v>552</v>
      </c>
    </row>
    <row r="2331" spans="2:6" x14ac:dyDescent="0.3">
      <c r="B2331" s="30">
        <v>46235</v>
      </c>
      <c r="C2331" s="28" t="s">
        <v>39</v>
      </c>
      <c r="D2331" s="28" t="s">
        <v>250</v>
      </c>
      <c r="E2331" s="28" t="s">
        <v>239</v>
      </c>
      <c r="F2331" s="28">
        <v>570</v>
      </c>
    </row>
    <row r="2332" spans="2:6" x14ac:dyDescent="0.3">
      <c r="B2332" s="30">
        <v>46235</v>
      </c>
      <c r="C2332" s="28" t="s">
        <v>38</v>
      </c>
      <c r="D2332" s="28" t="s">
        <v>250</v>
      </c>
      <c r="E2332" s="28" t="s">
        <v>234</v>
      </c>
      <c r="F2332" s="28">
        <v>1071</v>
      </c>
    </row>
    <row r="2333" spans="2:6" x14ac:dyDescent="0.3">
      <c r="B2333" s="30">
        <v>46235</v>
      </c>
      <c r="C2333" s="28" t="s">
        <v>38</v>
      </c>
      <c r="D2333" s="28" t="s">
        <v>245</v>
      </c>
      <c r="E2333" s="28" t="s">
        <v>217</v>
      </c>
      <c r="F2333" s="28">
        <v>780</v>
      </c>
    </row>
    <row r="2334" spans="2:6" x14ac:dyDescent="0.3">
      <c r="B2334" s="30">
        <v>46235</v>
      </c>
      <c r="C2334" s="28" t="s">
        <v>106</v>
      </c>
      <c r="D2334" s="28" t="s">
        <v>244</v>
      </c>
      <c r="E2334" s="28" t="s">
        <v>242</v>
      </c>
      <c r="F2334" s="28">
        <v>627</v>
      </c>
    </row>
    <row r="2335" spans="2:6" x14ac:dyDescent="0.3">
      <c r="B2335" s="30">
        <v>46235</v>
      </c>
      <c r="C2335" s="28" t="s">
        <v>42</v>
      </c>
      <c r="D2335" s="28" t="s">
        <v>245</v>
      </c>
      <c r="E2335" s="28" t="s">
        <v>219</v>
      </c>
      <c r="F2335" s="28">
        <v>364</v>
      </c>
    </row>
    <row r="2336" spans="2:6" x14ac:dyDescent="0.3">
      <c r="B2336" s="30">
        <v>46236</v>
      </c>
      <c r="C2336" s="28" t="s">
        <v>106</v>
      </c>
      <c r="D2336" s="28" t="s">
        <v>250</v>
      </c>
      <c r="E2336" s="28" t="s">
        <v>235</v>
      </c>
      <c r="F2336" s="28">
        <v>602</v>
      </c>
    </row>
    <row r="2337" spans="2:6" x14ac:dyDescent="0.3">
      <c r="B2337" s="30">
        <v>46236</v>
      </c>
      <c r="C2337" s="28" t="s">
        <v>106</v>
      </c>
      <c r="D2337" s="28" t="s">
        <v>244</v>
      </c>
      <c r="E2337" s="28" t="s">
        <v>241</v>
      </c>
      <c r="F2337" s="28">
        <v>840</v>
      </c>
    </row>
    <row r="2338" spans="2:6" x14ac:dyDescent="0.3">
      <c r="B2338" s="30">
        <v>46236</v>
      </c>
      <c r="C2338" s="28" t="s">
        <v>42</v>
      </c>
      <c r="D2338" s="28" t="s">
        <v>245</v>
      </c>
      <c r="E2338" s="28" t="s">
        <v>238</v>
      </c>
      <c r="F2338" s="28">
        <v>435</v>
      </c>
    </row>
    <row r="2339" spans="2:6" x14ac:dyDescent="0.3">
      <c r="B2339" s="30">
        <v>46236</v>
      </c>
      <c r="C2339" s="28" t="s">
        <v>42</v>
      </c>
      <c r="D2339" s="28" t="s">
        <v>244</v>
      </c>
      <c r="E2339" s="28" t="s">
        <v>240</v>
      </c>
      <c r="F2339" s="28">
        <v>225</v>
      </c>
    </row>
    <row r="2340" spans="2:6" x14ac:dyDescent="0.3">
      <c r="B2340" s="30">
        <v>46236</v>
      </c>
      <c r="C2340" s="28" t="s">
        <v>39</v>
      </c>
      <c r="D2340" s="28" t="s">
        <v>245</v>
      </c>
      <c r="E2340" s="28" t="s">
        <v>223</v>
      </c>
      <c r="F2340" s="28">
        <v>1166</v>
      </c>
    </row>
    <row r="2341" spans="2:6" x14ac:dyDescent="0.3">
      <c r="B2341" s="30">
        <v>46236</v>
      </c>
      <c r="C2341" s="28" t="s">
        <v>38</v>
      </c>
      <c r="D2341" s="28" t="s">
        <v>245</v>
      </c>
      <c r="E2341" s="28" t="s">
        <v>217</v>
      </c>
      <c r="F2341" s="28">
        <v>156</v>
      </c>
    </row>
    <row r="2342" spans="2:6" x14ac:dyDescent="0.3">
      <c r="B2342" s="30">
        <v>46236</v>
      </c>
      <c r="C2342" s="28" t="s">
        <v>106</v>
      </c>
      <c r="D2342" s="28" t="s">
        <v>244</v>
      </c>
      <c r="E2342" s="28" t="s">
        <v>242</v>
      </c>
      <c r="F2342" s="28">
        <v>1026</v>
      </c>
    </row>
    <row r="2343" spans="2:6" x14ac:dyDescent="0.3">
      <c r="B2343" s="30">
        <v>46236</v>
      </c>
      <c r="C2343" s="28" t="s">
        <v>39</v>
      </c>
      <c r="D2343" s="28" t="s">
        <v>244</v>
      </c>
      <c r="E2343" s="28" t="s">
        <v>227</v>
      </c>
      <c r="F2343" s="28">
        <v>58</v>
      </c>
    </row>
    <row r="2344" spans="2:6" x14ac:dyDescent="0.3">
      <c r="B2344" s="30">
        <v>46236</v>
      </c>
      <c r="C2344" s="28" t="s">
        <v>106</v>
      </c>
      <c r="D2344" s="28" t="s">
        <v>250</v>
      </c>
      <c r="E2344" s="28" t="s">
        <v>232</v>
      </c>
      <c r="F2344" s="28">
        <v>1081</v>
      </c>
    </row>
    <row r="2345" spans="2:6" x14ac:dyDescent="0.3">
      <c r="B2345" s="30">
        <v>46236</v>
      </c>
      <c r="C2345" s="28" t="s">
        <v>106</v>
      </c>
      <c r="D2345" s="28" t="s">
        <v>245</v>
      </c>
      <c r="E2345" s="28" t="s">
        <v>223</v>
      </c>
      <c r="F2345" s="28">
        <v>954</v>
      </c>
    </row>
    <row r="2346" spans="2:6" x14ac:dyDescent="0.3">
      <c r="B2346" s="30">
        <v>46236</v>
      </c>
      <c r="C2346" s="28" t="s">
        <v>106</v>
      </c>
      <c r="D2346" s="28" t="s">
        <v>247</v>
      </c>
      <c r="E2346" s="28" t="s">
        <v>221</v>
      </c>
      <c r="F2346" s="28">
        <v>143</v>
      </c>
    </row>
    <row r="2347" spans="2:6" x14ac:dyDescent="0.3">
      <c r="B2347" s="30">
        <v>46236</v>
      </c>
      <c r="C2347" s="28" t="s">
        <v>38</v>
      </c>
      <c r="D2347" s="28" t="s">
        <v>247</v>
      </c>
      <c r="E2347" s="28" t="s">
        <v>230</v>
      </c>
      <c r="F2347" s="28">
        <v>444</v>
      </c>
    </row>
    <row r="2348" spans="2:6" x14ac:dyDescent="0.3">
      <c r="B2348" s="30">
        <v>46237</v>
      </c>
      <c r="C2348" s="28" t="s">
        <v>38</v>
      </c>
      <c r="D2348" s="28" t="s">
        <v>244</v>
      </c>
      <c r="E2348" s="28" t="s">
        <v>240</v>
      </c>
      <c r="F2348" s="28">
        <v>585</v>
      </c>
    </row>
    <row r="2349" spans="2:6" x14ac:dyDescent="0.3">
      <c r="B2349" s="30">
        <v>46237</v>
      </c>
      <c r="C2349" s="28" t="s">
        <v>42</v>
      </c>
      <c r="D2349" s="28" t="s">
        <v>247</v>
      </c>
      <c r="E2349" s="28" t="s">
        <v>225</v>
      </c>
      <c r="F2349" s="28">
        <v>1344</v>
      </c>
    </row>
    <row r="2350" spans="2:6" x14ac:dyDescent="0.3">
      <c r="B2350" s="30">
        <v>46237</v>
      </c>
      <c r="C2350" s="28" t="s">
        <v>42</v>
      </c>
      <c r="D2350" s="28" t="s">
        <v>244</v>
      </c>
      <c r="E2350" s="28" t="s">
        <v>242</v>
      </c>
      <c r="F2350" s="28">
        <v>456</v>
      </c>
    </row>
    <row r="2351" spans="2:6" x14ac:dyDescent="0.3">
      <c r="B2351" s="30">
        <v>46237</v>
      </c>
      <c r="C2351" s="28" t="s">
        <v>38</v>
      </c>
      <c r="D2351" s="28" t="s">
        <v>246</v>
      </c>
      <c r="E2351" s="28" t="s">
        <v>237</v>
      </c>
      <c r="F2351" s="28">
        <v>693</v>
      </c>
    </row>
    <row r="2352" spans="2:6" x14ac:dyDescent="0.3">
      <c r="B2352" s="30">
        <v>46237</v>
      </c>
      <c r="C2352" s="28" t="s">
        <v>39</v>
      </c>
      <c r="D2352" s="28" t="s">
        <v>250</v>
      </c>
      <c r="E2352" s="28" t="s">
        <v>239</v>
      </c>
      <c r="F2352" s="28">
        <v>608</v>
      </c>
    </row>
    <row r="2353" spans="2:6" x14ac:dyDescent="0.3">
      <c r="B2353" s="30">
        <v>46237</v>
      </c>
      <c r="C2353" s="28" t="s">
        <v>38</v>
      </c>
      <c r="D2353" s="28" t="s">
        <v>247</v>
      </c>
      <c r="E2353" s="28" t="s">
        <v>221</v>
      </c>
      <c r="F2353" s="28">
        <v>247</v>
      </c>
    </row>
    <row r="2354" spans="2:6" x14ac:dyDescent="0.3">
      <c r="B2354" s="30">
        <v>46237</v>
      </c>
      <c r="C2354" s="28" t="s">
        <v>39</v>
      </c>
      <c r="D2354" s="28" t="s">
        <v>247</v>
      </c>
      <c r="E2354" s="28" t="s">
        <v>225</v>
      </c>
      <c r="F2354" s="28">
        <v>1472</v>
      </c>
    </row>
    <row r="2355" spans="2:6" x14ac:dyDescent="0.3">
      <c r="B2355" s="30">
        <v>46237</v>
      </c>
      <c r="C2355" s="28" t="s">
        <v>39</v>
      </c>
      <c r="D2355" s="28" t="s">
        <v>244</v>
      </c>
      <c r="E2355" s="28" t="s">
        <v>227</v>
      </c>
      <c r="F2355" s="28">
        <v>638</v>
      </c>
    </row>
    <row r="2356" spans="2:6" x14ac:dyDescent="0.3">
      <c r="B2356" s="30">
        <v>46237</v>
      </c>
      <c r="C2356" s="28" t="s">
        <v>39</v>
      </c>
      <c r="D2356" s="28" t="s">
        <v>247</v>
      </c>
      <c r="E2356" s="28" t="s">
        <v>221</v>
      </c>
      <c r="F2356" s="28">
        <v>286</v>
      </c>
    </row>
    <row r="2357" spans="2:6" x14ac:dyDescent="0.3">
      <c r="B2357" s="30">
        <v>46237</v>
      </c>
      <c r="C2357" s="28" t="s">
        <v>38</v>
      </c>
      <c r="D2357" s="28" t="s">
        <v>244</v>
      </c>
      <c r="E2357" s="28" t="s">
        <v>241</v>
      </c>
      <c r="F2357" s="28">
        <v>240</v>
      </c>
    </row>
    <row r="2358" spans="2:6" x14ac:dyDescent="0.3">
      <c r="B2358" s="30">
        <v>46238</v>
      </c>
      <c r="C2358" s="28" t="s">
        <v>38</v>
      </c>
      <c r="D2358" s="28" t="s">
        <v>245</v>
      </c>
      <c r="E2358" s="28" t="s">
        <v>238</v>
      </c>
      <c r="F2358" s="28">
        <v>1740</v>
      </c>
    </row>
    <row r="2359" spans="2:6" x14ac:dyDescent="0.3">
      <c r="B2359" s="30">
        <v>46238</v>
      </c>
      <c r="C2359" s="28" t="s">
        <v>42</v>
      </c>
      <c r="D2359" s="28" t="s">
        <v>247</v>
      </c>
      <c r="E2359" s="28" t="s">
        <v>225</v>
      </c>
      <c r="F2359" s="28">
        <v>128</v>
      </c>
    </row>
    <row r="2360" spans="2:6" x14ac:dyDescent="0.3">
      <c r="B2360" s="30">
        <v>46238</v>
      </c>
      <c r="C2360" s="28" t="s">
        <v>39</v>
      </c>
      <c r="D2360" s="28" t="s">
        <v>247</v>
      </c>
      <c r="E2360" s="28" t="s">
        <v>230</v>
      </c>
      <c r="F2360" s="28">
        <v>592</v>
      </c>
    </row>
    <row r="2361" spans="2:6" x14ac:dyDescent="0.3">
      <c r="B2361" s="30">
        <v>46238</v>
      </c>
      <c r="C2361" s="28" t="s">
        <v>39</v>
      </c>
      <c r="D2361" s="28" t="s">
        <v>250</v>
      </c>
      <c r="E2361" s="28" t="s">
        <v>226</v>
      </c>
      <c r="F2361" s="28">
        <v>2208</v>
      </c>
    </row>
    <row r="2362" spans="2:6" x14ac:dyDescent="0.3">
      <c r="B2362" s="30">
        <v>46238</v>
      </c>
      <c r="C2362" s="28" t="s">
        <v>42</v>
      </c>
      <c r="D2362" s="28" t="s">
        <v>245</v>
      </c>
      <c r="E2362" s="28" t="s">
        <v>217</v>
      </c>
      <c r="F2362" s="28">
        <v>1144</v>
      </c>
    </row>
    <row r="2363" spans="2:6" x14ac:dyDescent="0.3">
      <c r="B2363" s="30">
        <v>46238</v>
      </c>
      <c r="C2363" s="28" t="s">
        <v>39</v>
      </c>
      <c r="D2363" s="28" t="s">
        <v>246</v>
      </c>
      <c r="E2363" s="28" t="s">
        <v>236</v>
      </c>
      <c r="F2363" s="28">
        <v>275</v>
      </c>
    </row>
    <row r="2364" spans="2:6" x14ac:dyDescent="0.3">
      <c r="B2364" s="30">
        <v>46238</v>
      </c>
      <c r="C2364" s="28" t="s">
        <v>38</v>
      </c>
      <c r="D2364" s="28" t="s">
        <v>250</v>
      </c>
      <c r="E2364" s="28" t="s">
        <v>226</v>
      </c>
      <c r="F2364" s="28">
        <v>288</v>
      </c>
    </row>
    <row r="2365" spans="2:6" x14ac:dyDescent="0.3">
      <c r="B2365" s="30">
        <v>46238</v>
      </c>
      <c r="C2365" s="28" t="s">
        <v>42</v>
      </c>
      <c r="D2365" s="28" t="s">
        <v>247</v>
      </c>
      <c r="E2365" s="28" t="s">
        <v>221</v>
      </c>
      <c r="F2365" s="28">
        <v>117</v>
      </c>
    </row>
    <row r="2366" spans="2:6" x14ac:dyDescent="0.3">
      <c r="B2366" s="30">
        <v>46238</v>
      </c>
      <c r="C2366" s="28" t="s">
        <v>106</v>
      </c>
      <c r="D2366" s="28" t="s">
        <v>250</v>
      </c>
      <c r="E2366" s="28" t="s">
        <v>234</v>
      </c>
      <c r="F2366" s="28">
        <v>102</v>
      </c>
    </row>
    <row r="2367" spans="2:6" x14ac:dyDescent="0.3">
      <c r="B2367" s="30">
        <v>46238</v>
      </c>
      <c r="C2367" s="28" t="s">
        <v>106</v>
      </c>
      <c r="D2367" s="28" t="s">
        <v>250</v>
      </c>
      <c r="E2367" s="28" t="s">
        <v>232</v>
      </c>
      <c r="F2367" s="28">
        <v>1128</v>
      </c>
    </row>
    <row r="2368" spans="2:6" x14ac:dyDescent="0.3">
      <c r="B2368" s="30">
        <v>46238</v>
      </c>
      <c r="C2368" s="28" t="s">
        <v>39</v>
      </c>
      <c r="D2368" s="28" t="s">
        <v>245</v>
      </c>
      <c r="E2368" s="28" t="s">
        <v>238</v>
      </c>
      <c r="F2368" s="28">
        <v>1305</v>
      </c>
    </row>
    <row r="2369" spans="2:6" x14ac:dyDescent="0.3">
      <c r="B2369" s="30">
        <v>46238</v>
      </c>
      <c r="C2369" s="28" t="s">
        <v>39</v>
      </c>
      <c r="D2369" s="28" t="s">
        <v>244</v>
      </c>
      <c r="E2369" s="28" t="s">
        <v>241</v>
      </c>
      <c r="F2369" s="28">
        <v>900</v>
      </c>
    </row>
    <row r="2370" spans="2:6" x14ac:dyDescent="0.3">
      <c r="B2370" s="30">
        <v>46238</v>
      </c>
      <c r="C2370" s="28" t="s">
        <v>39</v>
      </c>
      <c r="D2370" s="28" t="s">
        <v>245</v>
      </c>
      <c r="E2370" s="28" t="s">
        <v>215</v>
      </c>
      <c r="F2370" s="28">
        <v>1380</v>
      </c>
    </row>
    <row r="2371" spans="2:6" x14ac:dyDescent="0.3">
      <c r="B2371" s="30">
        <v>46238</v>
      </c>
      <c r="C2371" s="28" t="s">
        <v>42</v>
      </c>
      <c r="D2371" s="28" t="s">
        <v>245</v>
      </c>
      <c r="E2371" s="28" t="s">
        <v>223</v>
      </c>
      <c r="F2371" s="28">
        <v>477</v>
      </c>
    </row>
    <row r="2372" spans="2:6" x14ac:dyDescent="0.3">
      <c r="B2372" s="30">
        <v>46238</v>
      </c>
      <c r="C2372" s="28" t="s">
        <v>39</v>
      </c>
      <c r="D2372" s="28" t="s">
        <v>250</v>
      </c>
      <c r="E2372" s="28" t="s">
        <v>239</v>
      </c>
      <c r="F2372" s="28">
        <v>798</v>
      </c>
    </row>
    <row r="2373" spans="2:6" x14ac:dyDescent="0.3">
      <c r="B2373" s="30">
        <v>46238</v>
      </c>
      <c r="C2373" s="28" t="s">
        <v>42</v>
      </c>
      <c r="D2373" s="28" t="s">
        <v>247</v>
      </c>
      <c r="E2373" s="28" t="s">
        <v>233</v>
      </c>
      <c r="F2373" s="28">
        <v>510</v>
      </c>
    </row>
    <row r="2374" spans="2:6" x14ac:dyDescent="0.3">
      <c r="B2374" s="30">
        <v>46238</v>
      </c>
      <c r="C2374" s="28" t="s">
        <v>39</v>
      </c>
      <c r="D2374" s="28" t="s">
        <v>247</v>
      </c>
      <c r="E2374" s="28" t="s">
        <v>221</v>
      </c>
      <c r="F2374" s="28">
        <v>91</v>
      </c>
    </row>
    <row r="2375" spans="2:6" x14ac:dyDescent="0.3">
      <c r="B2375" s="30">
        <v>46238</v>
      </c>
      <c r="C2375" s="28" t="s">
        <v>38</v>
      </c>
      <c r="D2375" s="28" t="s">
        <v>246</v>
      </c>
      <c r="E2375" s="28" t="s">
        <v>237</v>
      </c>
      <c r="F2375" s="28">
        <v>882</v>
      </c>
    </row>
    <row r="2376" spans="2:6" x14ac:dyDescent="0.3">
      <c r="B2376" s="30">
        <v>46238</v>
      </c>
      <c r="C2376" s="28" t="s">
        <v>39</v>
      </c>
      <c r="D2376" s="28" t="s">
        <v>247</v>
      </c>
      <c r="E2376" s="28" t="s">
        <v>225</v>
      </c>
      <c r="F2376" s="28">
        <v>1088</v>
      </c>
    </row>
    <row r="2377" spans="2:6" x14ac:dyDescent="0.3">
      <c r="B2377" s="30">
        <v>46238</v>
      </c>
      <c r="C2377" s="28" t="s">
        <v>42</v>
      </c>
      <c r="D2377" s="28" t="s">
        <v>244</v>
      </c>
      <c r="E2377" s="28" t="s">
        <v>227</v>
      </c>
      <c r="F2377" s="28">
        <v>928</v>
      </c>
    </row>
    <row r="2378" spans="2:6" x14ac:dyDescent="0.3">
      <c r="B2378" s="30">
        <v>46239</v>
      </c>
      <c r="C2378" s="28" t="s">
        <v>39</v>
      </c>
      <c r="D2378" s="28" t="s">
        <v>247</v>
      </c>
      <c r="E2378" s="28" t="s">
        <v>233</v>
      </c>
      <c r="F2378" s="28">
        <v>663</v>
      </c>
    </row>
    <row r="2379" spans="2:6" x14ac:dyDescent="0.3">
      <c r="B2379" s="30">
        <v>46239</v>
      </c>
      <c r="C2379" s="28" t="s">
        <v>42</v>
      </c>
      <c r="D2379" s="28" t="s">
        <v>247</v>
      </c>
      <c r="E2379" s="28" t="s">
        <v>233</v>
      </c>
      <c r="F2379" s="28">
        <v>255</v>
      </c>
    </row>
    <row r="2380" spans="2:6" x14ac:dyDescent="0.3">
      <c r="B2380" s="30">
        <v>46239</v>
      </c>
      <c r="C2380" s="28" t="s">
        <v>106</v>
      </c>
      <c r="D2380" s="28" t="s">
        <v>250</v>
      </c>
      <c r="E2380" s="28" t="s">
        <v>232</v>
      </c>
      <c r="F2380" s="28">
        <v>940</v>
      </c>
    </row>
    <row r="2381" spans="2:6" x14ac:dyDescent="0.3">
      <c r="B2381" s="30">
        <v>46239</v>
      </c>
      <c r="C2381" s="28" t="s">
        <v>106</v>
      </c>
      <c r="D2381" s="28" t="s">
        <v>250</v>
      </c>
      <c r="E2381" s="28" t="s">
        <v>235</v>
      </c>
      <c r="F2381" s="28">
        <v>344</v>
      </c>
    </row>
    <row r="2382" spans="2:6" x14ac:dyDescent="0.3">
      <c r="B2382" s="30">
        <v>46239</v>
      </c>
      <c r="C2382" s="28" t="s">
        <v>42</v>
      </c>
      <c r="D2382" s="28" t="s">
        <v>244</v>
      </c>
      <c r="E2382" s="28" t="s">
        <v>231</v>
      </c>
      <c r="F2382" s="28">
        <v>440</v>
      </c>
    </row>
    <row r="2383" spans="2:6" x14ac:dyDescent="0.3">
      <c r="B2383" s="30">
        <v>46239</v>
      </c>
      <c r="C2383" s="28" t="s">
        <v>38</v>
      </c>
      <c r="D2383" s="28" t="s">
        <v>247</v>
      </c>
      <c r="E2383" s="28" t="s">
        <v>221</v>
      </c>
      <c r="F2383" s="28">
        <v>13</v>
      </c>
    </row>
    <row r="2384" spans="2:6" x14ac:dyDescent="0.3">
      <c r="B2384" s="30">
        <v>46240</v>
      </c>
      <c r="C2384" s="28" t="s">
        <v>106</v>
      </c>
      <c r="D2384" s="28" t="s">
        <v>244</v>
      </c>
      <c r="E2384" s="28" t="s">
        <v>231</v>
      </c>
      <c r="F2384" s="28">
        <v>176</v>
      </c>
    </row>
    <row r="2385" spans="2:6" x14ac:dyDescent="0.3">
      <c r="B2385" s="30">
        <v>46240</v>
      </c>
      <c r="C2385" s="28" t="s">
        <v>42</v>
      </c>
      <c r="D2385" s="28" t="s">
        <v>245</v>
      </c>
      <c r="E2385" s="28" t="s">
        <v>223</v>
      </c>
      <c r="F2385" s="28">
        <v>371</v>
      </c>
    </row>
    <row r="2386" spans="2:6" x14ac:dyDescent="0.3">
      <c r="B2386" s="30">
        <v>46240</v>
      </c>
      <c r="C2386" s="28" t="s">
        <v>42</v>
      </c>
      <c r="D2386" s="28" t="s">
        <v>245</v>
      </c>
      <c r="E2386" s="28" t="s">
        <v>215</v>
      </c>
      <c r="F2386" s="28">
        <v>1518</v>
      </c>
    </row>
    <row r="2387" spans="2:6" x14ac:dyDescent="0.3">
      <c r="B2387" s="30">
        <v>46240</v>
      </c>
      <c r="C2387" s="28" t="s">
        <v>38</v>
      </c>
      <c r="D2387" s="28" t="s">
        <v>250</v>
      </c>
      <c r="E2387" s="28" t="s">
        <v>239</v>
      </c>
      <c r="F2387" s="28">
        <v>836</v>
      </c>
    </row>
    <row r="2388" spans="2:6" x14ac:dyDescent="0.3">
      <c r="B2388" s="30">
        <v>46240</v>
      </c>
      <c r="C2388" s="28" t="s">
        <v>39</v>
      </c>
      <c r="D2388" s="28" t="s">
        <v>247</v>
      </c>
      <c r="E2388" s="28" t="s">
        <v>221</v>
      </c>
      <c r="F2388" s="28">
        <v>156</v>
      </c>
    </row>
    <row r="2389" spans="2:6" x14ac:dyDescent="0.3">
      <c r="B2389" s="30">
        <v>46240</v>
      </c>
      <c r="C2389" s="28" t="s">
        <v>106</v>
      </c>
      <c r="D2389" s="28" t="s">
        <v>247</v>
      </c>
      <c r="E2389" s="28" t="s">
        <v>233</v>
      </c>
      <c r="F2389" s="28">
        <v>561</v>
      </c>
    </row>
    <row r="2390" spans="2:6" x14ac:dyDescent="0.3">
      <c r="B2390" s="30">
        <v>46240</v>
      </c>
      <c r="C2390" s="28" t="s">
        <v>106</v>
      </c>
      <c r="D2390" s="28" t="s">
        <v>245</v>
      </c>
      <c r="E2390" s="28" t="s">
        <v>223</v>
      </c>
      <c r="F2390" s="28">
        <v>636</v>
      </c>
    </row>
    <row r="2391" spans="2:6" x14ac:dyDescent="0.3">
      <c r="B2391" s="30">
        <v>46240</v>
      </c>
      <c r="C2391" s="28" t="s">
        <v>38</v>
      </c>
      <c r="D2391" s="28" t="s">
        <v>246</v>
      </c>
      <c r="E2391" s="28" t="s">
        <v>236</v>
      </c>
      <c r="F2391" s="28">
        <v>275</v>
      </c>
    </row>
    <row r="2392" spans="2:6" x14ac:dyDescent="0.3">
      <c r="B2392" s="30">
        <v>46240</v>
      </c>
      <c r="C2392" s="28" t="s">
        <v>39</v>
      </c>
      <c r="D2392" s="28" t="s">
        <v>246</v>
      </c>
      <c r="E2392" s="28" t="s">
        <v>236</v>
      </c>
      <c r="F2392" s="28">
        <v>275</v>
      </c>
    </row>
    <row r="2393" spans="2:6" x14ac:dyDescent="0.3">
      <c r="B2393" s="30">
        <v>46240</v>
      </c>
      <c r="C2393" s="28" t="s">
        <v>38</v>
      </c>
      <c r="D2393" s="28" t="s">
        <v>244</v>
      </c>
      <c r="E2393" s="28" t="s">
        <v>231</v>
      </c>
      <c r="F2393" s="28">
        <v>220</v>
      </c>
    </row>
    <row r="2394" spans="2:6" x14ac:dyDescent="0.3">
      <c r="B2394" s="30">
        <v>46240</v>
      </c>
      <c r="C2394" s="28" t="s">
        <v>38</v>
      </c>
      <c r="D2394" s="28" t="s">
        <v>247</v>
      </c>
      <c r="E2394" s="28" t="s">
        <v>221</v>
      </c>
      <c r="F2394" s="28">
        <v>247</v>
      </c>
    </row>
    <row r="2395" spans="2:6" x14ac:dyDescent="0.3">
      <c r="B2395" s="30">
        <v>46241</v>
      </c>
      <c r="C2395" s="28" t="s">
        <v>42</v>
      </c>
      <c r="D2395" s="28" t="s">
        <v>245</v>
      </c>
      <c r="E2395" s="28" t="s">
        <v>217</v>
      </c>
      <c r="F2395" s="28">
        <v>1092</v>
      </c>
    </row>
    <row r="2396" spans="2:6" x14ac:dyDescent="0.3">
      <c r="B2396" s="30">
        <v>46241</v>
      </c>
      <c r="C2396" s="28" t="s">
        <v>106</v>
      </c>
      <c r="D2396" s="28" t="s">
        <v>250</v>
      </c>
      <c r="E2396" s="28" t="s">
        <v>226</v>
      </c>
      <c r="F2396" s="28">
        <v>1248</v>
      </c>
    </row>
    <row r="2397" spans="2:6" x14ac:dyDescent="0.3">
      <c r="B2397" s="30">
        <v>46241</v>
      </c>
      <c r="C2397" s="28" t="s">
        <v>39</v>
      </c>
      <c r="D2397" s="28" t="s">
        <v>247</v>
      </c>
      <c r="E2397" s="28" t="s">
        <v>233</v>
      </c>
      <c r="F2397" s="28">
        <v>357</v>
      </c>
    </row>
    <row r="2398" spans="2:6" x14ac:dyDescent="0.3">
      <c r="B2398" s="30">
        <v>46241</v>
      </c>
      <c r="C2398" s="28" t="s">
        <v>39</v>
      </c>
      <c r="D2398" s="28" t="s">
        <v>250</v>
      </c>
      <c r="E2398" s="28" t="s">
        <v>234</v>
      </c>
      <c r="F2398" s="28">
        <v>918</v>
      </c>
    </row>
    <row r="2399" spans="2:6" x14ac:dyDescent="0.3">
      <c r="B2399" s="30">
        <v>46241</v>
      </c>
      <c r="C2399" s="28" t="s">
        <v>42</v>
      </c>
      <c r="D2399" s="28" t="s">
        <v>245</v>
      </c>
      <c r="E2399" s="28" t="s">
        <v>215</v>
      </c>
      <c r="F2399" s="28">
        <v>897</v>
      </c>
    </row>
    <row r="2400" spans="2:6" x14ac:dyDescent="0.3">
      <c r="B2400" s="30">
        <v>46241</v>
      </c>
      <c r="C2400" s="28" t="s">
        <v>39</v>
      </c>
      <c r="D2400" s="28" t="s">
        <v>245</v>
      </c>
      <c r="E2400" s="28" t="s">
        <v>215</v>
      </c>
      <c r="F2400" s="28">
        <v>1656</v>
      </c>
    </row>
    <row r="2401" spans="2:6" x14ac:dyDescent="0.3">
      <c r="B2401" s="30">
        <v>46241</v>
      </c>
      <c r="C2401" s="28" t="s">
        <v>38</v>
      </c>
      <c r="D2401" s="28" t="s">
        <v>244</v>
      </c>
      <c r="E2401" s="28" t="s">
        <v>241</v>
      </c>
      <c r="F2401" s="28">
        <v>600</v>
      </c>
    </row>
    <row r="2402" spans="2:6" x14ac:dyDescent="0.3">
      <c r="B2402" s="30">
        <v>46241</v>
      </c>
      <c r="C2402" s="28" t="s">
        <v>38</v>
      </c>
      <c r="D2402" s="28" t="s">
        <v>250</v>
      </c>
      <c r="E2402" s="28" t="s">
        <v>226</v>
      </c>
      <c r="F2402" s="28">
        <v>2112</v>
      </c>
    </row>
    <row r="2403" spans="2:6" x14ac:dyDescent="0.3">
      <c r="B2403" s="30">
        <v>46241</v>
      </c>
      <c r="C2403" s="28" t="s">
        <v>38</v>
      </c>
      <c r="D2403" s="28" t="s">
        <v>246</v>
      </c>
      <c r="E2403" s="28" t="s">
        <v>229</v>
      </c>
      <c r="F2403" s="28">
        <v>2200</v>
      </c>
    </row>
    <row r="2404" spans="2:6" x14ac:dyDescent="0.3">
      <c r="B2404" s="30">
        <v>46241</v>
      </c>
      <c r="C2404" s="28" t="s">
        <v>42</v>
      </c>
      <c r="D2404" s="28" t="s">
        <v>250</v>
      </c>
      <c r="E2404" s="28" t="s">
        <v>226</v>
      </c>
      <c r="F2404" s="28">
        <v>2208</v>
      </c>
    </row>
    <row r="2405" spans="2:6" x14ac:dyDescent="0.3">
      <c r="B2405" s="30">
        <v>46241</v>
      </c>
      <c r="C2405" s="28" t="s">
        <v>38</v>
      </c>
      <c r="D2405" s="28" t="s">
        <v>247</v>
      </c>
      <c r="E2405" s="28" t="s">
        <v>221</v>
      </c>
      <c r="F2405" s="28">
        <v>39</v>
      </c>
    </row>
    <row r="2406" spans="2:6" x14ac:dyDescent="0.3">
      <c r="B2406" s="30">
        <v>46241</v>
      </c>
      <c r="C2406" s="28" t="s">
        <v>38</v>
      </c>
      <c r="D2406" s="28" t="s">
        <v>244</v>
      </c>
      <c r="E2406" s="28" t="s">
        <v>242</v>
      </c>
      <c r="F2406" s="28">
        <v>342</v>
      </c>
    </row>
    <row r="2407" spans="2:6" x14ac:dyDescent="0.3">
      <c r="B2407" s="30">
        <v>46241</v>
      </c>
      <c r="C2407" s="28" t="s">
        <v>38</v>
      </c>
      <c r="D2407" s="28" t="s">
        <v>246</v>
      </c>
      <c r="E2407" s="28" t="s">
        <v>228</v>
      </c>
      <c r="F2407" s="28">
        <v>936</v>
      </c>
    </row>
    <row r="2408" spans="2:6" x14ac:dyDescent="0.3">
      <c r="B2408" s="30">
        <v>46241</v>
      </c>
      <c r="C2408" s="28" t="s">
        <v>38</v>
      </c>
      <c r="D2408" s="28" t="s">
        <v>250</v>
      </c>
      <c r="E2408" s="28" t="s">
        <v>239</v>
      </c>
      <c r="F2408" s="28">
        <v>418</v>
      </c>
    </row>
    <row r="2409" spans="2:6" x14ac:dyDescent="0.3">
      <c r="B2409" s="30">
        <v>46241</v>
      </c>
      <c r="C2409" s="28" t="s">
        <v>39</v>
      </c>
      <c r="D2409" s="28" t="s">
        <v>245</v>
      </c>
      <c r="E2409" s="28" t="s">
        <v>215</v>
      </c>
      <c r="F2409" s="28">
        <v>690</v>
      </c>
    </row>
    <row r="2410" spans="2:6" x14ac:dyDescent="0.3">
      <c r="B2410" s="30">
        <v>46242</v>
      </c>
      <c r="C2410" s="28" t="s">
        <v>106</v>
      </c>
      <c r="D2410" s="28" t="s">
        <v>246</v>
      </c>
      <c r="E2410" s="28" t="s">
        <v>229</v>
      </c>
      <c r="F2410" s="28">
        <v>2200</v>
      </c>
    </row>
    <row r="2411" spans="2:6" x14ac:dyDescent="0.3">
      <c r="B2411" s="30">
        <v>46242</v>
      </c>
      <c r="C2411" s="28" t="s">
        <v>39</v>
      </c>
      <c r="D2411" s="28" t="s">
        <v>244</v>
      </c>
      <c r="E2411" s="28" t="s">
        <v>241</v>
      </c>
      <c r="F2411" s="28">
        <v>120</v>
      </c>
    </row>
    <row r="2412" spans="2:6" x14ac:dyDescent="0.3">
      <c r="B2412" s="30">
        <v>46242</v>
      </c>
      <c r="C2412" s="28" t="s">
        <v>38</v>
      </c>
      <c r="D2412" s="28" t="s">
        <v>247</v>
      </c>
      <c r="E2412" s="28" t="s">
        <v>221</v>
      </c>
      <c r="F2412" s="28">
        <v>169</v>
      </c>
    </row>
    <row r="2413" spans="2:6" x14ac:dyDescent="0.3">
      <c r="B2413" s="30">
        <v>46242</v>
      </c>
      <c r="C2413" s="28" t="s">
        <v>39</v>
      </c>
      <c r="D2413" s="28" t="s">
        <v>245</v>
      </c>
      <c r="E2413" s="28" t="s">
        <v>238</v>
      </c>
      <c r="F2413" s="28">
        <v>1740</v>
      </c>
    </row>
    <row r="2414" spans="2:6" x14ac:dyDescent="0.3">
      <c r="B2414" s="30">
        <v>46242</v>
      </c>
      <c r="C2414" s="28" t="s">
        <v>39</v>
      </c>
      <c r="D2414" s="28" t="s">
        <v>250</v>
      </c>
      <c r="E2414" s="28" t="s">
        <v>226</v>
      </c>
      <c r="F2414" s="28">
        <v>1056</v>
      </c>
    </row>
    <row r="2415" spans="2:6" x14ac:dyDescent="0.3">
      <c r="B2415" s="30">
        <v>46242</v>
      </c>
      <c r="C2415" s="28" t="s">
        <v>39</v>
      </c>
      <c r="D2415" s="28" t="s">
        <v>250</v>
      </c>
      <c r="E2415" s="28" t="s">
        <v>226</v>
      </c>
      <c r="F2415" s="28">
        <v>288</v>
      </c>
    </row>
    <row r="2416" spans="2:6" x14ac:dyDescent="0.3">
      <c r="B2416" s="30">
        <v>46242</v>
      </c>
      <c r="C2416" s="28" t="s">
        <v>106</v>
      </c>
      <c r="D2416" s="28" t="s">
        <v>247</v>
      </c>
      <c r="E2416" s="28" t="s">
        <v>230</v>
      </c>
      <c r="F2416" s="28">
        <v>74</v>
      </c>
    </row>
    <row r="2417" spans="2:6" x14ac:dyDescent="0.3">
      <c r="B2417" s="30">
        <v>46242</v>
      </c>
      <c r="C2417" s="28" t="s">
        <v>38</v>
      </c>
      <c r="D2417" s="28" t="s">
        <v>245</v>
      </c>
      <c r="E2417" s="28" t="s">
        <v>223</v>
      </c>
      <c r="F2417" s="28">
        <v>1007</v>
      </c>
    </row>
    <row r="2418" spans="2:6" x14ac:dyDescent="0.3">
      <c r="B2418" s="30">
        <v>46242</v>
      </c>
      <c r="C2418" s="28" t="s">
        <v>39</v>
      </c>
      <c r="D2418" s="28" t="s">
        <v>245</v>
      </c>
      <c r="E2418" s="28" t="s">
        <v>217</v>
      </c>
      <c r="F2418" s="28">
        <v>988</v>
      </c>
    </row>
    <row r="2419" spans="2:6" x14ac:dyDescent="0.3">
      <c r="B2419" s="30">
        <v>46242</v>
      </c>
      <c r="C2419" s="28" t="s">
        <v>106</v>
      </c>
      <c r="D2419" s="28" t="s">
        <v>244</v>
      </c>
      <c r="E2419" s="28" t="s">
        <v>242</v>
      </c>
      <c r="F2419" s="28">
        <v>1140</v>
      </c>
    </row>
    <row r="2420" spans="2:6" x14ac:dyDescent="0.3">
      <c r="B2420" s="30">
        <v>46242</v>
      </c>
      <c r="C2420" s="28" t="s">
        <v>42</v>
      </c>
      <c r="D2420" s="28" t="s">
        <v>246</v>
      </c>
      <c r="E2420" s="28" t="s">
        <v>237</v>
      </c>
      <c r="F2420" s="28">
        <v>1449</v>
      </c>
    </row>
    <row r="2421" spans="2:6" x14ac:dyDescent="0.3">
      <c r="B2421" s="30">
        <v>46242</v>
      </c>
      <c r="C2421" s="28" t="s">
        <v>38</v>
      </c>
      <c r="D2421" s="28" t="s">
        <v>244</v>
      </c>
      <c r="E2421" s="28" t="s">
        <v>242</v>
      </c>
      <c r="F2421" s="28">
        <v>1140</v>
      </c>
    </row>
    <row r="2422" spans="2:6" x14ac:dyDescent="0.3">
      <c r="B2422" s="30">
        <v>46242</v>
      </c>
      <c r="C2422" s="28" t="s">
        <v>39</v>
      </c>
      <c r="D2422" s="28" t="s">
        <v>244</v>
      </c>
      <c r="E2422" s="28" t="s">
        <v>227</v>
      </c>
      <c r="F2422" s="28">
        <v>58</v>
      </c>
    </row>
    <row r="2423" spans="2:6" x14ac:dyDescent="0.3">
      <c r="B2423" s="30">
        <v>46242</v>
      </c>
      <c r="C2423" s="28" t="s">
        <v>42</v>
      </c>
      <c r="D2423" s="28" t="s">
        <v>245</v>
      </c>
      <c r="E2423" s="28" t="s">
        <v>217</v>
      </c>
      <c r="F2423" s="28">
        <v>1144</v>
      </c>
    </row>
    <row r="2424" spans="2:6" x14ac:dyDescent="0.3">
      <c r="B2424" s="30">
        <v>46242</v>
      </c>
      <c r="C2424" s="28" t="s">
        <v>38</v>
      </c>
      <c r="D2424" s="28" t="s">
        <v>245</v>
      </c>
      <c r="E2424" s="28" t="s">
        <v>215</v>
      </c>
      <c r="F2424" s="28">
        <v>483</v>
      </c>
    </row>
    <row r="2425" spans="2:6" x14ac:dyDescent="0.3">
      <c r="B2425" s="30">
        <v>46242</v>
      </c>
      <c r="C2425" s="28" t="s">
        <v>39</v>
      </c>
      <c r="D2425" s="28" t="s">
        <v>245</v>
      </c>
      <c r="E2425" s="28" t="s">
        <v>238</v>
      </c>
      <c r="F2425" s="28">
        <v>1131</v>
      </c>
    </row>
    <row r="2426" spans="2:6" x14ac:dyDescent="0.3">
      <c r="B2426" s="30">
        <v>46243</v>
      </c>
      <c r="C2426" s="28" t="s">
        <v>106</v>
      </c>
      <c r="D2426" s="28" t="s">
        <v>250</v>
      </c>
      <c r="E2426" s="28" t="s">
        <v>239</v>
      </c>
      <c r="F2426" s="28">
        <v>608</v>
      </c>
    </row>
    <row r="2427" spans="2:6" x14ac:dyDescent="0.3">
      <c r="B2427" s="30">
        <v>46243</v>
      </c>
      <c r="C2427" s="28" t="s">
        <v>38</v>
      </c>
      <c r="D2427" s="28" t="s">
        <v>247</v>
      </c>
      <c r="E2427" s="28" t="s">
        <v>230</v>
      </c>
      <c r="F2427" s="28">
        <v>148</v>
      </c>
    </row>
    <row r="2428" spans="2:6" x14ac:dyDescent="0.3">
      <c r="B2428" s="30">
        <v>46243</v>
      </c>
      <c r="C2428" s="28" t="s">
        <v>39</v>
      </c>
      <c r="D2428" s="28" t="s">
        <v>247</v>
      </c>
      <c r="E2428" s="28" t="s">
        <v>221</v>
      </c>
      <c r="F2428" s="28">
        <v>104</v>
      </c>
    </row>
    <row r="2429" spans="2:6" x14ac:dyDescent="0.3">
      <c r="B2429" s="30">
        <v>46243</v>
      </c>
      <c r="C2429" s="28" t="s">
        <v>38</v>
      </c>
      <c r="D2429" s="28" t="s">
        <v>245</v>
      </c>
      <c r="E2429" s="28" t="s">
        <v>223</v>
      </c>
      <c r="F2429" s="28">
        <v>1219</v>
      </c>
    </row>
    <row r="2430" spans="2:6" x14ac:dyDescent="0.3">
      <c r="B2430" s="30">
        <v>46243</v>
      </c>
      <c r="C2430" s="28" t="s">
        <v>38</v>
      </c>
      <c r="D2430" s="28" t="s">
        <v>247</v>
      </c>
      <c r="E2430" s="28" t="s">
        <v>225</v>
      </c>
      <c r="F2430" s="28">
        <v>1536</v>
      </c>
    </row>
    <row r="2431" spans="2:6" x14ac:dyDescent="0.3">
      <c r="B2431" s="30">
        <v>46243</v>
      </c>
      <c r="C2431" s="28" t="s">
        <v>42</v>
      </c>
      <c r="D2431" s="28" t="s">
        <v>246</v>
      </c>
      <c r="E2431" s="28" t="s">
        <v>237</v>
      </c>
      <c r="F2431" s="28">
        <v>63</v>
      </c>
    </row>
    <row r="2432" spans="2:6" x14ac:dyDescent="0.3">
      <c r="B2432" s="30">
        <v>46244</v>
      </c>
      <c r="C2432" s="28" t="s">
        <v>38</v>
      </c>
      <c r="D2432" s="28" t="s">
        <v>250</v>
      </c>
      <c r="E2432" s="28" t="s">
        <v>239</v>
      </c>
      <c r="F2432" s="28">
        <v>494</v>
      </c>
    </row>
    <row r="2433" spans="2:6" x14ac:dyDescent="0.3">
      <c r="B2433" s="30">
        <v>46244</v>
      </c>
      <c r="C2433" s="28" t="s">
        <v>106</v>
      </c>
      <c r="D2433" s="28" t="s">
        <v>245</v>
      </c>
      <c r="E2433" s="28" t="s">
        <v>217</v>
      </c>
      <c r="F2433" s="28">
        <v>520</v>
      </c>
    </row>
    <row r="2434" spans="2:6" x14ac:dyDescent="0.3">
      <c r="B2434" s="30">
        <v>46244</v>
      </c>
      <c r="C2434" s="28" t="s">
        <v>42</v>
      </c>
      <c r="D2434" s="28" t="s">
        <v>247</v>
      </c>
      <c r="E2434" s="28" t="s">
        <v>221</v>
      </c>
      <c r="F2434" s="28">
        <v>273</v>
      </c>
    </row>
    <row r="2435" spans="2:6" x14ac:dyDescent="0.3">
      <c r="B2435" s="30">
        <v>46244</v>
      </c>
      <c r="C2435" s="28" t="s">
        <v>39</v>
      </c>
      <c r="D2435" s="28" t="s">
        <v>247</v>
      </c>
      <c r="E2435" s="28" t="s">
        <v>221</v>
      </c>
      <c r="F2435" s="28">
        <v>325</v>
      </c>
    </row>
    <row r="2436" spans="2:6" x14ac:dyDescent="0.3">
      <c r="B2436" s="30">
        <v>46244</v>
      </c>
      <c r="C2436" s="28" t="s">
        <v>38</v>
      </c>
      <c r="D2436" s="28" t="s">
        <v>244</v>
      </c>
      <c r="E2436" s="28" t="s">
        <v>241</v>
      </c>
      <c r="F2436" s="28">
        <v>240</v>
      </c>
    </row>
    <row r="2437" spans="2:6" x14ac:dyDescent="0.3">
      <c r="B2437" s="30">
        <v>46244</v>
      </c>
      <c r="C2437" s="28" t="s">
        <v>38</v>
      </c>
      <c r="D2437" s="28" t="s">
        <v>246</v>
      </c>
      <c r="E2437" s="28" t="s">
        <v>229</v>
      </c>
      <c r="F2437" s="28">
        <v>1936</v>
      </c>
    </row>
    <row r="2438" spans="2:6" x14ac:dyDescent="0.3">
      <c r="B2438" s="30">
        <v>46244</v>
      </c>
      <c r="C2438" s="28" t="s">
        <v>42</v>
      </c>
      <c r="D2438" s="28" t="s">
        <v>245</v>
      </c>
      <c r="E2438" s="28" t="s">
        <v>223</v>
      </c>
      <c r="F2438" s="28">
        <v>636</v>
      </c>
    </row>
    <row r="2439" spans="2:6" x14ac:dyDescent="0.3">
      <c r="B2439" s="30">
        <v>46244</v>
      </c>
      <c r="C2439" s="28" t="s">
        <v>106</v>
      </c>
      <c r="D2439" s="28" t="s">
        <v>247</v>
      </c>
      <c r="E2439" s="28" t="s">
        <v>221</v>
      </c>
      <c r="F2439" s="28">
        <v>117</v>
      </c>
    </row>
    <row r="2440" spans="2:6" x14ac:dyDescent="0.3">
      <c r="B2440" s="30">
        <v>46244</v>
      </c>
      <c r="C2440" s="28" t="s">
        <v>42</v>
      </c>
      <c r="D2440" s="28" t="s">
        <v>250</v>
      </c>
      <c r="E2440" s="28" t="s">
        <v>234</v>
      </c>
      <c r="F2440" s="28">
        <v>102</v>
      </c>
    </row>
    <row r="2441" spans="2:6" x14ac:dyDescent="0.3">
      <c r="B2441" s="30">
        <v>46244</v>
      </c>
      <c r="C2441" s="28" t="s">
        <v>106</v>
      </c>
      <c r="D2441" s="28" t="s">
        <v>244</v>
      </c>
      <c r="E2441" s="28" t="s">
        <v>227</v>
      </c>
      <c r="F2441" s="28">
        <v>986</v>
      </c>
    </row>
    <row r="2442" spans="2:6" x14ac:dyDescent="0.3">
      <c r="B2442" s="30">
        <v>46245</v>
      </c>
      <c r="C2442" s="28" t="s">
        <v>42</v>
      </c>
      <c r="D2442" s="28" t="s">
        <v>247</v>
      </c>
      <c r="E2442" s="28" t="s">
        <v>233</v>
      </c>
      <c r="F2442" s="28">
        <v>51</v>
      </c>
    </row>
    <row r="2443" spans="2:6" x14ac:dyDescent="0.3">
      <c r="B2443" s="30">
        <v>46245</v>
      </c>
      <c r="C2443" s="28" t="s">
        <v>39</v>
      </c>
      <c r="D2443" s="28" t="s">
        <v>245</v>
      </c>
      <c r="E2443" s="28" t="s">
        <v>217</v>
      </c>
      <c r="F2443" s="28">
        <v>780</v>
      </c>
    </row>
    <row r="2444" spans="2:6" x14ac:dyDescent="0.3">
      <c r="B2444" s="30">
        <v>46245</v>
      </c>
      <c r="C2444" s="28" t="s">
        <v>38</v>
      </c>
      <c r="D2444" s="28" t="s">
        <v>246</v>
      </c>
      <c r="E2444" s="28" t="s">
        <v>228</v>
      </c>
      <c r="F2444" s="28">
        <v>360</v>
      </c>
    </row>
    <row r="2445" spans="2:6" x14ac:dyDescent="0.3">
      <c r="B2445" s="30">
        <v>46245</v>
      </c>
      <c r="C2445" s="28" t="s">
        <v>106</v>
      </c>
      <c r="D2445" s="28" t="s">
        <v>244</v>
      </c>
      <c r="E2445" s="28" t="s">
        <v>240</v>
      </c>
      <c r="F2445" s="28">
        <v>720</v>
      </c>
    </row>
    <row r="2446" spans="2:6" x14ac:dyDescent="0.3">
      <c r="B2446" s="30">
        <v>46245</v>
      </c>
      <c r="C2446" s="28" t="s">
        <v>42</v>
      </c>
      <c r="D2446" s="28" t="s">
        <v>250</v>
      </c>
      <c r="E2446" s="28" t="s">
        <v>234</v>
      </c>
      <c r="F2446" s="28">
        <v>969</v>
      </c>
    </row>
    <row r="2447" spans="2:6" x14ac:dyDescent="0.3">
      <c r="B2447" s="30">
        <v>46246</v>
      </c>
      <c r="C2447" s="28" t="s">
        <v>106</v>
      </c>
      <c r="D2447" s="28" t="s">
        <v>244</v>
      </c>
      <c r="E2447" s="28" t="s">
        <v>241</v>
      </c>
      <c r="F2447" s="28">
        <v>420</v>
      </c>
    </row>
    <row r="2448" spans="2:6" x14ac:dyDescent="0.3">
      <c r="B2448" s="30">
        <v>46246</v>
      </c>
      <c r="C2448" s="28" t="s">
        <v>42</v>
      </c>
      <c r="D2448" s="28" t="s">
        <v>244</v>
      </c>
      <c r="E2448" s="28" t="s">
        <v>227</v>
      </c>
      <c r="F2448" s="28">
        <v>1160</v>
      </c>
    </row>
    <row r="2449" spans="2:6" x14ac:dyDescent="0.3">
      <c r="B2449" s="30">
        <v>46246</v>
      </c>
      <c r="C2449" s="28" t="s">
        <v>39</v>
      </c>
      <c r="D2449" s="28" t="s">
        <v>250</v>
      </c>
      <c r="E2449" s="28" t="s">
        <v>226</v>
      </c>
      <c r="F2449" s="28">
        <v>192</v>
      </c>
    </row>
    <row r="2450" spans="2:6" x14ac:dyDescent="0.3">
      <c r="B2450" s="30">
        <v>46246</v>
      </c>
      <c r="C2450" s="28" t="s">
        <v>38</v>
      </c>
      <c r="D2450" s="28" t="s">
        <v>247</v>
      </c>
      <c r="E2450" s="28" t="s">
        <v>230</v>
      </c>
      <c r="F2450" s="28">
        <v>259</v>
      </c>
    </row>
    <row r="2451" spans="2:6" x14ac:dyDescent="0.3">
      <c r="B2451" s="30">
        <v>46246</v>
      </c>
      <c r="C2451" s="28" t="s">
        <v>106</v>
      </c>
      <c r="D2451" s="28" t="s">
        <v>247</v>
      </c>
      <c r="E2451" s="28" t="s">
        <v>221</v>
      </c>
      <c r="F2451" s="28">
        <v>91</v>
      </c>
    </row>
    <row r="2452" spans="2:6" x14ac:dyDescent="0.3">
      <c r="B2452" s="30">
        <v>46246</v>
      </c>
      <c r="C2452" s="28" t="s">
        <v>106</v>
      </c>
      <c r="D2452" s="28" t="s">
        <v>246</v>
      </c>
      <c r="E2452" s="28" t="s">
        <v>236</v>
      </c>
      <c r="F2452" s="28">
        <v>220</v>
      </c>
    </row>
    <row r="2453" spans="2:6" x14ac:dyDescent="0.3">
      <c r="B2453" s="30">
        <v>46246</v>
      </c>
      <c r="C2453" s="28" t="s">
        <v>38</v>
      </c>
      <c r="D2453" s="28" t="s">
        <v>250</v>
      </c>
      <c r="E2453" s="28" t="s">
        <v>239</v>
      </c>
      <c r="F2453" s="28">
        <v>912</v>
      </c>
    </row>
    <row r="2454" spans="2:6" x14ac:dyDescent="0.3">
      <c r="B2454" s="30">
        <v>46246</v>
      </c>
      <c r="C2454" s="28" t="s">
        <v>42</v>
      </c>
      <c r="D2454" s="28" t="s">
        <v>244</v>
      </c>
      <c r="E2454" s="28" t="s">
        <v>241</v>
      </c>
      <c r="F2454" s="28">
        <v>900</v>
      </c>
    </row>
    <row r="2455" spans="2:6" x14ac:dyDescent="0.3">
      <c r="B2455" s="30">
        <v>46246</v>
      </c>
      <c r="C2455" s="28" t="s">
        <v>106</v>
      </c>
      <c r="D2455" s="28" t="s">
        <v>247</v>
      </c>
      <c r="E2455" s="28" t="s">
        <v>233</v>
      </c>
      <c r="F2455" s="28">
        <v>1071</v>
      </c>
    </row>
    <row r="2456" spans="2:6" x14ac:dyDescent="0.3">
      <c r="B2456" s="30">
        <v>46247</v>
      </c>
      <c r="C2456" s="28" t="s">
        <v>39</v>
      </c>
      <c r="D2456" s="28" t="s">
        <v>245</v>
      </c>
      <c r="E2456" s="28" t="s">
        <v>223</v>
      </c>
      <c r="F2456" s="28">
        <v>106</v>
      </c>
    </row>
    <row r="2457" spans="2:6" x14ac:dyDescent="0.3">
      <c r="B2457" s="30">
        <v>46247</v>
      </c>
      <c r="C2457" s="28" t="s">
        <v>106</v>
      </c>
      <c r="D2457" s="28" t="s">
        <v>247</v>
      </c>
      <c r="E2457" s="28" t="s">
        <v>225</v>
      </c>
      <c r="F2457" s="28">
        <v>832</v>
      </c>
    </row>
    <row r="2458" spans="2:6" x14ac:dyDescent="0.3">
      <c r="B2458" s="30">
        <v>46247</v>
      </c>
      <c r="C2458" s="28" t="s">
        <v>38</v>
      </c>
      <c r="D2458" s="28" t="s">
        <v>250</v>
      </c>
      <c r="E2458" s="28" t="s">
        <v>226</v>
      </c>
      <c r="F2458" s="28">
        <v>864</v>
      </c>
    </row>
    <row r="2459" spans="2:6" x14ac:dyDescent="0.3">
      <c r="B2459" s="30">
        <v>46247</v>
      </c>
      <c r="C2459" s="28" t="s">
        <v>106</v>
      </c>
      <c r="D2459" s="28" t="s">
        <v>245</v>
      </c>
      <c r="E2459" s="28" t="s">
        <v>223</v>
      </c>
      <c r="F2459" s="28">
        <v>848</v>
      </c>
    </row>
    <row r="2460" spans="2:6" x14ac:dyDescent="0.3">
      <c r="B2460" s="30">
        <v>46247</v>
      </c>
      <c r="C2460" s="28" t="s">
        <v>38</v>
      </c>
      <c r="D2460" s="28" t="s">
        <v>246</v>
      </c>
      <c r="E2460" s="28" t="s">
        <v>236</v>
      </c>
      <c r="F2460" s="28">
        <v>88</v>
      </c>
    </row>
    <row r="2461" spans="2:6" x14ac:dyDescent="0.3">
      <c r="B2461" s="30">
        <v>46247</v>
      </c>
      <c r="C2461" s="28" t="s">
        <v>38</v>
      </c>
      <c r="D2461" s="28" t="s">
        <v>246</v>
      </c>
      <c r="E2461" s="28" t="s">
        <v>237</v>
      </c>
      <c r="F2461" s="28">
        <v>63</v>
      </c>
    </row>
    <row r="2462" spans="2:6" x14ac:dyDescent="0.3">
      <c r="B2462" s="30">
        <v>46247</v>
      </c>
      <c r="C2462" s="28" t="s">
        <v>38</v>
      </c>
      <c r="D2462" s="28" t="s">
        <v>246</v>
      </c>
      <c r="E2462" s="28" t="s">
        <v>237</v>
      </c>
      <c r="F2462" s="28">
        <v>819</v>
      </c>
    </row>
    <row r="2463" spans="2:6" x14ac:dyDescent="0.3">
      <c r="B2463" s="30">
        <v>46247</v>
      </c>
      <c r="C2463" s="28" t="s">
        <v>106</v>
      </c>
      <c r="D2463" s="28" t="s">
        <v>244</v>
      </c>
      <c r="E2463" s="28" t="s">
        <v>241</v>
      </c>
      <c r="F2463" s="28">
        <v>1260</v>
      </c>
    </row>
    <row r="2464" spans="2:6" x14ac:dyDescent="0.3">
      <c r="B2464" s="30">
        <v>46248</v>
      </c>
      <c r="C2464" s="28" t="s">
        <v>106</v>
      </c>
      <c r="D2464" s="28" t="s">
        <v>245</v>
      </c>
      <c r="E2464" s="28" t="s">
        <v>238</v>
      </c>
      <c r="F2464" s="28">
        <v>1566</v>
      </c>
    </row>
    <row r="2465" spans="2:6" x14ac:dyDescent="0.3">
      <c r="B2465" s="30">
        <v>46248</v>
      </c>
      <c r="C2465" s="28" t="s">
        <v>106</v>
      </c>
      <c r="D2465" s="28" t="s">
        <v>244</v>
      </c>
      <c r="E2465" s="28" t="s">
        <v>231</v>
      </c>
      <c r="F2465" s="28">
        <v>440</v>
      </c>
    </row>
    <row r="2466" spans="2:6" x14ac:dyDescent="0.3">
      <c r="B2466" s="30">
        <v>46248</v>
      </c>
      <c r="C2466" s="28" t="s">
        <v>42</v>
      </c>
      <c r="D2466" s="28" t="s">
        <v>247</v>
      </c>
      <c r="E2466" s="28" t="s">
        <v>225</v>
      </c>
      <c r="F2466" s="28">
        <v>640</v>
      </c>
    </row>
    <row r="2467" spans="2:6" x14ac:dyDescent="0.3">
      <c r="B2467" s="30">
        <v>46248</v>
      </c>
      <c r="C2467" s="28" t="s">
        <v>38</v>
      </c>
      <c r="D2467" s="28" t="s">
        <v>250</v>
      </c>
      <c r="E2467" s="28" t="s">
        <v>239</v>
      </c>
      <c r="F2467" s="28">
        <v>608</v>
      </c>
    </row>
    <row r="2468" spans="2:6" x14ac:dyDescent="0.3">
      <c r="B2468" s="30">
        <v>46248</v>
      </c>
      <c r="C2468" s="28" t="s">
        <v>39</v>
      </c>
      <c r="D2468" s="28" t="s">
        <v>247</v>
      </c>
      <c r="E2468" s="28" t="s">
        <v>230</v>
      </c>
      <c r="F2468" s="28">
        <v>592</v>
      </c>
    </row>
    <row r="2469" spans="2:6" x14ac:dyDescent="0.3">
      <c r="B2469" s="30">
        <v>46248</v>
      </c>
      <c r="C2469" s="28" t="s">
        <v>38</v>
      </c>
      <c r="D2469" s="28" t="s">
        <v>245</v>
      </c>
      <c r="E2469" s="28" t="s">
        <v>223</v>
      </c>
      <c r="F2469" s="28">
        <v>1219</v>
      </c>
    </row>
    <row r="2470" spans="2:6" x14ac:dyDescent="0.3">
      <c r="B2470" s="30">
        <v>46248</v>
      </c>
      <c r="C2470" s="28" t="s">
        <v>38</v>
      </c>
      <c r="D2470" s="28" t="s">
        <v>250</v>
      </c>
      <c r="E2470" s="28" t="s">
        <v>232</v>
      </c>
      <c r="F2470" s="28">
        <v>564</v>
      </c>
    </row>
    <row r="2471" spans="2:6" x14ac:dyDescent="0.3">
      <c r="B2471" s="30">
        <v>46249</v>
      </c>
      <c r="C2471" s="28" t="s">
        <v>39</v>
      </c>
      <c r="D2471" s="28" t="s">
        <v>250</v>
      </c>
      <c r="E2471" s="28" t="s">
        <v>226</v>
      </c>
      <c r="F2471" s="28">
        <v>384</v>
      </c>
    </row>
    <row r="2472" spans="2:6" x14ac:dyDescent="0.3">
      <c r="B2472" s="30">
        <v>46249</v>
      </c>
      <c r="C2472" s="28" t="s">
        <v>42</v>
      </c>
      <c r="D2472" s="28" t="s">
        <v>250</v>
      </c>
      <c r="E2472" s="28" t="s">
        <v>226</v>
      </c>
      <c r="F2472" s="28">
        <v>1920</v>
      </c>
    </row>
    <row r="2473" spans="2:6" x14ac:dyDescent="0.3">
      <c r="B2473" s="30">
        <v>46249</v>
      </c>
      <c r="C2473" s="28" t="s">
        <v>106</v>
      </c>
      <c r="D2473" s="28" t="s">
        <v>244</v>
      </c>
      <c r="E2473" s="28" t="s">
        <v>242</v>
      </c>
      <c r="F2473" s="28">
        <v>1083</v>
      </c>
    </row>
    <row r="2474" spans="2:6" x14ac:dyDescent="0.3">
      <c r="B2474" s="30">
        <v>46249</v>
      </c>
      <c r="C2474" s="28" t="s">
        <v>38</v>
      </c>
      <c r="D2474" s="28" t="s">
        <v>245</v>
      </c>
      <c r="E2474" s="28" t="s">
        <v>215</v>
      </c>
      <c r="F2474" s="28">
        <v>1104</v>
      </c>
    </row>
    <row r="2475" spans="2:6" x14ac:dyDescent="0.3">
      <c r="B2475" s="30">
        <v>46249</v>
      </c>
      <c r="C2475" s="28" t="s">
        <v>39</v>
      </c>
      <c r="D2475" s="28" t="s">
        <v>245</v>
      </c>
      <c r="E2475" s="28" t="s">
        <v>223</v>
      </c>
      <c r="F2475" s="28">
        <v>477</v>
      </c>
    </row>
    <row r="2476" spans="2:6" x14ac:dyDescent="0.3">
      <c r="B2476" s="30">
        <v>46249</v>
      </c>
      <c r="C2476" s="28" t="s">
        <v>38</v>
      </c>
      <c r="D2476" s="28" t="s">
        <v>245</v>
      </c>
      <c r="E2476" s="28" t="s">
        <v>215</v>
      </c>
      <c r="F2476" s="28">
        <v>690</v>
      </c>
    </row>
    <row r="2477" spans="2:6" x14ac:dyDescent="0.3">
      <c r="B2477" s="30">
        <v>46249</v>
      </c>
      <c r="C2477" s="28" t="s">
        <v>38</v>
      </c>
      <c r="D2477" s="28" t="s">
        <v>245</v>
      </c>
      <c r="E2477" s="28" t="s">
        <v>219</v>
      </c>
      <c r="F2477" s="28">
        <v>91</v>
      </c>
    </row>
    <row r="2478" spans="2:6" x14ac:dyDescent="0.3">
      <c r="B2478" s="30">
        <v>46249</v>
      </c>
      <c r="C2478" s="28" t="s">
        <v>38</v>
      </c>
      <c r="D2478" s="28" t="s">
        <v>246</v>
      </c>
      <c r="E2478" s="28" t="s">
        <v>237</v>
      </c>
      <c r="F2478" s="28">
        <v>189</v>
      </c>
    </row>
    <row r="2479" spans="2:6" x14ac:dyDescent="0.3">
      <c r="B2479" s="30">
        <v>46249</v>
      </c>
      <c r="C2479" s="28" t="s">
        <v>42</v>
      </c>
      <c r="D2479" s="28" t="s">
        <v>245</v>
      </c>
      <c r="E2479" s="28" t="s">
        <v>217</v>
      </c>
      <c r="F2479" s="28">
        <v>208</v>
      </c>
    </row>
    <row r="2480" spans="2:6" x14ac:dyDescent="0.3">
      <c r="B2480" s="30">
        <v>46249</v>
      </c>
      <c r="C2480" s="28" t="s">
        <v>39</v>
      </c>
      <c r="D2480" s="28" t="s">
        <v>247</v>
      </c>
      <c r="E2480" s="28" t="s">
        <v>230</v>
      </c>
      <c r="F2480" s="28">
        <v>259</v>
      </c>
    </row>
    <row r="2481" spans="2:6" x14ac:dyDescent="0.3">
      <c r="B2481" s="30">
        <v>46249</v>
      </c>
      <c r="C2481" s="28" t="s">
        <v>42</v>
      </c>
      <c r="D2481" s="28" t="s">
        <v>244</v>
      </c>
      <c r="E2481" s="28" t="s">
        <v>240</v>
      </c>
      <c r="F2481" s="28">
        <v>810</v>
      </c>
    </row>
    <row r="2482" spans="2:6" x14ac:dyDescent="0.3">
      <c r="B2482" s="30">
        <v>46249</v>
      </c>
      <c r="C2482" s="28" t="s">
        <v>38</v>
      </c>
      <c r="D2482" s="28" t="s">
        <v>250</v>
      </c>
      <c r="E2482" s="28" t="s">
        <v>226</v>
      </c>
      <c r="F2482" s="28">
        <v>576</v>
      </c>
    </row>
    <row r="2483" spans="2:6" x14ac:dyDescent="0.3">
      <c r="B2483" s="30">
        <v>46249</v>
      </c>
      <c r="C2483" s="28" t="s">
        <v>39</v>
      </c>
      <c r="D2483" s="28" t="s">
        <v>245</v>
      </c>
      <c r="E2483" s="28" t="s">
        <v>219</v>
      </c>
      <c r="F2483" s="28">
        <v>364</v>
      </c>
    </row>
    <row r="2484" spans="2:6" x14ac:dyDescent="0.3">
      <c r="B2484" s="30">
        <v>46249</v>
      </c>
      <c r="C2484" s="28" t="s">
        <v>106</v>
      </c>
      <c r="D2484" s="28" t="s">
        <v>250</v>
      </c>
      <c r="E2484" s="28" t="s">
        <v>235</v>
      </c>
      <c r="F2484" s="28">
        <v>430</v>
      </c>
    </row>
    <row r="2485" spans="2:6" x14ac:dyDescent="0.3">
      <c r="B2485" s="30">
        <v>46249</v>
      </c>
      <c r="C2485" s="28" t="s">
        <v>106</v>
      </c>
      <c r="D2485" s="28" t="s">
        <v>250</v>
      </c>
      <c r="E2485" s="28" t="s">
        <v>235</v>
      </c>
      <c r="F2485" s="28">
        <v>473</v>
      </c>
    </row>
    <row r="2486" spans="2:6" x14ac:dyDescent="0.3">
      <c r="B2486" s="30">
        <v>46250</v>
      </c>
      <c r="C2486" s="28" t="s">
        <v>38</v>
      </c>
      <c r="D2486" s="28" t="s">
        <v>244</v>
      </c>
      <c r="E2486" s="28" t="s">
        <v>240</v>
      </c>
      <c r="F2486" s="28">
        <v>945</v>
      </c>
    </row>
    <row r="2487" spans="2:6" x14ac:dyDescent="0.3">
      <c r="B2487" s="30">
        <v>46250</v>
      </c>
      <c r="C2487" s="28" t="s">
        <v>42</v>
      </c>
      <c r="D2487" s="28" t="s">
        <v>244</v>
      </c>
      <c r="E2487" s="28" t="s">
        <v>241</v>
      </c>
      <c r="F2487" s="28">
        <v>60</v>
      </c>
    </row>
    <row r="2488" spans="2:6" x14ac:dyDescent="0.3">
      <c r="B2488" s="30">
        <v>46250</v>
      </c>
      <c r="C2488" s="28" t="s">
        <v>106</v>
      </c>
      <c r="D2488" s="28" t="s">
        <v>250</v>
      </c>
      <c r="E2488" s="28" t="s">
        <v>239</v>
      </c>
      <c r="F2488" s="28">
        <v>342</v>
      </c>
    </row>
    <row r="2489" spans="2:6" x14ac:dyDescent="0.3">
      <c r="B2489" s="30">
        <v>46250</v>
      </c>
      <c r="C2489" s="28" t="s">
        <v>106</v>
      </c>
      <c r="D2489" s="28" t="s">
        <v>246</v>
      </c>
      <c r="E2489" s="28" t="s">
        <v>236</v>
      </c>
      <c r="F2489" s="28">
        <v>132</v>
      </c>
    </row>
    <row r="2490" spans="2:6" x14ac:dyDescent="0.3">
      <c r="B2490" s="30">
        <v>46250</v>
      </c>
      <c r="C2490" s="28" t="s">
        <v>39</v>
      </c>
      <c r="D2490" s="28" t="s">
        <v>244</v>
      </c>
      <c r="E2490" s="28" t="s">
        <v>231</v>
      </c>
      <c r="F2490" s="28">
        <v>110</v>
      </c>
    </row>
    <row r="2491" spans="2:6" x14ac:dyDescent="0.3">
      <c r="B2491" s="30">
        <v>46250</v>
      </c>
      <c r="C2491" s="28" t="s">
        <v>39</v>
      </c>
      <c r="D2491" s="28" t="s">
        <v>245</v>
      </c>
      <c r="E2491" s="28" t="s">
        <v>215</v>
      </c>
      <c r="F2491" s="28">
        <v>1104</v>
      </c>
    </row>
    <row r="2492" spans="2:6" x14ac:dyDescent="0.3">
      <c r="B2492" s="30">
        <v>46250</v>
      </c>
      <c r="C2492" s="28" t="s">
        <v>106</v>
      </c>
      <c r="D2492" s="28" t="s">
        <v>245</v>
      </c>
      <c r="E2492" s="28" t="s">
        <v>219</v>
      </c>
      <c r="F2492" s="28">
        <v>1547</v>
      </c>
    </row>
    <row r="2493" spans="2:6" x14ac:dyDescent="0.3">
      <c r="B2493" s="30">
        <v>46250</v>
      </c>
      <c r="C2493" s="28" t="s">
        <v>38</v>
      </c>
      <c r="D2493" s="28" t="s">
        <v>247</v>
      </c>
      <c r="E2493" s="28" t="s">
        <v>233</v>
      </c>
      <c r="F2493" s="28">
        <v>816</v>
      </c>
    </row>
    <row r="2494" spans="2:6" x14ac:dyDescent="0.3">
      <c r="B2494" s="30">
        <v>46250</v>
      </c>
      <c r="C2494" s="28" t="s">
        <v>38</v>
      </c>
      <c r="D2494" s="28" t="s">
        <v>250</v>
      </c>
      <c r="E2494" s="28" t="s">
        <v>226</v>
      </c>
      <c r="F2494" s="28">
        <v>1152</v>
      </c>
    </row>
    <row r="2495" spans="2:6" x14ac:dyDescent="0.3">
      <c r="B2495" s="30">
        <v>46250</v>
      </c>
      <c r="C2495" s="28" t="s">
        <v>42</v>
      </c>
      <c r="D2495" s="28" t="s">
        <v>246</v>
      </c>
      <c r="E2495" s="28" t="s">
        <v>228</v>
      </c>
      <c r="F2495" s="28">
        <v>1152</v>
      </c>
    </row>
    <row r="2496" spans="2:6" x14ac:dyDescent="0.3">
      <c r="B2496" s="30">
        <v>46250</v>
      </c>
      <c r="C2496" s="28" t="s">
        <v>42</v>
      </c>
      <c r="D2496" s="28" t="s">
        <v>245</v>
      </c>
      <c r="E2496" s="28" t="s">
        <v>219</v>
      </c>
      <c r="F2496" s="28">
        <v>728</v>
      </c>
    </row>
    <row r="2497" spans="2:6" x14ac:dyDescent="0.3">
      <c r="B2497" s="30">
        <v>46251</v>
      </c>
      <c r="C2497" s="28" t="s">
        <v>42</v>
      </c>
      <c r="D2497" s="28" t="s">
        <v>250</v>
      </c>
      <c r="E2497" s="28" t="s">
        <v>239</v>
      </c>
      <c r="F2497" s="28">
        <v>570</v>
      </c>
    </row>
    <row r="2498" spans="2:6" x14ac:dyDescent="0.3">
      <c r="B2498" s="30">
        <v>46251</v>
      </c>
      <c r="C2498" s="28" t="s">
        <v>106</v>
      </c>
      <c r="D2498" s="28" t="s">
        <v>250</v>
      </c>
      <c r="E2498" s="28" t="s">
        <v>234</v>
      </c>
      <c r="F2498" s="28">
        <v>1275</v>
      </c>
    </row>
    <row r="2499" spans="2:6" x14ac:dyDescent="0.3">
      <c r="B2499" s="30">
        <v>46251</v>
      </c>
      <c r="C2499" s="28" t="s">
        <v>42</v>
      </c>
      <c r="D2499" s="28" t="s">
        <v>250</v>
      </c>
      <c r="E2499" s="28" t="s">
        <v>232</v>
      </c>
      <c r="F2499" s="28">
        <v>141</v>
      </c>
    </row>
    <row r="2500" spans="2:6" x14ac:dyDescent="0.3">
      <c r="B2500" s="30">
        <v>46251</v>
      </c>
      <c r="C2500" s="28" t="s">
        <v>42</v>
      </c>
      <c r="D2500" s="28" t="s">
        <v>245</v>
      </c>
      <c r="E2500" s="28" t="s">
        <v>215</v>
      </c>
      <c r="F2500" s="28">
        <v>1380</v>
      </c>
    </row>
    <row r="2501" spans="2:6" x14ac:dyDescent="0.3">
      <c r="B2501" s="30">
        <v>46251</v>
      </c>
      <c r="C2501" s="28" t="s">
        <v>39</v>
      </c>
      <c r="D2501" s="28" t="s">
        <v>246</v>
      </c>
      <c r="E2501" s="28" t="s">
        <v>237</v>
      </c>
      <c r="F2501" s="28">
        <v>819</v>
      </c>
    </row>
    <row r="2502" spans="2:6" x14ac:dyDescent="0.3">
      <c r="B2502" s="30">
        <v>46251</v>
      </c>
      <c r="C2502" s="28" t="s">
        <v>106</v>
      </c>
      <c r="D2502" s="28" t="s">
        <v>244</v>
      </c>
      <c r="E2502" s="28" t="s">
        <v>240</v>
      </c>
      <c r="F2502" s="28">
        <v>45</v>
      </c>
    </row>
    <row r="2503" spans="2:6" x14ac:dyDescent="0.3">
      <c r="B2503" s="30">
        <v>46251</v>
      </c>
      <c r="C2503" s="28" t="s">
        <v>42</v>
      </c>
      <c r="D2503" s="28" t="s">
        <v>244</v>
      </c>
      <c r="E2503" s="28" t="s">
        <v>242</v>
      </c>
      <c r="F2503" s="28">
        <v>114</v>
      </c>
    </row>
    <row r="2504" spans="2:6" x14ac:dyDescent="0.3">
      <c r="B2504" s="30">
        <v>46251</v>
      </c>
      <c r="C2504" s="28" t="s">
        <v>39</v>
      </c>
      <c r="D2504" s="28" t="s">
        <v>245</v>
      </c>
      <c r="E2504" s="28" t="s">
        <v>215</v>
      </c>
      <c r="F2504" s="28">
        <v>207</v>
      </c>
    </row>
    <row r="2505" spans="2:6" x14ac:dyDescent="0.3">
      <c r="B2505" s="30">
        <v>46252</v>
      </c>
      <c r="C2505" s="28" t="s">
        <v>38</v>
      </c>
      <c r="D2505" s="28" t="s">
        <v>244</v>
      </c>
      <c r="E2505" s="28" t="s">
        <v>241</v>
      </c>
      <c r="F2505" s="28">
        <v>960</v>
      </c>
    </row>
    <row r="2506" spans="2:6" x14ac:dyDescent="0.3">
      <c r="B2506" s="30">
        <v>46252</v>
      </c>
      <c r="C2506" s="28" t="s">
        <v>38</v>
      </c>
      <c r="D2506" s="28" t="s">
        <v>247</v>
      </c>
      <c r="E2506" s="28" t="s">
        <v>233</v>
      </c>
      <c r="F2506" s="28">
        <v>357</v>
      </c>
    </row>
    <row r="2507" spans="2:6" x14ac:dyDescent="0.3">
      <c r="B2507" s="30">
        <v>46252</v>
      </c>
      <c r="C2507" s="28" t="s">
        <v>39</v>
      </c>
      <c r="D2507" s="28" t="s">
        <v>250</v>
      </c>
      <c r="E2507" s="28" t="s">
        <v>235</v>
      </c>
      <c r="F2507" s="28">
        <v>129</v>
      </c>
    </row>
    <row r="2508" spans="2:6" x14ac:dyDescent="0.3">
      <c r="B2508" s="30">
        <v>46253</v>
      </c>
      <c r="C2508" s="28" t="s">
        <v>39</v>
      </c>
      <c r="D2508" s="28" t="s">
        <v>244</v>
      </c>
      <c r="E2508" s="28" t="s">
        <v>240</v>
      </c>
      <c r="F2508" s="28">
        <v>450</v>
      </c>
    </row>
    <row r="2509" spans="2:6" x14ac:dyDescent="0.3">
      <c r="B2509" s="30">
        <v>46253</v>
      </c>
      <c r="C2509" s="28" t="s">
        <v>42</v>
      </c>
      <c r="D2509" s="28" t="s">
        <v>245</v>
      </c>
      <c r="E2509" s="28" t="s">
        <v>217</v>
      </c>
      <c r="F2509" s="28">
        <v>468</v>
      </c>
    </row>
    <row r="2510" spans="2:6" x14ac:dyDescent="0.3">
      <c r="B2510" s="30">
        <v>46253</v>
      </c>
      <c r="C2510" s="28" t="s">
        <v>106</v>
      </c>
      <c r="D2510" s="28" t="s">
        <v>250</v>
      </c>
      <c r="E2510" s="28" t="s">
        <v>226</v>
      </c>
      <c r="F2510" s="28">
        <v>1728</v>
      </c>
    </row>
    <row r="2511" spans="2:6" x14ac:dyDescent="0.3">
      <c r="B2511" s="30">
        <v>46253</v>
      </c>
      <c r="C2511" s="28" t="s">
        <v>42</v>
      </c>
      <c r="D2511" s="28" t="s">
        <v>244</v>
      </c>
      <c r="E2511" s="28" t="s">
        <v>242</v>
      </c>
      <c r="F2511" s="28">
        <v>1197</v>
      </c>
    </row>
    <row r="2512" spans="2:6" x14ac:dyDescent="0.3">
      <c r="B2512" s="30">
        <v>46253</v>
      </c>
      <c r="C2512" s="28" t="s">
        <v>38</v>
      </c>
      <c r="D2512" s="28" t="s">
        <v>250</v>
      </c>
      <c r="E2512" s="28" t="s">
        <v>235</v>
      </c>
      <c r="F2512" s="28">
        <v>43</v>
      </c>
    </row>
    <row r="2513" spans="2:6" x14ac:dyDescent="0.3">
      <c r="B2513" s="30">
        <v>46253</v>
      </c>
      <c r="C2513" s="28" t="s">
        <v>38</v>
      </c>
      <c r="D2513" s="28" t="s">
        <v>246</v>
      </c>
      <c r="E2513" s="28" t="s">
        <v>236</v>
      </c>
      <c r="F2513" s="28">
        <v>121</v>
      </c>
    </row>
    <row r="2514" spans="2:6" x14ac:dyDescent="0.3">
      <c r="B2514" s="30">
        <v>46253</v>
      </c>
      <c r="C2514" s="28" t="s">
        <v>42</v>
      </c>
      <c r="D2514" s="28" t="s">
        <v>250</v>
      </c>
      <c r="E2514" s="28" t="s">
        <v>235</v>
      </c>
      <c r="F2514" s="28">
        <v>344</v>
      </c>
    </row>
    <row r="2515" spans="2:6" x14ac:dyDescent="0.3">
      <c r="B2515" s="30">
        <v>46253</v>
      </c>
      <c r="C2515" s="28" t="s">
        <v>106</v>
      </c>
      <c r="D2515" s="28" t="s">
        <v>250</v>
      </c>
      <c r="E2515" s="28" t="s">
        <v>239</v>
      </c>
      <c r="F2515" s="28">
        <v>418</v>
      </c>
    </row>
    <row r="2516" spans="2:6" x14ac:dyDescent="0.3">
      <c r="B2516" s="30">
        <v>46253</v>
      </c>
      <c r="C2516" s="28" t="s">
        <v>38</v>
      </c>
      <c r="D2516" s="28" t="s">
        <v>250</v>
      </c>
      <c r="E2516" s="28" t="s">
        <v>226</v>
      </c>
      <c r="F2516" s="28">
        <v>192</v>
      </c>
    </row>
    <row r="2517" spans="2:6" x14ac:dyDescent="0.3">
      <c r="B2517" s="30">
        <v>46253</v>
      </c>
      <c r="C2517" s="28" t="s">
        <v>39</v>
      </c>
      <c r="D2517" s="28" t="s">
        <v>244</v>
      </c>
      <c r="E2517" s="28" t="s">
        <v>227</v>
      </c>
      <c r="F2517" s="28">
        <v>986</v>
      </c>
    </row>
    <row r="2518" spans="2:6" x14ac:dyDescent="0.3">
      <c r="B2518" s="30">
        <v>46253</v>
      </c>
      <c r="C2518" s="28" t="s">
        <v>38</v>
      </c>
      <c r="D2518" s="28" t="s">
        <v>244</v>
      </c>
      <c r="E2518" s="28" t="s">
        <v>227</v>
      </c>
      <c r="F2518" s="28">
        <v>1160</v>
      </c>
    </row>
    <row r="2519" spans="2:6" x14ac:dyDescent="0.3">
      <c r="B2519" s="30">
        <v>46253</v>
      </c>
      <c r="C2519" s="28" t="s">
        <v>106</v>
      </c>
      <c r="D2519" s="28" t="s">
        <v>245</v>
      </c>
      <c r="E2519" s="28" t="s">
        <v>223</v>
      </c>
      <c r="F2519" s="28">
        <v>318</v>
      </c>
    </row>
    <row r="2520" spans="2:6" x14ac:dyDescent="0.3">
      <c r="B2520" s="30">
        <v>46253</v>
      </c>
      <c r="C2520" s="28" t="s">
        <v>39</v>
      </c>
      <c r="D2520" s="28" t="s">
        <v>245</v>
      </c>
      <c r="E2520" s="28" t="s">
        <v>215</v>
      </c>
      <c r="F2520" s="28">
        <v>1380</v>
      </c>
    </row>
    <row r="2521" spans="2:6" x14ac:dyDescent="0.3">
      <c r="B2521" s="30">
        <v>46253</v>
      </c>
      <c r="C2521" s="28" t="s">
        <v>106</v>
      </c>
      <c r="D2521" s="28" t="s">
        <v>250</v>
      </c>
      <c r="E2521" s="28" t="s">
        <v>234</v>
      </c>
      <c r="F2521" s="28">
        <v>306</v>
      </c>
    </row>
    <row r="2522" spans="2:6" x14ac:dyDescent="0.3">
      <c r="B2522" s="30">
        <v>46253</v>
      </c>
      <c r="C2522" s="28" t="s">
        <v>39</v>
      </c>
      <c r="D2522" s="28" t="s">
        <v>246</v>
      </c>
      <c r="E2522" s="28" t="s">
        <v>229</v>
      </c>
      <c r="F2522" s="28">
        <v>1496</v>
      </c>
    </row>
    <row r="2523" spans="2:6" x14ac:dyDescent="0.3">
      <c r="B2523" s="30">
        <v>46254</v>
      </c>
      <c r="C2523" s="28" t="s">
        <v>42</v>
      </c>
      <c r="D2523" s="28" t="s">
        <v>250</v>
      </c>
      <c r="E2523" s="28" t="s">
        <v>235</v>
      </c>
      <c r="F2523" s="28">
        <v>516</v>
      </c>
    </row>
    <row r="2524" spans="2:6" x14ac:dyDescent="0.3">
      <c r="B2524" s="30">
        <v>46254</v>
      </c>
      <c r="C2524" s="28" t="s">
        <v>42</v>
      </c>
      <c r="D2524" s="28" t="s">
        <v>246</v>
      </c>
      <c r="E2524" s="28" t="s">
        <v>236</v>
      </c>
      <c r="F2524" s="28">
        <v>132</v>
      </c>
    </row>
    <row r="2525" spans="2:6" x14ac:dyDescent="0.3">
      <c r="B2525" s="30">
        <v>46254</v>
      </c>
      <c r="C2525" s="28" t="s">
        <v>38</v>
      </c>
      <c r="D2525" s="28" t="s">
        <v>245</v>
      </c>
      <c r="E2525" s="28" t="s">
        <v>219</v>
      </c>
      <c r="F2525" s="28">
        <v>819</v>
      </c>
    </row>
    <row r="2526" spans="2:6" x14ac:dyDescent="0.3">
      <c r="B2526" s="30">
        <v>46254</v>
      </c>
      <c r="C2526" s="28" t="s">
        <v>42</v>
      </c>
      <c r="D2526" s="28" t="s">
        <v>246</v>
      </c>
      <c r="E2526" s="28" t="s">
        <v>228</v>
      </c>
      <c r="F2526" s="28">
        <v>504</v>
      </c>
    </row>
    <row r="2527" spans="2:6" x14ac:dyDescent="0.3">
      <c r="B2527" s="30">
        <v>46254</v>
      </c>
      <c r="C2527" s="28" t="s">
        <v>42</v>
      </c>
      <c r="D2527" s="28" t="s">
        <v>245</v>
      </c>
      <c r="E2527" s="28" t="s">
        <v>217</v>
      </c>
      <c r="F2527" s="28">
        <v>624</v>
      </c>
    </row>
    <row r="2528" spans="2:6" x14ac:dyDescent="0.3">
      <c r="B2528" s="30">
        <v>46254</v>
      </c>
      <c r="C2528" s="28" t="s">
        <v>39</v>
      </c>
      <c r="D2528" s="28" t="s">
        <v>250</v>
      </c>
      <c r="E2528" s="28" t="s">
        <v>239</v>
      </c>
      <c r="F2528" s="28">
        <v>228</v>
      </c>
    </row>
    <row r="2529" spans="2:6" x14ac:dyDescent="0.3">
      <c r="B2529" s="30">
        <v>46254</v>
      </c>
      <c r="C2529" s="28" t="s">
        <v>39</v>
      </c>
      <c r="D2529" s="28" t="s">
        <v>250</v>
      </c>
      <c r="E2529" s="28" t="s">
        <v>226</v>
      </c>
      <c r="F2529" s="28">
        <v>1344</v>
      </c>
    </row>
    <row r="2530" spans="2:6" x14ac:dyDescent="0.3">
      <c r="B2530" s="30">
        <v>46255</v>
      </c>
      <c r="C2530" s="28" t="s">
        <v>106</v>
      </c>
      <c r="D2530" s="28" t="s">
        <v>245</v>
      </c>
      <c r="E2530" s="28" t="s">
        <v>215</v>
      </c>
      <c r="F2530" s="28">
        <v>1242</v>
      </c>
    </row>
    <row r="2531" spans="2:6" x14ac:dyDescent="0.3">
      <c r="B2531" s="30">
        <v>46255</v>
      </c>
      <c r="C2531" s="28" t="s">
        <v>38</v>
      </c>
      <c r="D2531" s="28" t="s">
        <v>245</v>
      </c>
      <c r="E2531" s="28" t="s">
        <v>223</v>
      </c>
      <c r="F2531" s="28">
        <v>795</v>
      </c>
    </row>
    <row r="2532" spans="2:6" x14ac:dyDescent="0.3">
      <c r="B2532" s="30">
        <v>46255</v>
      </c>
      <c r="C2532" s="28" t="s">
        <v>42</v>
      </c>
      <c r="D2532" s="28" t="s">
        <v>250</v>
      </c>
      <c r="E2532" s="28" t="s">
        <v>232</v>
      </c>
      <c r="F2532" s="28">
        <v>658</v>
      </c>
    </row>
    <row r="2533" spans="2:6" x14ac:dyDescent="0.3">
      <c r="B2533" s="30">
        <v>46255</v>
      </c>
      <c r="C2533" s="28" t="s">
        <v>39</v>
      </c>
      <c r="D2533" s="28" t="s">
        <v>250</v>
      </c>
      <c r="E2533" s="28" t="s">
        <v>226</v>
      </c>
      <c r="F2533" s="28">
        <v>576</v>
      </c>
    </row>
    <row r="2534" spans="2:6" x14ac:dyDescent="0.3">
      <c r="B2534" s="30">
        <v>46255</v>
      </c>
      <c r="C2534" s="28" t="s">
        <v>106</v>
      </c>
      <c r="D2534" s="28" t="s">
        <v>245</v>
      </c>
      <c r="E2534" s="28" t="s">
        <v>215</v>
      </c>
      <c r="F2534" s="28">
        <v>1518</v>
      </c>
    </row>
    <row r="2535" spans="2:6" x14ac:dyDescent="0.3">
      <c r="B2535" s="30">
        <v>46255</v>
      </c>
      <c r="C2535" s="28" t="s">
        <v>38</v>
      </c>
      <c r="D2535" s="28" t="s">
        <v>245</v>
      </c>
      <c r="E2535" s="28" t="s">
        <v>217</v>
      </c>
      <c r="F2535" s="28">
        <v>364</v>
      </c>
    </row>
    <row r="2536" spans="2:6" x14ac:dyDescent="0.3">
      <c r="B2536" s="30">
        <v>46255</v>
      </c>
      <c r="C2536" s="28" t="s">
        <v>38</v>
      </c>
      <c r="D2536" s="28" t="s">
        <v>244</v>
      </c>
      <c r="E2536" s="28" t="s">
        <v>241</v>
      </c>
      <c r="F2536" s="28">
        <v>600</v>
      </c>
    </row>
    <row r="2537" spans="2:6" x14ac:dyDescent="0.3">
      <c r="B2537" s="30">
        <v>46255</v>
      </c>
      <c r="C2537" s="28" t="s">
        <v>106</v>
      </c>
      <c r="D2537" s="28" t="s">
        <v>246</v>
      </c>
      <c r="E2537" s="28" t="s">
        <v>229</v>
      </c>
      <c r="F2537" s="28">
        <v>264</v>
      </c>
    </row>
    <row r="2538" spans="2:6" x14ac:dyDescent="0.3">
      <c r="B2538" s="30">
        <v>46255</v>
      </c>
      <c r="C2538" s="28" t="s">
        <v>38</v>
      </c>
      <c r="D2538" s="28" t="s">
        <v>245</v>
      </c>
      <c r="E2538" s="28" t="s">
        <v>215</v>
      </c>
      <c r="F2538" s="28">
        <v>1725</v>
      </c>
    </row>
    <row r="2539" spans="2:6" x14ac:dyDescent="0.3">
      <c r="B2539" s="30">
        <v>46255</v>
      </c>
      <c r="C2539" s="28" t="s">
        <v>42</v>
      </c>
      <c r="D2539" s="28" t="s">
        <v>247</v>
      </c>
      <c r="E2539" s="28" t="s">
        <v>230</v>
      </c>
      <c r="F2539" s="28">
        <v>333</v>
      </c>
    </row>
    <row r="2540" spans="2:6" x14ac:dyDescent="0.3">
      <c r="B2540" s="30">
        <v>46255</v>
      </c>
      <c r="C2540" s="28" t="s">
        <v>42</v>
      </c>
      <c r="D2540" s="28" t="s">
        <v>246</v>
      </c>
      <c r="E2540" s="28" t="s">
        <v>237</v>
      </c>
      <c r="F2540" s="28">
        <v>315</v>
      </c>
    </row>
    <row r="2541" spans="2:6" x14ac:dyDescent="0.3">
      <c r="B2541" s="30">
        <v>46255</v>
      </c>
      <c r="C2541" s="28" t="s">
        <v>106</v>
      </c>
      <c r="D2541" s="28" t="s">
        <v>245</v>
      </c>
      <c r="E2541" s="28" t="s">
        <v>217</v>
      </c>
      <c r="F2541" s="28">
        <v>676</v>
      </c>
    </row>
    <row r="2542" spans="2:6" x14ac:dyDescent="0.3">
      <c r="B2542" s="30">
        <v>46255</v>
      </c>
      <c r="C2542" s="28" t="s">
        <v>39</v>
      </c>
      <c r="D2542" s="28" t="s">
        <v>245</v>
      </c>
      <c r="E2542" s="28" t="s">
        <v>215</v>
      </c>
      <c r="F2542" s="28">
        <v>345</v>
      </c>
    </row>
    <row r="2543" spans="2:6" x14ac:dyDescent="0.3">
      <c r="B2543" s="30">
        <v>46255</v>
      </c>
      <c r="C2543" s="28" t="s">
        <v>42</v>
      </c>
      <c r="D2543" s="28" t="s">
        <v>246</v>
      </c>
      <c r="E2543" s="28" t="s">
        <v>229</v>
      </c>
      <c r="F2543" s="28">
        <v>176</v>
      </c>
    </row>
    <row r="2544" spans="2:6" x14ac:dyDescent="0.3">
      <c r="B2544" s="30">
        <v>46256</v>
      </c>
      <c r="C2544" s="28" t="s">
        <v>106</v>
      </c>
      <c r="D2544" s="28" t="s">
        <v>244</v>
      </c>
      <c r="E2544" s="28" t="s">
        <v>227</v>
      </c>
      <c r="F2544" s="28">
        <v>1218</v>
      </c>
    </row>
    <row r="2545" spans="2:6" x14ac:dyDescent="0.3">
      <c r="B2545" s="30">
        <v>46256</v>
      </c>
      <c r="C2545" s="28" t="s">
        <v>42</v>
      </c>
      <c r="D2545" s="28" t="s">
        <v>244</v>
      </c>
      <c r="E2545" s="28" t="s">
        <v>227</v>
      </c>
      <c r="F2545" s="28">
        <v>406</v>
      </c>
    </row>
    <row r="2546" spans="2:6" x14ac:dyDescent="0.3">
      <c r="B2546" s="30">
        <v>46256</v>
      </c>
      <c r="C2546" s="28" t="s">
        <v>42</v>
      </c>
      <c r="D2546" s="28" t="s">
        <v>245</v>
      </c>
      <c r="E2546" s="28" t="s">
        <v>219</v>
      </c>
      <c r="F2546" s="28">
        <v>546</v>
      </c>
    </row>
    <row r="2547" spans="2:6" x14ac:dyDescent="0.3">
      <c r="B2547" s="30">
        <v>46256</v>
      </c>
      <c r="C2547" s="28" t="s">
        <v>39</v>
      </c>
      <c r="D2547" s="28" t="s">
        <v>245</v>
      </c>
      <c r="E2547" s="28" t="s">
        <v>238</v>
      </c>
      <c r="F2547" s="28">
        <v>1914</v>
      </c>
    </row>
    <row r="2548" spans="2:6" x14ac:dyDescent="0.3">
      <c r="B2548" s="30">
        <v>46256</v>
      </c>
      <c r="C2548" s="28" t="s">
        <v>42</v>
      </c>
      <c r="D2548" s="28" t="s">
        <v>245</v>
      </c>
      <c r="E2548" s="28" t="s">
        <v>217</v>
      </c>
      <c r="F2548" s="28">
        <v>1092</v>
      </c>
    </row>
    <row r="2549" spans="2:6" x14ac:dyDescent="0.3">
      <c r="B2549" s="30">
        <v>46256</v>
      </c>
      <c r="C2549" s="28" t="s">
        <v>39</v>
      </c>
      <c r="D2549" s="28" t="s">
        <v>246</v>
      </c>
      <c r="E2549" s="28" t="s">
        <v>228</v>
      </c>
      <c r="F2549" s="28">
        <v>1152</v>
      </c>
    </row>
    <row r="2550" spans="2:6" x14ac:dyDescent="0.3">
      <c r="B2550" s="30">
        <v>46256</v>
      </c>
      <c r="C2550" s="28" t="s">
        <v>39</v>
      </c>
      <c r="D2550" s="28" t="s">
        <v>245</v>
      </c>
      <c r="E2550" s="28" t="s">
        <v>223</v>
      </c>
      <c r="F2550" s="28">
        <v>530</v>
      </c>
    </row>
    <row r="2551" spans="2:6" x14ac:dyDescent="0.3">
      <c r="B2551" s="30">
        <v>46256</v>
      </c>
      <c r="C2551" s="28" t="s">
        <v>39</v>
      </c>
      <c r="D2551" s="28" t="s">
        <v>244</v>
      </c>
      <c r="E2551" s="28" t="s">
        <v>231</v>
      </c>
      <c r="F2551" s="28">
        <v>242</v>
      </c>
    </row>
    <row r="2552" spans="2:6" x14ac:dyDescent="0.3">
      <c r="B2552" s="30">
        <v>46256</v>
      </c>
      <c r="C2552" s="28" t="s">
        <v>38</v>
      </c>
      <c r="D2552" s="28" t="s">
        <v>244</v>
      </c>
      <c r="E2552" s="28" t="s">
        <v>227</v>
      </c>
      <c r="F2552" s="28">
        <v>812</v>
      </c>
    </row>
    <row r="2553" spans="2:6" x14ac:dyDescent="0.3">
      <c r="B2553" s="30">
        <v>46256</v>
      </c>
      <c r="C2553" s="28" t="s">
        <v>38</v>
      </c>
      <c r="D2553" s="28" t="s">
        <v>246</v>
      </c>
      <c r="E2553" s="28" t="s">
        <v>228</v>
      </c>
      <c r="F2553" s="28">
        <v>1368</v>
      </c>
    </row>
    <row r="2554" spans="2:6" x14ac:dyDescent="0.3">
      <c r="B2554" s="30">
        <v>46256</v>
      </c>
      <c r="C2554" s="28" t="s">
        <v>39</v>
      </c>
      <c r="D2554" s="28" t="s">
        <v>247</v>
      </c>
      <c r="E2554" s="28" t="s">
        <v>221</v>
      </c>
      <c r="F2554" s="28">
        <v>260</v>
      </c>
    </row>
    <row r="2555" spans="2:6" x14ac:dyDescent="0.3">
      <c r="B2555" s="30">
        <v>46256</v>
      </c>
      <c r="C2555" s="28" t="s">
        <v>38</v>
      </c>
      <c r="D2555" s="28" t="s">
        <v>246</v>
      </c>
      <c r="E2555" s="28" t="s">
        <v>236</v>
      </c>
      <c r="F2555" s="28">
        <v>44</v>
      </c>
    </row>
    <row r="2556" spans="2:6" x14ac:dyDescent="0.3">
      <c r="B2556" s="30">
        <v>46257</v>
      </c>
      <c r="C2556" s="28" t="s">
        <v>106</v>
      </c>
      <c r="D2556" s="28" t="s">
        <v>247</v>
      </c>
      <c r="E2556" s="28" t="s">
        <v>233</v>
      </c>
      <c r="F2556" s="28">
        <v>816</v>
      </c>
    </row>
    <row r="2557" spans="2:6" x14ac:dyDescent="0.3">
      <c r="B2557" s="30">
        <v>46257</v>
      </c>
      <c r="C2557" s="28" t="s">
        <v>42</v>
      </c>
      <c r="D2557" s="28" t="s">
        <v>244</v>
      </c>
      <c r="E2557" s="28" t="s">
        <v>242</v>
      </c>
      <c r="F2557" s="28">
        <v>855</v>
      </c>
    </row>
    <row r="2558" spans="2:6" x14ac:dyDescent="0.3">
      <c r="B2558" s="30">
        <v>46257</v>
      </c>
      <c r="C2558" s="28" t="s">
        <v>39</v>
      </c>
      <c r="D2558" s="28" t="s">
        <v>250</v>
      </c>
      <c r="E2558" s="28" t="s">
        <v>226</v>
      </c>
      <c r="F2558" s="28">
        <v>96</v>
      </c>
    </row>
    <row r="2559" spans="2:6" x14ac:dyDescent="0.3">
      <c r="B2559" s="30">
        <v>46257</v>
      </c>
      <c r="C2559" s="28" t="s">
        <v>42</v>
      </c>
      <c r="D2559" s="28" t="s">
        <v>246</v>
      </c>
      <c r="E2559" s="28" t="s">
        <v>237</v>
      </c>
      <c r="F2559" s="28">
        <v>819</v>
      </c>
    </row>
    <row r="2560" spans="2:6" x14ac:dyDescent="0.3">
      <c r="B2560" s="30">
        <v>46257</v>
      </c>
      <c r="C2560" s="28" t="s">
        <v>39</v>
      </c>
      <c r="D2560" s="28" t="s">
        <v>245</v>
      </c>
      <c r="E2560" s="28" t="s">
        <v>219</v>
      </c>
      <c r="F2560" s="28">
        <v>2093</v>
      </c>
    </row>
    <row r="2561" spans="2:6" x14ac:dyDescent="0.3">
      <c r="B2561" s="30">
        <v>46257</v>
      </c>
      <c r="C2561" s="28" t="s">
        <v>38</v>
      </c>
      <c r="D2561" s="28" t="s">
        <v>246</v>
      </c>
      <c r="E2561" s="28" t="s">
        <v>237</v>
      </c>
      <c r="F2561" s="28">
        <v>1071</v>
      </c>
    </row>
    <row r="2562" spans="2:6" x14ac:dyDescent="0.3">
      <c r="B2562" s="30">
        <v>46257</v>
      </c>
      <c r="C2562" s="28" t="s">
        <v>106</v>
      </c>
      <c r="D2562" s="28" t="s">
        <v>246</v>
      </c>
      <c r="E2562" s="28" t="s">
        <v>237</v>
      </c>
      <c r="F2562" s="28">
        <v>126</v>
      </c>
    </row>
    <row r="2563" spans="2:6" x14ac:dyDescent="0.3">
      <c r="B2563" s="30">
        <v>46257</v>
      </c>
      <c r="C2563" s="28" t="s">
        <v>39</v>
      </c>
      <c r="D2563" s="28" t="s">
        <v>245</v>
      </c>
      <c r="E2563" s="28" t="s">
        <v>223</v>
      </c>
      <c r="F2563" s="28">
        <v>371</v>
      </c>
    </row>
    <row r="2564" spans="2:6" x14ac:dyDescent="0.3">
      <c r="B2564" s="30">
        <v>46257</v>
      </c>
      <c r="C2564" s="28" t="s">
        <v>38</v>
      </c>
      <c r="D2564" s="28" t="s">
        <v>247</v>
      </c>
      <c r="E2564" s="28" t="s">
        <v>225</v>
      </c>
      <c r="F2564" s="28">
        <v>640</v>
      </c>
    </row>
    <row r="2565" spans="2:6" x14ac:dyDescent="0.3">
      <c r="B2565" s="30">
        <v>46258</v>
      </c>
      <c r="C2565" s="28" t="s">
        <v>42</v>
      </c>
      <c r="D2565" s="28" t="s">
        <v>246</v>
      </c>
      <c r="E2565" s="28" t="s">
        <v>229</v>
      </c>
      <c r="F2565" s="28">
        <v>440</v>
      </c>
    </row>
    <row r="2566" spans="2:6" x14ac:dyDescent="0.3">
      <c r="B2566" s="30">
        <v>46258</v>
      </c>
      <c r="C2566" s="28" t="s">
        <v>39</v>
      </c>
      <c r="D2566" s="28" t="s">
        <v>250</v>
      </c>
      <c r="E2566" s="28" t="s">
        <v>226</v>
      </c>
      <c r="F2566" s="28">
        <v>480</v>
      </c>
    </row>
    <row r="2567" spans="2:6" x14ac:dyDescent="0.3">
      <c r="B2567" s="30">
        <v>46258</v>
      </c>
      <c r="C2567" s="28" t="s">
        <v>39</v>
      </c>
      <c r="D2567" s="28" t="s">
        <v>246</v>
      </c>
      <c r="E2567" s="28" t="s">
        <v>237</v>
      </c>
      <c r="F2567" s="28">
        <v>756</v>
      </c>
    </row>
    <row r="2568" spans="2:6" x14ac:dyDescent="0.3">
      <c r="B2568" s="30">
        <v>46258</v>
      </c>
      <c r="C2568" s="28" t="s">
        <v>39</v>
      </c>
      <c r="D2568" s="28" t="s">
        <v>246</v>
      </c>
      <c r="E2568" s="28" t="s">
        <v>237</v>
      </c>
      <c r="F2568" s="28">
        <v>1008</v>
      </c>
    </row>
    <row r="2569" spans="2:6" x14ac:dyDescent="0.3">
      <c r="B2569" s="30">
        <v>46258</v>
      </c>
      <c r="C2569" s="28" t="s">
        <v>39</v>
      </c>
      <c r="D2569" s="28" t="s">
        <v>250</v>
      </c>
      <c r="E2569" s="28" t="s">
        <v>234</v>
      </c>
      <c r="F2569" s="28">
        <v>408</v>
      </c>
    </row>
    <row r="2570" spans="2:6" x14ac:dyDescent="0.3">
      <c r="B2570" s="30">
        <v>46258</v>
      </c>
      <c r="C2570" s="28" t="s">
        <v>42</v>
      </c>
      <c r="D2570" s="28" t="s">
        <v>245</v>
      </c>
      <c r="E2570" s="28" t="s">
        <v>217</v>
      </c>
      <c r="F2570" s="28">
        <v>1300</v>
      </c>
    </row>
    <row r="2571" spans="2:6" x14ac:dyDescent="0.3">
      <c r="B2571" s="30">
        <v>46258</v>
      </c>
      <c r="C2571" s="28" t="s">
        <v>42</v>
      </c>
      <c r="D2571" s="28" t="s">
        <v>246</v>
      </c>
      <c r="E2571" s="28" t="s">
        <v>229</v>
      </c>
      <c r="F2571" s="28">
        <v>88</v>
      </c>
    </row>
    <row r="2572" spans="2:6" x14ac:dyDescent="0.3">
      <c r="B2572" s="30">
        <v>46258</v>
      </c>
      <c r="C2572" s="28" t="s">
        <v>39</v>
      </c>
      <c r="D2572" s="28" t="s">
        <v>245</v>
      </c>
      <c r="E2572" s="28" t="s">
        <v>223</v>
      </c>
      <c r="F2572" s="28">
        <v>1219</v>
      </c>
    </row>
    <row r="2573" spans="2:6" x14ac:dyDescent="0.3">
      <c r="B2573" s="30">
        <v>46258</v>
      </c>
      <c r="C2573" s="28" t="s">
        <v>42</v>
      </c>
      <c r="D2573" s="28" t="s">
        <v>246</v>
      </c>
      <c r="E2573" s="28" t="s">
        <v>228</v>
      </c>
      <c r="F2573" s="28">
        <v>1800</v>
      </c>
    </row>
    <row r="2574" spans="2:6" x14ac:dyDescent="0.3">
      <c r="B2574" s="30">
        <v>46258</v>
      </c>
      <c r="C2574" s="28" t="s">
        <v>106</v>
      </c>
      <c r="D2574" s="28" t="s">
        <v>247</v>
      </c>
      <c r="E2574" s="28" t="s">
        <v>233</v>
      </c>
      <c r="F2574" s="28">
        <v>714</v>
      </c>
    </row>
    <row r="2575" spans="2:6" x14ac:dyDescent="0.3">
      <c r="B2575" s="30">
        <v>46259</v>
      </c>
      <c r="C2575" s="28" t="s">
        <v>106</v>
      </c>
      <c r="D2575" s="28" t="s">
        <v>246</v>
      </c>
      <c r="E2575" s="28" t="s">
        <v>229</v>
      </c>
      <c r="F2575" s="28">
        <v>264</v>
      </c>
    </row>
    <row r="2576" spans="2:6" x14ac:dyDescent="0.3">
      <c r="B2576" s="30">
        <v>46259</v>
      </c>
      <c r="C2576" s="28" t="s">
        <v>39</v>
      </c>
      <c r="D2576" s="28" t="s">
        <v>250</v>
      </c>
      <c r="E2576" s="28" t="s">
        <v>226</v>
      </c>
      <c r="F2576" s="28">
        <v>1632</v>
      </c>
    </row>
    <row r="2577" spans="2:6" x14ac:dyDescent="0.3">
      <c r="B2577" s="30">
        <v>46259</v>
      </c>
      <c r="C2577" s="28" t="s">
        <v>42</v>
      </c>
      <c r="D2577" s="28" t="s">
        <v>246</v>
      </c>
      <c r="E2577" s="28" t="s">
        <v>236</v>
      </c>
      <c r="F2577" s="28">
        <v>88</v>
      </c>
    </row>
    <row r="2578" spans="2:6" x14ac:dyDescent="0.3">
      <c r="B2578" s="30">
        <v>46259</v>
      </c>
      <c r="C2578" s="28" t="s">
        <v>106</v>
      </c>
      <c r="D2578" s="28" t="s">
        <v>250</v>
      </c>
      <c r="E2578" s="28" t="s">
        <v>226</v>
      </c>
      <c r="F2578" s="28">
        <v>2304</v>
      </c>
    </row>
    <row r="2579" spans="2:6" x14ac:dyDescent="0.3">
      <c r="B2579" s="30">
        <v>46259</v>
      </c>
      <c r="C2579" s="28" t="s">
        <v>42</v>
      </c>
      <c r="D2579" s="28" t="s">
        <v>244</v>
      </c>
      <c r="E2579" s="28" t="s">
        <v>241</v>
      </c>
      <c r="F2579" s="28">
        <v>1020</v>
      </c>
    </row>
    <row r="2580" spans="2:6" x14ac:dyDescent="0.3">
      <c r="B2580" s="30">
        <v>46260</v>
      </c>
      <c r="C2580" s="28" t="s">
        <v>38</v>
      </c>
      <c r="D2580" s="28" t="s">
        <v>245</v>
      </c>
      <c r="E2580" s="28" t="s">
        <v>219</v>
      </c>
      <c r="F2580" s="28">
        <v>273</v>
      </c>
    </row>
    <row r="2581" spans="2:6" x14ac:dyDescent="0.3">
      <c r="B2581" s="30">
        <v>46260</v>
      </c>
      <c r="C2581" s="28" t="s">
        <v>38</v>
      </c>
      <c r="D2581" s="28" t="s">
        <v>250</v>
      </c>
      <c r="E2581" s="28" t="s">
        <v>232</v>
      </c>
      <c r="F2581" s="28">
        <v>1034</v>
      </c>
    </row>
    <row r="2582" spans="2:6" x14ac:dyDescent="0.3">
      <c r="B2582" s="30">
        <v>46260</v>
      </c>
      <c r="C2582" s="28" t="s">
        <v>42</v>
      </c>
      <c r="D2582" s="28" t="s">
        <v>250</v>
      </c>
      <c r="E2582" s="28" t="s">
        <v>226</v>
      </c>
      <c r="F2582" s="28">
        <v>384</v>
      </c>
    </row>
    <row r="2583" spans="2:6" x14ac:dyDescent="0.3">
      <c r="B2583" s="30">
        <v>46260</v>
      </c>
      <c r="C2583" s="28" t="s">
        <v>39</v>
      </c>
      <c r="D2583" s="28" t="s">
        <v>250</v>
      </c>
      <c r="E2583" s="28" t="s">
        <v>226</v>
      </c>
      <c r="F2583" s="28">
        <v>1344</v>
      </c>
    </row>
    <row r="2584" spans="2:6" x14ac:dyDescent="0.3">
      <c r="B2584" s="30">
        <v>46260</v>
      </c>
      <c r="C2584" s="28" t="s">
        <v>106</v>
      </c>
      <c r="D2584" s="28" t="s">
        <v>246</v>
      </c>
      <c r="E2584" s="28" t="s">
        <v>228</v>
      </c>
      <c r="F2584" s="28">
        <v>1584</v>
      </c>
    </row>
    <row r="2585" spans="2:6" x14ac:dyDescent="0.3">
      <c r="B2585" s="30">
        <v>46260</v>
      </c>
      <c r="C2585" s="28" t="s">
        <v>39</v>
      </c>
      <c r="D2585" s="28" t="s">
        <v>250</v>
      </c>
      <c r="E2585" s="28" t="s">
        <v>234</v>
      </c>
      <c r="F2585" s="28">
        <v>663</v>
      </c>
    </row>
    <row r="2586" spans="2:6" x14ac:dyDescent="0.3">
      <c r="B2586" s="30">
        <v>46260</v>
      </c>
      <c r="C2586" s="28" t="s">
        <v>42</v>
      </c>
      <c r="D2586" s="28" t="s">
        <v>245</v>
      </c>
      <c r="E2586" s="28" t="s">
        <v>223</v>
      </c>
      <c r="F2586" s="28">
        <v>1007</v>
      </c>
    </row>
    <row r="2587" spans="2:6" x14ac:dyDescent="0.3">
      <c r="B2587" s="30">
        <v>46260</v>
      </c>
      <c r="C2587" s="28" t="s">
        <v>106</v>
      </c>
      <c r="D2587" s="28" t="s">
        <v>246</v>
      </c>
      <c r="E2587" s="28" t="s">
        <v>237</v>
      </c>
      <c r="F2587" s="28">
        <v>504</v>
      </c>
    </row>
    <row r="2588" spans="2:6" x14ac:dyDescent="0.3">
      <c r="B2588" s="30">
        <v>46260</v>
      </c>
      <c r="C2588" s="28" t="s">
        <v>38</v>
      </c>
      <c r="D2588" s="28" t="s">
        <v>244</v>
      </c>
      <c r="E2588" s="28" t="s">
        <v>227</v>
      </c>
      <c r="F2588" s="28">
        <v>232</v>
      </c>
    </row>
    <row r="2589" spans="2:6" x14ac:dyDescent="0.3">
      <c r="B2589" s="30">
        <v>46260</v>
      </c>
      <c r="C2589" s="28" t="s">
        <v>39</v>
      </c>
      <c r="D2589" s="28" t="s">
        <v>244</v>
      </c>
      <c r="E2589" s="28" t="s">
        <v>231</v>
      </c>
      <c r="F2589" s="28">
        <v>330</v>
      </c>
    </row>
    <row r="2590" spans="2:6" x14ac:dyDescent="0.3">
      <c r="B2590" s="30">
        <v>46261</v>
      </c>
      <c r="C2590" s="28" t="s">
        <v>39</v>
      </c>
      <c r="D2590" s="28" t="s">
        <v>244</v>
      </c>
      <c r="E2590" s="28" t="s">
        <v>240</v>
      </c>
      <c r="F2590" s="28">
        <v>225</v>
      </c>
    </row>
    <row r="2591" spans="2:6" x14ac:dyDescent="0.3">
      <c r="B2591" s="30">
        <v>46261</v>
      </c>
      <c r="C2591" s="28" t="s">
        <v>39</v>
      </c>
      <c r="D2591" s="28" t="s">
        <v>244</v>
      </c>
      <c r="E2591" s="28" t="s">
        <v>240</v>
      </c>
      <c r="F2591" s="28">
        <v>270</v>
      </c>
    </row>
    <row r="2592" spans="2:6" x14ac:dyDescent="0.3">
      <c r="B2592" s="30">
        <v>46261</v>
      </c>
      <c r="C2592" s="28" t="s">
        <v>38</v>
      </c>
      <c r="D2592" s="28" t="s">
        <v>245</v>
      </c>
      <c r="E2592" s="28" t="s">
        <v>217</v>
      </c>
      <c r="F2592" s="28">
        <v>936</v>
      </c>
    </row>
    <row r="2593" spans="2:6" x14ac:dyDescent="0.3">
      <c r="B2593" s="30">
        <v>46261</v>
      </c>
      <c r="C2593" s="28" t="s">
        <v>106</v>
      </c>
      <c r="D2593" s="28" t="s">
        <v>244</v>
      </c>
      <c r="E2593" s="28" t="s">
        <v>242</v>
      </c>
      <c r="F2593" s="28">
        <v>57</v>
      </c>
    </row>
    <row r="2594" spans="2:6" x14ac:dyDescent="0.3">
      <c r="B2594" s="30">
        <v>46261</v>
      </c>
      <c r="C2594" s="28" t="s">
        <v>42</v>
      </c>
      <c r="D2594" s="28" t="s">
        <v>245</v>
      </c>
      <c r="E2594" s="28" t="s">
        <v>219</v>
      </c>
      <c r="F2594" s="28">
        <v>1547</v>
      </c>
    </row>
    <row r="2595" spans="2:6" x14ac:dyDescent="0.3">
      <c r="B2595" s="30">
        <v>46261</v>
      </c>
      <c r="C2595" s="28" t="s">
        <v>42</v>
      </c>
      <c r="D2595" s="28" t="s">
        <v>244</v>
      </c>
      <c r="E2595" s="28" t="s">
        <v>241</v>
      </c>
      <c r="F2595" s="28">
        <v>960</v>
      </c>
    </row>
    <row r="2596" spans="2:6" x14ac:dyDescent="0.3">
      <c r="B2596" s="30">
        <v>46261</v>
      </c>
      <c r="C2596" s="28" t="s">
        <v>38</v>
      </c>
      <c r="D2596" s="28" t="s">
        <v>250</v>
      </c>
      <c r="E2596" s="28" t="s">
        <v>234</v>
      </c>
      <c r="F2596" s="28">
        <v>1275</v>
      </c>
    </row>
    <row r="2597" spans="2:6" x14ac:dyDescent="0.3">
      <c r="B2597" s="30">
        <v>46261</v>
      </c>
      <c r="C2597" s="28" t="s">
        <v>42</v>
      </c>
      <c r="D2597" s="28" t="s">
        <v>245</v>
      </c>
      <c r="E2597" s="28" t="s">
        <v>238</v>
      </c>
      <c r="F2597" s="28">
        <v>1827</v>
      </c>
    </row>
    <row r="2598" spans="2:6" x14ac:dyDescent="0.3">
      <c r="B2598" s="30">
        <v>46261</v>
      </c>
      <c r="C2598" s="28" t="s">
        <v>42</v>
      </c>
      <c r="D2598" s="28" t="s">
        <v>245</v>
      </c>
      <c r="E2598" s="28" t="s">
        <v>238</v>
      </c>
      <c r="F2598" s="28">
        <v>261</v>
      </c>
    </row>
    <row r="2599" spans="2:6" x14ac:dyDescent="0.3">
      <c r="B2599" s="30">
        <v>46261</v>
      </c>
      <c r="C2599" s="28" t="s">
        <v>106</v>
      </c>
      <c r="D2599" s="28" t="s">
        <v>244</v>
      </c>
      <c r="E2599" s="28" t="s">
        <v>242</v>
      </c>
      <c r="F2599" s="28">
        <v>342</v>
      </c>
    </row>
    <row r="2600" spans="2:6" x14ac:dyDescent="0.3">
      <c r="B2600" s="30">
        <v>46261</v>
      </c>
      <c r="C2600" s="28" t="s">
        <v>38</v>
      </c>
      <c r="D2600" s="28" t="s">
        <v>247</v>
      </c>
      <c r="E2600" s="28" t="s">
        <v>225</v>
      </c>
      <c r="F2600" s="28">
        <v>1088</v>
      </c>
    </row>
    <row r="2601" spans="2:6" x14ac:dyDescent="0.3">
      <c r="B2601" s="30">
        <v>46262</v>
      </c>
      <c r="C2601" s="28" t="s">
        <v>39</v>
      </c>
      <c r="D2601" s="28" t="s">
        <v>247</v>
      </c>
      <c r="E2601" s="28" t="s">
        <v>230</v>
      </c>
      <c r="F2601" s="28">
        <v>666</v>
      </c>
    </row>
    <row r="2602" spans="2:6" x14ac:dyDescent="0.3">
      <c r="B2602" s="30">
        <v>46262</v>
      </c>
      <c r="C2602" s="28" t="s">
        <v>38</v>
      </c>
      <c r="D2602" s="28" t="s">
        <v>244</v>
      </c>
      <c r="E2602" s="28" t="s">
        <v>227</v>
      </c>
      <c r="F2602" s="28">
        <v>174</v>
      </c>
    </row>
    <row r="2603" spans="2:6" x14ac:dyDescent="0.3">
      <c r="B2603" s="30">
        <v>46262</v>
      </c>
      <c r="C2603" s="28" t="s">
        <v>42</v>
      </c>
      <c r="D2603" s="28" t="s">
        <v>250</v>
      </c>
      <c r="E2603" s="28" t="s">
        <v>234</v>
      </c>
      <c r="F2603" s="28">
        <v>1071</v>
      </c>
    </row>
    <row r="2604" spans="2:6" x14ac:dyDescent="0.3">
      <c r="B2604" s="30">
        <v>46262</v>
      </c>
      <c r="C2604" s="28" t="s">
        <v>39</v>
      </c>
      <c r="D2604" s="28" t="s">
        <v>245</v>
      </c>
      <c r="E2604" s="28" t="s">
        <v>215</v>
      </c>
      <c r="F2604" s="28">
        <v>897</v>
      </c>
    </row>
    <row r="2605" spans="2:6" x14ac:dyDescent="0.3">
      <c r="B2605" s="30">
        <v>46262</v>
      </c>
      <c r="C2605" s="28" t="s">
        <v>39</v>
      </c>
      <c r="D2605" s="28" t="s">
        <v>245</v>
      </c>
      <c r="E2605" s="28" t="s">
        <v>238</v>
      </c>
      <c r="F2605" s="28">
        <v>1566</v>
      </c>
    </row>
    <row r="2606" spans="2:6" x14ac:dyDescent="0.3">
      <c r="B2606" s="30">
        <v>46262</v>
      </c>
      <c r="C2606" s="28" t="s">
        <v>39</v>
      </c>
      <c r="D2606" s="28" t="s">
        <v>246</v>
      </c>
      <c r="E2606" s="28" t="s">
        <v>229</v>
      </c>
      <c r="F2606" s="28">
        <v>1320</v>
      </c>
    </row>
    <row r="2607" spans="2:6" x14ac:dyDescent="0.3">
      <c r="B2607" s="30">
        <v>46262</v>
      </c>
      <c r="C2607" s="28" t="s">
        <v>39</v>
      </c>
      <c r="D2607" s="28" t="s">
        <v>245</v>
      </c>
      <c r="E2607" s="28" t="s">
        <v>223</v>
      </c>
      <c r="F2607" s="28">
        <v>848</v>
      </c>
    </row>
    <row r="2608" spans="2:6" x14ac:dyDescent="0.3">
      <c r="B2608" s="30">
        <v>46262</v>
      </c>
      <c r="C2608" s="28" t="s">
        <v>42</v>
      </c>
      <c r="D2608" s="28" t="s">
        <v>250</v>
      </c>
      <c r="E2608" s="28" t="s">
        <v>226</v>
      </c>
      <c r="F2608" s="28">
        <v>1056</v>
      </c>
    </row>
    <row r="2609" spans="2:6" x14ac:dyDescent="0.3">
      <c r="B2609" s="30">
        <v>46262</v>
      </c>
      <c r="C2609" s="28" t="s">
        <v>38</v>
      </c>
      <c r="D2609" s="28" t="s">
        <v>244</v>
      </c>
      <c r="E2609" s="28" t="s">
        <v>231</v>
      </c>
      <c r="F2609" s="28">
        <v>132</v>
      </c>
    </row>
    <row r="2610" spans="2:6" x14ac:dyDescent="0.3">
      <c r="B2610" s="30">
        <v>46262</v>
      </c>
      <c r="C2610" s="28" t="s">
        <v>106</v>
      </c>
      <c r="D2610" s="28" t="s">
        <v>245</v>
      </c>
      <c r="E2610" s="28" t="s">
        <v>215</v>
      </c>
      <c r="F2610" s="28">
        <v>1035</v>
      </c>
    </row>
    <row r="2611" spans="2:6" x14ac:dyDescent="0.3">
      <c r="B2611" s="30">
        <v>46263</v>
      </c>
      <c r="C2611" s="28" t="s">
        <v>106</v>
      </c>
      <c r="D2611" s="28" t="s">
        <v>246</v>
      </c>
      <c r="E2611" s="28" t="s">
        <v>236</v>
      </c>
      <c r="F2611" s="28">
        <v>132</v>
      </c>
    </row>
    <row r="2612" spans="2:6" x14ac:dyDescent="0.3">
      <c r="B2612" s="30">
        <v>46263</v>
      </c>
      <c r="C2612" s="28" t="s">
        <v>39</v>
      </c>
      <c r="D2612" s="28" t="s">
        <v>245</v>
      </c>
      <c r="E2612" s="28" t="s">
        <v>217</v>
      </c>
      <c r="F2612" s="28">
        <v>104</v>
      </c>
    </row>
    <row r="2613" spans="2:6" x14ac:dyDescent="0.3">
      <c r="B2613" s="30">
        <v>46263</v>
      </c>
      <c r="C2613" s="28" t="s">
        <v>106</v>
      </c>
      <c r="D2613" s="28" t="s">
        <v>250</v>
      </c>
      <c r="E2613" s="28" t="s">
        <v>232</v>
      </c>
      <c r="F2613" s="28">
        <v>470</v>
      </c>
    </row>
    <row r="2614" spans="2:6" x14ac:dyDescent="0.3">
      <c r="B2614" s="30">
        <v>46263</v>
      </c>
      <c r="C2614" s="28" t="s">
        <v>42</v>
      </c>
      <c r="D2614" s="28" t="s">
        <v>244</v>
      </c>
      <c r="E2614" s="28" t="s">
        <v>227</v>
      </c>
      <c r="F2614" s="28">
        <v>1160</v>
      </c>
    </row>
    <row r="2615" spans="2:6" x14ac:dyDescent="0.3">
      <c r="B2615" s="30">
        <v>46263</v>
      </c>
      <c r="C2615" s="28" t="s">
        <v>42</v>
      </c>
      <c r="D2615" s="28" t="s">
        <v>244</v>
      </c>
      <c r="E2615" s="28" t="s">
        <v>227</v>
      </c>
      <c r="F2615" s="28">
        <v>812</v>
      </c>
    </row>
    <row r="2616" spans="2:6" x14ac:dyDescent="0.3">
      <c r="B2616" s="30">
        <v>46263</v>
      </c>
      <c r="C2616" s="28" t="s">
        <v>38</v>
      </c>
      <c r="D2616" s="28" t="s">
        <v>247</v>
      </c>
      <c r="E2616" s="28" t="s">
        <v>233</v>
      </c>
      <c r="F2616" s="28">
        <v>1173</v>
      </c>
    </row>
    <row r="2617" spans="2:6" x14ac:dyDescent="0.3">
      <c r="B2617" s="30">
        <v>46263</v>
      </c>
      <c r="C2617" s="28" t="s">
        <v>38</v>
      </c>
      <c r="D2617" s="28" t="s">
        <v>244</v>
      </c>
      <c r="E2617" s="28" t="s">
        <v>240</v>
      </c>
      <c r="F2617" s="28">
        <v>180</v>
      </c>
    </row>
    <row r="2618" spans="2:6" x14ac:dyDescent="0.3">
      <c r="B2618" s="30">
        <v>46263</v>
      </c>
      <c r="C2618" s="28" t="s">
        <v>39</v>
      </c>
      <c r="D2618" s="28" t="s">
        <v>247</v>
      </c>
      <c r="E2618" s="28" t="s">
        <v>233</v>
      </c>
      <c r="F2618" s="28">
        <v>612</v>
      </c>
    </row>
    <row r="2619" spans="2:6" x14ac:dyDescent="0.3">
      <c r="B2619" s="30">
        <v>46263</v>
      </c>
      <c r="C2619" s="28" t="s">
        <v>106</v>
      </c>
      <c r="D2619" s="28" t="s">
        <v>250</v>
      </c>
      <c r="E2619" s="28" t="s">
        <v>239</v>
      </c>
      <c r="F2619" s="28">
        <v>342</v>
      </c>
    </row>
    <row r="2620" spans="2:6" x14ac:dyDescent="0.3">
      <c r="B2620" s="30">
        <v>46263</v>
      </c>
      <c r="C2620" s="28" t="s">
        <v>39</v>
      </c>
      <c r="D2620" s="28" t="s">
        <v>245</v>
      </c>
      <c r="E2620" s="28" t="s">
        <v>215</v>
      </c>
      <c r="F2620" s="28">
        <v>1311</v>
      </c>
    </row>
    <row r="2621" spans="2:6" x14ac:dyDescent="0.3">
      <c r="B2621" s="30">
        <v>46263</v>
      </c>
      <c r="C2621" s="28" t="s">
        <v>39</v>
      </c>
      <c r="D2621" s="28" t="s">
        <v>250</v>
      </c>
      <c r="E2621" s="28" t="s">
        <v>235</v>
      </c>
      <c r="F2621" s="28">
        <v>344</v>
      </c>
    </row>
    <row r="2622" spans="2:6" x14ac:dyDescent="0.3">
      <c r="B2622" s="30">
        <v>46263</v>
      </c>
      <c r="C2622" s="28" t="s">
        <v>39</v>
      </c>
      <c r="D2622" s="28" t="s">
        <v>247</v>
      </c>
      <c r="E2622" s="28" t="s">
        <v>230</v>
      </c>
      <c r="F2622" s="28">
        <v>185</v>
      </c>
    </row>
    <row r="2623" spans="2:6" x14ac:dyDescent="0.3">
      <c r="B2623" s="30">
        <v>46264</v>
      </c>
      <c r="C2623" s="28" t="s">
        <v>39</v>
      </c>
      <c r="D2623" s="28" t="s">
        <v>250</v>
      </c>
      <c r="E2623" s="28" t="s">
        <v>235</v>
      </c>
      <c r="F2623" s="28">
        <v>989</v>
      </c>
    </row>
    <row r="2624" spans="2:6" x14ac:dyDescent="0.3">
      <c r="B2624" s="30">
        <v>46264</v>
      </c>
      <c r="C2624" s="28" t="s">
        <v>106</v>
      </c>
      <c r="D2624" s="28" t="s">
        <v>247</v>
      </c>
      <c r="E2624" s="28" t="s">
        <v>233</v>
      </c>
      <c r="F2624" s="28">
        <v>510</v>
      </c>
    </row>
    <row r="2625" spans="2:6" x14ac:dyDescent="0.3">
      <c r="B2625" s="30">
        <v>46264</v>
      </c>
      <c r="C2625" s="28" t="s">
        <v>42</v>
      </c>
      <c r="D2625" s="28" t="s">
        <v>250</v>
      </c>
      <c r="E2625" s="28" t="s">
        <v>234</v>
      </c>
      <c r="F2625" s="28">
        <v>1173</v>
      </c>
    </row>
    <row r="2626" spans="2:6" x14ac:dyDescent="0.3">
      <c r="B2626" s="30">
        <v>46264</v>
      </c>
      <c r="C2626" s="28" t="s">
        <v>42</v>
      </c>
      <c r="D2626" s="28" t="s">
        <v>250</v>
      </c>
      <c r="E2626" s="28" t="s">
        <v>234</v>
      </c>
      <c r="F2626" s="28">
        <v>867</v>
      </c>
    </row>
    <row r="2627" spans="2:6" x14ac:dyDescent="0.3">
      <c r="B2627" s="30">
        <v>46264</v>
      </c>
      <c r="C2627" s="28" t="s">
        <v>39</v>
      </c>
      <c r="D2627" s="28" t="s">
        <v>250</v>
      </c>
      <c r="E2627" s="28" t="s">
        <v>239</v>
      </c>
      <c r="F2627" s="28">
        <v>266</v>
      </c>
    </row>
    <row r="2628" spans="2:6" x14ac:dyDescent="0.3">
      <c r="B2628" s="30">
        <v>46264</v>
      </c>
      <c r="C2628" s="28" t="s">
        <v>42</v>
      </c>
      <c r="D2628" s="28" t="s">
        <v>246</v>
      </c>
      <c r="E2628" s="28" t="s">
        <v>229</v>
      </c>
      <c r="F2628" s="28">
        <v>1760</v>
      </c>
    </row>
    <row r="2629" spans="2:6" x14ac:dyDescent="0.3">
      <c r="B2629" s="30">
        <v>46264</v>
      </c>
      <c r="C2629" s="28" t="s">
        <v>38</v>
      </c>
      <c r="D2629" s="28" t="s">
        <v>245</v>
      </c>
      <c r="E2629" s="28" t="s">
        <v>223</v>
      </c>
      <c r="F2629" s="28">
        <v>1272</v>
      </c>
    </row>
    <row r="2630" spans="2:6" x14ac:dyDescent="0.3">
      <c r="B2630" s="30">
        <v>46264</v>
      </c>
      <c r="C2630" s="28" t="s">
        <v>42</v>
      </c>
      <c r="D2630" s="28" t="s">
        <v>246</v>
      </c>
      <c r="E2630" s="28" t="s">
        <v>228</v>
      </c>
      <c r="F2630" s="28">
        <v>360</v>
      </c>
    </row>
    <row r="2631" spans="2:6" x14ac:dyDescent="0.3">
      <c r="B2631" s="30">
        <v>46264</v>
      </c>
      <c r="C2631" s="28" t="s">
        <v>39</v>
      </c>
      <c r="D2631" s="28" t="s">
        <v>244</v>
      </c>
      <c r="E2631" s="28" t="s">
        <v>227</v>
      </c>
      <c r="F2631" s="28">
        <v>638</v>
      </c>
    </row>
    <row r="2632" spans="2:6" x14ac:dyDescent="0.3">
      <c r="B2632" s="30">
        <v>46265</v>
      </c>
      <c r="C2632" s="28" t="s">
        <v>106</v>
      </c>
      <c r="D2632" s="28" t="s">
        <v>244</v>
      </c>
      <c r="E2632" s="28" t="s">
        <v>242</v>
      </c>
      <c r="F2632" s="28">
        <v>1083</v>
      </c>
    </row>
    <row r="2633" spans="2:6" x14ac:dyDescent="0.3">
      <c r="B2633" s="30">
        <v>46265</v>
      </c>
      <c r="C2633" s="28" t="s">
        <v>38</v>
      </c>
      <c r="D2633" s="28" t="s">
        <v>246</v>
      </c>
      <c r="E2633" s="28" t="s">
        <v>236</v>
      </c>
      <c r="F2633" s="28">
        <v>242</v>
      </c>
    </row>
    <row r="2634" spans="2:6" x14ac:dyDescent="0.3">
      <c r="B2634" s="30">
        <v>46265</v>
      </c>
      <c r="C2634" s="28" t="s">
        <v>38</v>
      </c>
      <c r="D2634" s="28" t="s">
        <v>245</v>
      </c>
      <c r="E2634" s="28" t="s">
        <v>217</v>
      </c>
      <c r="F2634" s="28">
        <v>572</v>
      </c>
    </row>
    <row r="2635" spans="2:6" x14ac:dyDescent="0.3">
      <c r="B2635" s="30">
        <v>46265</v>
      </c>
      <c r="C2635" s="28" t="s">
        <v>42</v>
      </c>
      <c r="D2635" s="28" t="s">
        <v>246</v>
      </c>
      <c r="E2635" s="28" t="s">
        <v>229</v>
      </c>
      <c r="F2635" s="28">
        <v>1672</v>
      </c>
    </row>
    <row r="2636" spans="2:6" x14ac:dyDescent="0.3">
      <c r="B2636" s="30">
        <v>46265</v>
      </c>
      <c r="C2636" s="28" t="s">
        <v>38</v>
      </c>
      <c r="D2636" s="28" t="s">
        <v>247</v>
      </c>
      <c r="E2636" s="28" t="s">
        <v>230</v>
      </c>
      <c r="F2636" s="28">
        <v>740</v>
      </c>
    </row>
    <row r="2637" spans="2:6" x14ac:dyDescent="0.3">
      <c r="B2637" s="30">
        <v>46265</v>
      </c>
      <c r="C2637" s="28" t="s">
        <v>106</v>
      </c>
      <c r="D2637" s="28" t="s">
        <v>250</v>
      </c>
      <c r="E2637" s="28" t="s">
        <v>226</v>
      </c>
      <c r="F2637" s="28">
        <v>2208</v>
      </c>
    </row>
    <row r="2638" spans="2:6" x14ac:dyDescent="0.3">
      <c r="B2638" s="30">
        <v>46265</v>
      </c>
      <c r="C2638" s="28" t="s">
        <v>106</v>
      </c>
      <c r="D2638" s="28" t="s">
        <v>247</v>
      </c>
      <c r="E2638" s="28" t="s">
        <v>233</v>
      </c>
      <c r="F2638" s="28">
        <v>408</v>
      </c>
    </row>
    <row r="2639" spans="2:6" x14ac:dyDescent="0.3">
      <c r="B2639" s="30">
        <v>46265</v>
      </c>
      <c r="C2639" s="28" t="s">
        <v>106</v>
      </c>
      <c r="D2639" s="28" t="s">
        <v>244</v>
      </c>
      <c r="E2639" s="28" t="s">
        <v>241</v>
      </c>
      <c r="F2639" s="28">
        <v>660</v>
      </c>
    </row>
    <row r="2640" spans="2:6" x14ac:dyDescent="0.3">
      <c r="B2640" s="30">
        <v>46265</v>
      </c>
      <c r="C2640" s="28" t="s">
        <v>39</v>
      </c>
      <c r="D2640" s="28" t="s">
        <v>245</v>
      </c>
      <c r="E2640" s="28" t="s">
        <v>223</v>
      </c>
      <c r="F2640" s="28">
        <v>53</v>
      </c>
    </row>
    <row r="2641" spans="2:6" x14ac:dyDescent="0.3">
      <c r="B2641" s="30">
        <v>46265</v>
      </c>
      <c r="C2641" s="28" t="s">
        <v>38</v>
      </c>
      <c r="D2641" s="28" t="s">
        <v>244</v>
      </c>
      <c r="E2641" s="28" t="s">
        <v>240</v>
      </c>
      <c r="F2641" s="28">
        <v>180</v>
      </c>
    </row>
    <row r="2642" spans="2:6" x14ac:dyDescent="0.3">
      <c r="B2642" s="30">
        <v>46266</v>
      </c>
      <c r="C2642" s="28" t="s">
        <v>38</v>
      </c>
      <c r="D2642" s="28" t="s">
        <v>250</v>
      </c>
      <c r="E2642" s="28" t="s">
        <v>234</v>
      </c>
      <c r="F2642" s="28">
        <v>1224</v>
      </c>
    </row>
    <row r="2643" spans="2:6" x14ac:dyDescent="0.3">
      <c r="B2643" s="30">
        <v>46266</v>
      </c>
      <c r="C2643" s="28" t="s">
        <v>38</v>
      </c>
      <c r="D2643" s="28" t="s">
        <v>250</v>
      </c>
      <c r="E2643" s="28" t="s">
        <v>239</v>
      </c>
      <c r="F2643" s="28">
        <v>152</v>
      </c>
    </row>
    <row r="2644" spans="2:6" x14ac:dyDescent="0.3">
      <c r="B2644" s="30">
        <v>46266</v>
      </c>
      <c r="C2644" s="28" t="s">
        <v>38</v>
      </c>
      <c r="D2644" s="28" t="s">
        <v>246</v>
      </c>
      <c r="E2644" s="28" t="s">
        <v>228</v>
      </c>
      <c r="F2644" s="28">
        <v>1080</v>
      </c>
    </row>
    <row r="2645" spans="2:6" x14ac:dyDescent="0.3">
      <c r="B2645" s="30">
        <v>46266</v>
      </c>
      <c r="C2645" s="28" t="s">
        <v>38</v>
      </c>
      <c r="D2645" s="28" t="s">
        <v>244</v>
      </c>
      <c r="E2645" s="28" t="s">
        <v>240</v>
      </c>
      <c r="F2645" s="28">
        <v>180</v>
      </c>
    </row>
    <row r="2646" spans="2:6" x14ac:dyDescent="0.3">
      <c r="B2646" s="30">
        <v>46266</v>
      </c>
      <c r="C2646" s="28" t="s">
        <v>42</v>
      </c>
      <c r="D2646" s="28" t="s">
        <v>246</v>
      </c>
      <c r="E2646" s="28" t="s">
        <v>228</v>
      </c>
      <c r="F2646" s="28">
        <v>864</v>
      </c>
    </row>
    <row r="2647" spans="2:6" x14ac:dyDescent="0.3">
      <c r="B2647" s="30">
        <v>46266</v>
      </c>
      <c r="C2647" s="28" t="s">
        <v>39</v>
      </c>
      <c r="D2647" s="28" t="s">
        <v>245</v>
      </c>
      <c r="E2647" s="28" t="s">
        <v>217</v>
      </c>
      <c r="F2647" s="28">
        <v>936</v>
      </c>
    </row>
    <row r="2648" spans="2:6" x14ac:dyDescent="0.3">
      <c r="B2648" s="30">
        <v>46266</v>
      </c>
      <c r="C2648" s="28" t="s">
        <v>106</v>
      </c>
      <c r="D2648" s="28" t="s">
        <v>246</v>
      </c>
      <c r="E2648" s="28" t="s">
        <v>229</v>
      </c>
      <c r="F2648" s="28">
        <v>1232</v>
      </c>
    </row>
    <row r="2649" spans="2:6" x14ac:dyDescent="0.3">
      <c r="B2649" s="30">
        <v>46266</v>
      </c>
      <c r="C2649" s="28" t="s">
        <v>39</v>
      </c>
      <c r="D2649" s="28" t="s">
        <v>244</v>
      </c>
      <c r="E2649" s="28" t="s">
        <v>241</v>
      </c>
      <c r="F2649" s="28">
        <v>840</v>
      </c>
    </row>
    <row r="2650" spans="2:6" x14ac:dyDescent="0.3">
      <c r="B2650" s="30">
        <v>46267</v>
      </c>
      <c r="C2650" s="28" t="s">
        <v>42</v>
      </c>
      <c r="D2650" s="28" t="s">
        <v>244</v>
      </c>
      <c r="E2650" s="28" t="s">
        <v>231</v>
      </c>
      <c r="F2650" s="28">
        <v>242</v>
      </c>
    </row>
    <row r="2651" spans="2:6" x14ac:dyDescent="0.3">
      <c r="B2651" s="30">
        <v>46267</v>
      </c>
      <c r="C2651" s="28" t="s">
        <v>42</v>
      </c>
      <c r="D2651" s="28" t="s">
        <v>247</v>
      </c>
      <c r="E2651" s="28" t="s">
        <v>221</v>
      </c>
      <c r="F2651" s="28">
        <v>65</v>
      </c>
    </row>
    <row r="2652" spans="2:6" x14ac:dyDescent="0.3">
      <c r="B2652" s="30">
        <v>46267</v>
      </c>
      <c r="C2652" s="28" t="s">
        <v>39</v>
      </c>
      <c r="D2652" s="28" t="s">
        <v>250</v>
      </c>
      <c r="E2652" s="28" t="s">
        <v>232</v>
      </c>
      <c r="F2652" s="28">
        <v>470</v>
      </c>
    </row>
    <row r="2653" spans="2:6" x14ac:dyDescent="0.3">
      <c r="B2653" s="30">
        <v>46267</v>
      </c>
      <c r="C2653" s="28" t="s">
        <v>38</v>
      </c>
      <c r="D2653" s="28" t="s">
        <v>250</v>
      </c>
      <c r="E2653" s="28" t="s">
        <v>234</v>
      </c>
      <c r="F2653" s="28">
        <v>510</v>
      </c>
    </row>
    <row r="2654" spans="2:6" x14ac:dyDescent="0.3">
      <c r="B2654" s="30">
        <v>46267</v>
      </c>
      <c r="C2654" s="28" t="s">
        <v>39</v>
      </c>
      <c r="D2654" s="28" t="s">
        <v>245</v>
      </c>
      <c r="E2654" s="28" t="s">
        <v>217</v>
      </c>
      <c r="F2654" s="28">
        <v>208</v>
      </c>
    </row>
    <row r="2655" spans="2:6" x14ac:dyDescent="0.3">
      <c r="B2655" s="30">
        <v>46267</v>
      </c>
      <c r="C2655" s="28" t="s">
        <v>42</v>
      </c>
      <c r="D2655" s="28" t="s">
        <v>245</v>
      </c>
      <c r="E2655" s="28" t="s">
        <v>215</v>
      </c>
      <c r="F2655" s="28">
        <v>207</v>
      </c>
    </row>
    <row r="2656" spans="2:6" x14ac:dyDescent="0.3">
      <c r="B2656" s="30">
        <v>46267</v>
      </c>
      <c r="C2656" s="28" t="s">
        <v>42</v>
      </c>
      <c r="D2656" s="28" t="s">
        <v>244</v>
      </c>
      <c r="E2656" s="28" t="s">
        <v>227</v>
      </c>
      <c r="F2656" s="28">
        <v>348</v>
      </c>
    </row>
    <row r="2657" spans="2:6" x14ac:dyDescent="0.3">
      <c r="B2657" s="30">
        <v>46267</v>
      </c>
      <c r="C2657" s="28" t="s">
        <v>106</v>
      </c>
      <c r="D2657" s="28" t="s">
        <v>250</v>
      </c>
      <c r="E2657" s="28" t="s">
        <v>232</v>
      </c>
      <c r="F2657" s="28">
        <v>987</v>
      </c>
    </row>
    <row r="2658" spans="2:6" x14ac:dyDescent="0.3">
      <c r="B2658" s="30">
        <v>46267</v>
      </c>
      <c r="C2658" s="28" t="s">
        <v>38</v>
      </c>
      <c r="D2658" s="28" t="s">
        <v>244</v>
      </c>
      <c r="E2658" s="28" t="s">
        <v>240</v>
      </c>
      <c r="F2658" s="28">
        <v>675</v>
      </c>
    </row>
    <row r="2659" spans="2:6" x14ac:dyDescent="0.3">
      <c r="B2659" s="30">
        <v>46268</v>
      </c>
      <c r="C2659" s="28" t="s">
        <v>42</v>
      </c>
      <c r="D2659" s="28" t="s">
        <v>245</v>
      </c>
      <c r="E2659" s="28" t="s">
        <v>223</v>
      </c>
      <c r="F2659" s="28">
        <v>1113</v>
      </c>
    </row>
    <row r="2660" spans="2:6" x14ac:dyDescent="0.3">
      <c r="B2660" s="30">
        <v>46268</v>
      </c>
      <c r="C2660" s="28" t="s">
        <v>39</v>
      </c>
      <c r="D2660" s="28" t="s">
        <v>250</v>
      </c>
      <c r="E2660" s="28" t="s">
        <v>226</v>
      </c>
      <c r="F2660" s="28">
        <v>1344</v>
      </c>
    </row>
    <row r="2661" spans="2:6" x14ac:dyDescent="0.3">
      <c r="B2661" s="30">
        <v>46268</v>
      </c>
      <c r="C2661" s="28" t="s">
        <v>106</v>
      </c>
      <c r="D2661" s="28" t="s">
        <v>246</v>
      </c>
      <c r="E2661" s="28" t="s">
        <v>229</v>
      </c>
      <c r="F2661" s="28">
        <v>1320</v>
      </c>
    </row>
    <row r="2662" spans="2:6" x14ac:dyDescent="0.3">
      <c r="B2662" s="30">
        <v>46268</v>
      </c>
      <c r="C2662" s="28" t="s">
        <v>42</v>
      </c>
      <c r="D2662" s="28" t="s">
        <v>247</v>
      </c>
      <c r="E2662" s="28" t="s">
        <v>233</v>
      </c>
      <c r="F2662" s="28">
        <v>1071</v>
      </c>
    </row>
    <row r="2663" spans="2:6" x14ac:dyDescent="0.3">
      <c r="B2663" s="30">
        <v>46268</v>
      </c>
      <c r="C2663" s="28" t="s">
        <v>38</v>
      </c>
      <c r="D2663" s="28" t="s">
        <v>245</v>
      </c>
      <c r="E2663" s="28" t="s">
        <v>223</v>
      </c>
      <c r="F2663" s="28">
        <v>848</v>
      </c>
    </row>
    <row r="2664" spans="2:6" x14ac:dyDescent="0.3">
      <c r="B2664" s="30">
        <v>46268</v>
      </c>
      <c r="C2664" s="28" t="s">
        <v>106</v>
      </c>
      <c r="D2664" s="28" t="s">
        <v>247</v>
      </c>
      <c r="E2664" s="28" t="s">
        <v>221</v>
      </c>
      <c r="F2664" s="28">
        <v>104</v>
      </c>
    </row>
    <row r="2665" spans="2:6" x14ac:dyDescent="0.3">
      <c r="B2665" s="30">
        <v>46268</v>
      </c>
      <c r="C2665" s="28" t="s">
        <v>42</v>
      </c>
      <c r="D2665" s="28" t="s">
        <v>250</v>
      </c>
      <c r="E2665" s="28" t="s">
        <v>235</v>
      </c>
      <c r="F2665" s="28">
        <v>172</v>
      </c>
    </row>
    <row r="2666" spans="2:6" x14ac:dyDescent="0.3">
      <c r="B2666" s="30">
        <v>46268</v>
      </c>
      <c r="C2666" s="28" t="s">
        <v>39</v>
      </c>
      <c r="D2666" s="28" t="s">
        <v>244</v>
      </c>
      <c r="E2666" s="28" t="s">
        <v>240</v>
      </c>
      <c r="F2666" s="28">
        <v>450</v>
      </c>
    </row>
    <row r="2667" spans="2:6" x14ac:dyDescent="0.3">
      <c r="B2667" s="30">
        <v>46268</v>
      </c>
      <c r="C2667" s="28" t="s">
        <v>106</v>
      </c>
      <c r="D2667" s="28" t="s">
        <v>245</v>
      </c>
      <c r="E2667" s="28" t="s">
        <v>223</v>
      </c>
      <c r="F2667" s="28">
        <v>53</v>
      </c>
    </row>
    <row r="2668" spans="2:6" x14ac:dyDescent="0.3">
      <c r="B2668" s="30">
        <v>46269</v>
      </c>
      <c r="C2668" s="28" t="s">
        <v>42</v>
      </c>
      <c r="D2668" s="28" t="s">
        <v>245</v>
      </c>
      <c r="E2668" s="28" t="s">
        <v>223</v>
      </c>
      <c r="F2668" s="28">
        <v>530</v>
      </c>
    </row>
    <row r="2669" spans="2:6" x14ac:dyDescent="0.3">
      <c r="B2669" s="30">
        <v>46269</v>
      </c>
      <c r="C2669" s="28" t="s">
        <v>42</v>
      </c>
      <c r="D2669" s="28" t="s">
        <v>250</v>
      </c>
      <c r="E2669" s="28" t="s">
        <v>226</v>
      </c>
      <c r="F2669" s="28">
        <v>480</v>
      </c>
    </row>
    <row r="2670" spans="2:6" x14ac:dyDescent="0.3">
      <c r="B2670" s="30">
        <v>46269</v>
      </c>
      <c r="C2670" s="28" t="s">
        <v>106</v>
      </c>
      <c r="D2670" s="28" t="s">
        <v>246</v>
      </c>
      <c r="E2670" s="28" t="s">
        <v>236</v>
      </c>
      <c r="F2670" s="28">
        <v>77</v>
      </c>
    </row>
    <row r="2671" spans="2:6" x14ac:dyDescent="0.3">
      <c r="B2671" s="30">
        <v>46269</v>
      </c>
      <c r="C2671" s="28" t="s">
        <v>42</v>
      </c>
      <c r="D2671" s="28" t="s">
        <v>245</v>
      </c>
      <c r="E2671" s="28" t="s">
        <v>223</v>
      </c>
      <c r="F2671" s="28">
        <v>795</v>
      </c>
    </row>
    <row r="2672" spans="2:6" x14ac:dyDescent="0.3">
      <c r="B2672" s="30">
        <v>46269</v>
      </c>
      <c r="C2672" s="28" t="s">
        <v>106</v>
      </c>
      <c r="D2672" s="28" t="s">
        <v>246</v>
      </c>
      <c r="E2672" s="28" t="s">
        <v>228</v>
      </c>
      <c r="F2672" s="28">
        <v>1440</v>
      </c>
    </row>
    <row r="2673" spans="2:6" x14ac:dyDescent="0.3">
      <c r="B2673" s="30">
        <v>46269</v>
      </c>
      <c r="C2673" s="28" t="s">
        <v>39</v>
      </c>
      <c r="D2673" s="28" t="s">
        <v>246</v>
      </c>
      <c r="E2673" s="28" t="s">
        <v>229</v>
      </c>
      <c r="F2673" s="28">
        <v>2200</v>
      </c>
    </row>
    <row r="2674" spans="2:6" x14ac:dyDescent="0.3">
      <c r="B2674" s="30">
        <v>46269</v>
      </c>
      <c r="C2674" s="28" t="s">
        <v>42</v>
      </c>
      <c r="D2674" s="28" t="s">
        <v>245</v>
      </c>
      <c r="E2674" s="28" t="s">
        <v>223</v>
      </c>
      <c r="F2674" s="28">
        <v>212</v>
      </c>
    </row>
    <row r="2675" spans="2:6" x14ac:dyDescent="0.3">
      <c r="B2675" s="30">
        <v>46270</v>
      </c>
      <c r="C2675" s="28" t="s">
        <v>39</v>
      </c>
      <c r="D2675" s="28" t="s">
        <v>250</v>
      </c>
      <c r="E2675" s="28" t="s">
        <v>232</v>
      </c>
      <c r="F2675" s="28">
        <v>658</v>
      </c>
    </row>
    <row r="2676" spans="2:6" x14ac:dyDescent="0.3">
      <c r="B2676" s="30">
        <v>46270</v>
      </c>
      <c r="C2676" s="28" t="s">
        <v>106</v>
      </c>
      <c r="D2676" s="28" t="s">
        <v>244</v>
      </c>
      <c r="E2676" s="28" t="s">
        <v>227</v>
      </c>
      <c r="F2676" s="28">
        <v>928</v>
      </c>
    </row>
    <row r="2677" spans="2:6" x14ac:dyDescent="0.3">
      <c r="B2677" s="30">
        <v>46270</v>
      </c>
      <c r="C2677" s="28" t="s">
        <v>38</v>
      </c>
      <c r="D2677" s="28" t="s">
        <v>245</v>
      </c>
      <c r="E2677" s="28" t="s">
        <v>219</v>
      </c>
      <c r="F2677" s="28">
        <v>2184</v>
      </c>
    </row>
    <row r="2678" spans="2:6" x14ac:dyDescent="0.3">
      <c r="B2678" s="30">
        <v>46270</v>
      </c>
      <c r="C2678" s="28" t="s">
        <v>39</v>
      </c>
      <c r="D2678" s="28" t="s">
        <v>246</v>
      </c>
      <c r="E2678" s="28" t="s">
        <v>229</v>
      </c>
      <c r="F2678" s="28">
        <v>1144</v>
      </c>
    </row>
    <row r="2679" spans="2:6" x14ac:dyDescent="0.3">
      <c r="B2679" s="30">
        <v>46270</v>
      </c>
      <c r="C2679" s="28" t="s">
        <v>106</v>
      </c>
      <c r="D2679" s="28" t="s">
        <v>250</v>
      </c>
      <c r="E2679" s="28" t="s">
        <v>232</v>
      </c>
      <c r="F2679" s="28">
        <v>423</v>
      </c>
    </row>
    <row r="2680" spans="2:6" x14ac:dyDescent="0.3">
      <c r="B2680" s="30">
        <v>46270</v>
      </c>
      <c r="C2680" s="28" t="s">
        <v>39</v>
      </c>
      <c r="D2680" s="28" t="s">
        <v>245</v>
      </c>
      <c r="E2680" s="28" t="s">
        <v>223</v>
      </c>
      <c r="F2680" s="28">
        <v>1325</v>
      </c>
    </row>
    <row r="2681" spans="2:6" x14ac:dyDescent="0.3">
      <c r="B2681" s="30">
        <v>46270</v>
      </c>
      <c r="C2681" s="28" t="s">
        <v>106</v>
      </c>
      <c r="D2681" s="28" t="s">
        <v>247</v>
      </c>
      <c r="E2681" s="28" t="s">
        <v>233</v>
      </c>
      <c r="F2681" s="28">
        <v>102</v>
      </c>
    </row>
    <row r="2682" spans="2:6" x14ac:dyDescent="0.3">
      <c r="B2682" s="30">
        <v>46270</v>
      </c>
      <c r="C2682" s="28" t="s">
        <v>38</v>
      </c>
      <c r="D2682" s="28" t="s">
        <v>250</v>
      </c>
      <c r="E2682" s="28" t="s">
        <v>226</v>
      </c>
      <c r="F2682" s="28">
        <v>2304</v>
      </c>
    </row>
    <row r="2683" spans="2:6" x14ac:dyDescent="0.3">
      <c r="B2683" s="30">
        <v>46270</v>
      </c>
      <c r="C2683" s="28" t="s">
        <v>106</v>
      </c>
      <c r="D2683" s="28" t="s">
        <v>244</v>
      </c>
      <c r="E2683" s="28" t="s">
        <v>241</v>
      </c>
      <c r="F2683" s="28">
        <v>840</v>
      </c>
    </row>
    <row r="2684" spans="2:6" x14ac:dyDescent="0.3">
      <c r="B2684" s="30">
        <v>46270</v>
      </c>
      <c r="C2684" s="28" t="s">
        <v>42</v>
      </c>
      <c r="D2684" s="28" t="s">
        <v>244</v>
      </c>
      <c r="E2684" s="28" t="s">
        <v>241</v>
      </c>
      <c r="F2684" s="28">
        <v>1260</v>
      </c>
    </row>
    <row r="2685" spans="2:6" x14ac:dyDescent="0.3">
      <c r="B2685" s="30">
        <v>46270</v>
      </c>
      <c r="C2685" s="28" t="s">
        <v>106</v>
      </c>
      <c r="D2685" s="28" t="s">
        <v>244</v>
      </c>
      <c r="E2685" s="28" t="s">
        <v>231</v>
      </c>
      <c r="F2685" s="28">
        <v>352</v>
      </c>
    </row>
    <row r="2686" spans="2:6" x14ac:dyDescent="0.3">
      <c r="B2686" s="30">
        <v>46270</v>
      </c>
      <c r="C2686" s="28" t="s">
        <v>38</v>
      </c>
      <c r="D2686" s="28" t="s">
        <v>245</v>
      </c>
      <c r="E2686" s="28" t="s">
        <v>217</v>
      </c>
      <c r="F2686" s="28">
        <v>624</v>
      </c>
    </row>
    <row r="2687" spans="2:6" x14ac:dyDescent="0.3">
      <c r="B2687" s="30">
        <v>46270</v>
      </c>
      <c r="C2687" s="28" t="s">
        <v>39</v>
      </c>
      <c r="D2687" s="28" t="s">
        <v>245</v>
      </c>
      <c r="E2687" s="28" t="s">
        <v>238</v>
      </c>
      <c r="F2687" s="28">
        <v>1479</v>
      </c>
    </row>
    <row r="2688" spans="2:6" x14ac:dyDescent="0.3">
      <c r="B2688" s="30">
        <v>46270</v>
      </c>
      <c r="C2688" s="28" t="s">
        <v>38</v>
      </c>
      <c r="D2688" s="28" t="s">
        <v>250</v>
      </c>
      <c r="E2688" s="28" t="s">
        <v>235</v>
      </c>
      <c r="F2688" s="28">
        <v>903</v>
      </c>
    </row>
    <row r="2689" spans="2:6" x14ac:dyDescent="0.3">
      <c r="B2689" s="30">
        <v>46270</v>
      </c>
      <c r="C2689" s="28" t="s">
        <v>106</v>
      </c>
      <c r="D2689" s="28" t="s">
        <v>250</v>
      </c>
      <c r="E2689" s="28" t="s">
        <v>235</v>
      </c>
      <c r="F2689" s="28">
        <v>301</v>
      </c>
    </row>
    <row r="2690" spans="2:6" x14ac:dyDescent="0.3">
      <c r="B2690" s="30">
        <v>46271</v>
      </c>
      <c r="C2690" s="28" t="s">
        <v>39</v>
      </c>
      <c r="D2690" s="28" t="s">
        <v>246</v>
      </c>
      <c r="E2690" s="28" t="s">
        <v>229</v>
      </c>
      <c r="F2690" s="28">
        <v>1232</v>
      </c>
    </row>
    <row r="2691" spans="2:6" x14ac:dyDescent="0.3">
      <c r="B2691" s="30">
        <v>46271</v>
      </c>
      <c r="C2691" s="28" t="s">
        <v>39</v>
      </c>
      <c r="D2691" s="28" t="s">
        <v>247</v>
      </c>
      <c r="E2691" s="28" t="s">
        <v>225</v>
      </c>
      <c r="F2691" s="28">
        <v>704</v>
      </c>
    </row>
    <row r="2692" spans="2:6" x14ac:dyDescent="0.3">
      <c r="B2692" s="30">
        <v>46271</v>
      </c>
      <c r="C2692" s="28" t="s">
        <v>106</v>
      </c>
      <c r="D2692" s="28" t="s">
        <v>244</v>
      </c>
      <c r="E2692" s="28" t="s">
        <v>242</v>
      </c>
      <c r="F2692" s="28">
        <v>399</v>
      </c>
    </row>
    <row r="2693" spans="2:6" x14ac:dyDescent="0.3">
      <c r="B2693" s="30">
        <v>46271</v>
      </c>
      <c r="C2693" s="28" t="s">
        <v>38</v>
      </c>
      <c r="D2693" s="28" t="s">
        <v>247</v>
      </c>
      <c r="E2693" s="28" t="s">
        <v>230</v>
      </c>
      <c r="F2693" s="28">
        <v>481</v>
      </c>
    </row>
    <row r="2694" spans="2:6" x14ac:dyDescent="0.3">
      <c r="B2694" s="30">
        <v>46271</v>
      </c>
      <c r="C2694" s="28" t="s">
        <v>42</v>
      </c>
      <c r="D2694" s="28" t="s">
        <v>244</v>
      </c>
      <c r="E2694" s="28" t="s">
        <v>242</v>
      </c>
      <c r="F2694" s="28">
        <v>1254</v>
      </c>
    </row>
    <row r="2695" spans="2:6" x14ac:dyDescent="0.3">
      <c r="B2695" s="30">
        <v>46271</v>
      </c>
      <c r="C2695" s="28" t="s">
        <v>106</v>
      </c>
      <c r="D2695" s="28" t="s">
        <v>244</v>
      </c>
      <c r="E2695" s="28" t="s">
        <v>242</v>
      </c>
      <c r="F2695" s="28">
        <v>228</v>
      </c>
    </row>
    <row r="2696" spans="2:6" x14ac:dyDescent="0.3">
      <c r="B2696" s="30">
        <v>46271</v>
      </c>
      <c r="C2696" s="28" t="s">
        <v>42</v>
      </c>
      <c r="D2696" s="28" t="s">
        <v>245</v>
      </c>
      <c r="E2696" s="28" t="s">
        <v>238</v>
      </c>
      <c r="F2696" s="28">
        <v>870</v>
      </c>
    </row>
    <row r="2697" spans="2:6" x14ac:dyDescent="0.3">
      <c r="B2697" s="30">
        <v>46271</v>
      </c>
      <c r="C2697" s="28" t="s">
        <v>42</v>
      </c>
      <c r="D2697" s="28" t="s">
        <v>245</v>
      </c>
      <c r="E2697" s="28" t="s">
        <v>223</v>
      </c>
      <c r="F2697" s="28">
        <v>212</v>
      </c>
    </row>
    <row r="2698" spans="2:6" x14ac:dyDescent="0.3">
      <c r="B2698" s="30">
        <v>46271</v>
      </c>
      <c r="C2698" s="28" t="s">
        <v>106</v>
      </c>
      <c r="D2698" s="28" t="s">
        <v>250</v>
      </c>
      <c r="E2698" s="28" t="s">
        <v>232</v>
      </c>
      <c r="F2698" s="28">
        <v>752</v>
      </c>
    </row>
    <row r="2699" spans="2:6" x14ac:dyDescent="0.3">
      <c r="B2699" s="30">
        <v>46272</v>
      </c>
      <c r="C2699" s="28" t="s">
        <v>42</v>
      </c>
      <c r="D2699" s="28" t="s">
        <v>250</v>
      </c>
      <c r="E2699" s="28" t="s">
        <v>235</v>
      </c>
      <c r="F2699" s="28">
        <v>129</v>
      </c>
    </row>
    <row r="2700" spans="2:6" x14ac:dyDescent="0.3">
      <c r="B2700" s="30">
        <v>46272</v>
      </c>
      <c r="C2700" s="28" t="s">
        <v>42</v>
      </c>
      <c r="D2700" s="28" t="s">
        <v>246</v>
      </c>
      <c r="E2700" s="28" t="s">
        <v>237</v>
      </c>
      <c r="F2700" s="28">
        <v>1386</v>
      </c>
    </row>
    <row r="2701" spans="2:6" x14ac:dyDescent="0.3">
      <c r="B2701" s="30">
        <v>46272</v>
      </c>
      <c r="C2701" s="28" t="s">
        <v>38</v>
      </c>
      <c r="D2701" s="28" t="s">
        <v>245</v>
      </c>
      <c r="E2701" s="28" t="s">
        <v>223</v>
      </c>
      <c r="F2701" s="28">
        <v>265</v>
      </c>
    </row>
    <row r="2702" spans="2:6" x14ac:dyDescent="0.3">
      <c r="B2702" s="30">
        <v>46272</v>
      </c>
      <c r="C2702" s="28" t="s">
        <v>106</v>
      </c>
      <c r="D2702" s="28" t="s">
        <v>250</v>
      </c>
      <c r="E2702" s="28" t="s">
        <v>226</v>
      </c>
      <c r="F2702" s="28">
        <v>288</v>
      </c>
    </row>
    <row r="2703" spans="2:6" x14ac:dyDescent="0.3">
      <c r="B2703" s="30">
        <v>46272</v>
      </c>
      <c r="C2703" s="28" t="s">
        <v>106</v>
      </c>
      <c r="D2703" s="28" t="s">
        <v>244</v>
      </c>
      <c r="E2703" s="28" t="s">
        <v>231</v>
      </c>
      <c r="F2703" s="28">
        <v>132</v>
      </c>
    </row>
    <row r="2704" spans="2:6" x14ac:dyDescent="0.3">
      <c r="B2704" s="30">
        <v>46272</v>
      </c>
      <c r="C2704" s="28" t="s">
        <v>39</v>
      </c>
      <c r="D2704" s="28" t="s">
        <v>250</v>
      </c>
      <c r="E2704" s="28" t="s">
        <v>232</v>
      </c>
      <c r="F2704" s="28">
        <v>611</v>
      </c>
    </row>
    <row r="2705" spans="2:6" x14ac:dyDescent="0.3">
      <c r="B2705" s="30">
        <v>46272</v>
      </c>
      <c r="C2705" s="28" t="s">
        <v>106</v>
      </c>
      <c r="D2705" s="28" t="s">
        <v>246</v>
      </c>
      <c r="E2705" s="28" t="s">
        <v>236</v>
      </c>
      <c r="F2705" s="28">
        <v>143</v>
      </c>
    </row>
    <row r="2706" spans="2:6" x14ac:dyDescent="0.3">
      <c r="B2706" s="30">
        <v>46272</v>
      </c>
      <c r="C2706" s="28" t="s">
        <v>106</v>
      </c>
      <c r="D2706" s="28" t="s">
        <v>245</v>
      </c>
      <c r="E2706" s="28" t="s">
        <v>223</v>
      </c>
      <c r="F2706" s="28">
        <v>1166</v>
      </c>
    </row>
    <row r="2707" spans="2:6" x14ac:dyDescent="0.3">
      <c r="B2707" s="30">
        <v>46273</v>
      </c>
      <c r="C2707" s="28" t="s">
        <v>106</v>
      </c>
      <c r="D2707" s="28" t="s">
        <v>247</v>
      </c>
      <c r="E2707" s="28" t="s">
        <v>225</v>
      </c>
      <c r="F2707" s="28">
        <v>1600</v>
      </c>
    </row>
    <row r="2708" spans="2:6" x14ac:dyDescent="0.3">
      <c r="B2708" s="30">
        <v>46273</v>
      </c>
      <c r="C2708" s="28" t="s">
        <v>38</v>
      </c>
      <c r="D2708" s="28" t="s">
        <v>250</v>
      </c>
      <c r="E2708" s="28" t="s">
        <v>235</v>
      </c>
      <c r="F2708" s="28">
        <v>645</v>
      </c>
    </row>
    <row r="2709" spans="2:6" x14ac:dyDescent="0.3">
      <c r="B2709" s="30">
        <v>46273</v>
      </c>
      <c r="C2709" s="28" t="s">
        <v>106</v>
      </c>
      <c r="D2709" s="28" t="s">
        <v>250</v>
      </c>
      <c r="E2709" s="28" t="s">
        <v>235</v>
      </c>
      <c r="F2709" s="28">
        <v>215</v>
      </c>
    </row>
    <row r="2710" spans="2:6" x14ac:dyDescent="0.3">
      <c r="B2710" s="30">
        <v>46273</v>
      </c>
      <c r="C2710" s="28" t="s">
        <v>42</v>
      </c>
      <c r="D2710" s="28" t="s">
        <v>244</v>
      </c>
      <c r="E2710" s="28" t="s">
        <v>242</v>
      </c>
      <c r="F2710" s="28">
        <v>399</v>
      </c>
    </row>
    <row r="2711" spans="2:6" x14ac:dyDescent="0.3">
      <c r="B2711" s="30">
        <v>46273</v>
      </c>
      <c r="C2711" s="28" t="s">
        <v>42</v>
      </c>
      <c r="D2711" s="28" t="s">
        <v>247</v>
      </c>
      <c r="E2711" s="28" t="s">
        <v>230</v>
      </c>
      <c r="F2711" s="28">
        <v>814</v>
      </c>
    </row>
    <row r="2712" spans="2:6" x14ac:dyDescent="0.3">
      <c r="B2712" s="30">
        <v>46273</v>
      </c>
      <c r="C2712" s="28" t="s">
        <v>38</v>
      </c>
      <c r="D2712" s="28" t="s">
        <v>244</v>
      </c>
      <c r="E2712" s="28" t="s">
        <v>227</v>
      </c>
      <c r="F2712" s="28">
        <v>870</v>
      </c>
    </row>
    <row r="2713" spans="2:6" x14ac:dyDescent="0.3">
      <c r="B2713" s="30">
        <v>46273</v>
      </c>
      <c r="C2713" s="28" t="s">
        <v>42</v>
      </c>
      <c r="D2713" s="28" t="s">
        <v>246</v>
      </c>
      <c r="E2713" s="28" t="s">
        <v>229</v>
      </c>
      <c r="F2713" s="28">
        <v>2112</v>
      </c>
    </row>
    <row r="2714" spans="2:6" x14ac:dyDescent="0.3">
      <c r="B2714" s="30">
        <v>46273</v>
      </c>
      <c r="C2714" s="28" t="s">
        <v>38</v>
      </c>
      <c r="D2714" s="28" t="s">
        <v>250</v>
      </c>
      <c r="E2714" s="28" t="s">
        <v>226</v>
      </c>
      <c r="F2714" s="28">
        <v>1440</v>
      </c>
    </row>
    <row r="2715" spans="2:6" x14ac:dyDescent="0.3">
      <c r="B2715" s="30">
        <v>46273</v>
      </c>
      <c r="C2715" s="28" t="s">
        <v>39</v>
      </c>
      <c r="D2715" s="28" t="s">
        <v>246</v>
      </c>
      <c r="E2715" s="28" t="s">
        <v>229</v>
      </c>
      <c r="F2715" s="28">
        <v>1936</v>
      </c>
    </row>
    <row r="2716" spans="2:6" x14ac:dyDescent="0.3">
      <c r="B2716" s="30">
        <v>46273</v>
      </c>
      <c r="C2716" s="28" t="s">
        <v>106</v>
      </c>
      <c r="D2716" s="28" t="s">
        <v>247</v>
      </c>
      <c r="E2716" s="28" t="s">
        <v>221</v>
      </c>
      <c r="F2716" s="28">
        <v>39</v>
      </c>
    </row>
    <row r="2717" spans="2:6" x14ac:dyDescent="0.3">
      <c r="B2717" s="30">
        <v>46273</v>
      </c>
      <c r="C2717" s="28" t="s">
        <v>106</v>
      </c>
      <c r="D2717" s="28" t="s">
        <v>245</v>
      </c>
      <c r="E2717" s="28" t="s">
        <v>223</v>
      </c>
      <c r="F2717" s="28">
        <v>212</v>
      </c>
    </row>
    <row r="2718" spans="2:6" x14ac:dyDescent="0.3">
      <c r="B2718" s="30">
        <v>46273</v>
      </c>
      <c r="C2718" s="28" t="s">
        <v>38</v>
      </c>
      <c r="D2718" s="28" t="s">
        <v>244</v>
      </c>
      <c r="E2718" s="28" t="s">
        <v>227</v>
      </c>
      <c r="F2718" s="28">
        <v>928</v>
      </c>
    </row>
    <row r="2719" spans="2:6" x14ac:dyDescent="0.3">
      <c r="B2719" s="30">
        <v>46273</v>
      </c>
      <c r="C2719" s="28" t="s">
        <v>106</v>
      </c>
      <c r="D2719" s="28" t="s">
        <v>250</v>
      </c>
      <c r="E2719" s="28" t="s">
        <v>226</v>
      </c>
      <c r="F2719" s="28">
        <v>2400</v>
      </c>
    </row>
    <row r="2720" spans="2:6" x14ac:dyDescent="0.3">
      <c r="B2720" s="30">
        <v>46273</v>
      </c>
      <c r="C2720" s="28" t="s">
        <v>106</v>
      </c>
      <c r="D2720" s="28" t="s">
        <v>250</v>
      </c>
      <c r="E2720" s="28" t="s">
        <v>234</v>
      </c>
      <c r="F2720" s="28">
        <v>867</v>
      </c>
    </row>
    <row r="2721" spans="2:6" x14ac:dyDescent="0.3">
      <c r="B2721" s="30">
        <v>46273</v>
      </c>
      <c r="C2721" s="28" t="s">
        <v>106</v>
      </c>
      <c r="D2721" s="28" t="s">
        <v>250</v>
      </c>
      <c r="E2721" s="28" t="s">
        <v>226</v>
      </c>
      <c r="F2721" s="28">
        <v>480</v>
      </c>
    </row>
    <row r="2722" spans="2:6" x14ac:dyDescent="0.3">
      <c r="B2722" s="30">
        <v>46273</v>
      </c>
      <c r="C2722" s="28" t="s">
        <v>39</v>
      </c>
      <c r="D2722" s="28" t="s">
        <v>246</v>
      </c>
      <c r="E2722" s="28" t="s">
        <v>228</v>
      </c>
      <c r="F2722" s="28">
        <v>360</v>
      </c>
    </row>
    <row r="2723" spans="2:6" x14ac:dyDescent="0.3">
      <c r="B2723" s="30">
        <v>46273</v>
      </c>
      <c r="C2723" s="28" t="s">
        <v>106</v>
      </c>
      <c r="D2723" s="28" t="s">
        <v>250</v>
      </c>
      <c r="E2723" s="28" t="s">
        <v>239</v>
      </c>
      <c r="F2723" s="28">
        <v>570</v>
      </c>
    </row>
    <row r="2724" spans="2:6" x14ac:dyDescent="0.3">
      <c r="B2724" s="30">
        <v>46274</v>
      </c>
      <c r="C2724" s="28" t="s">
        <v>39</v>
      </c>
      <c r="D2724" s="28" t="s">
        <v>244</v>
      </c>
      <c r="E2724" s="28" t="s">
        <v>227</v>
      </c>
      <c r="F2724" s="28">
        <v>290</v>
      </c>
    </row>
    <row r="2725" spans="2:6" x14ac:dyDescent="0.3">
      <c r="B2725" s="30">
        <v>46274</v>
      </c>
      <c r="C2725" s="28" t="s">
        <v>38</v>
      </c>
      <c r="D2725" s="28" t="s">
        <v>247</v>
      </c>
      <c r="E2725" s="28" t="s">
        <v>221</v>
      </c>
      <c r="F2725" s="28">
        <v>325</v>
      </c>
    </row>
    <row r="2726" spans="2:6" x14ac:dyDescent="0.3">
      <c r="B2726" s="30">
        <v>46274</v>
      </c>
      <c r="C2726" s="28" t="s">
        <v>38</v>
      </c>
      <c r="D2726" s="28" t="s">
        <v>245</v>
      </c>
      <c r="E2726" s="28" t="s">
        <v>217</v>
      </c>
      <c r="F2726" s="28">
        <v>104</v>
      </c>
    </row>
    <row r="2727" spans="2:6" x14ac:dyDescent="0.3">
      <c r="B2727" s="30">
        <v>46274</v>
      </c>
      <c r="C2727" s="28" t="s">
        <v>39</v>
      </c>
      <c r="D2727" s="28" t="s">
        <v>246</v>
      </c>
      <c r="E2727" s="28" t="s">
        <v>237</v>
      </c>
      <c r="F2727" s="28">
        <v>189</v>
      </c>
    </row>
    <row r="2728" spans="2:6" x14ac:dyDescent="0.3">
      <c r="B2728" s="30">
        <v>46274</v>
      </c>
      <c r="C2728" s="28" t="s">
        <v>39</v>
      </c>
      <c r="D2728" s="28" t="s">
        <v>247</v>
      </c>
      <c r="E2728" s="28" t="s">
        <v>230</v>
      </c>
      <c r="F2728" s="28">
        <v>333</v>
      </c>
    </row>
    <row r="2729" spans="2:6" x14ac:dyDescent="0.3">
      <c r="B2729" s="30">
        <v>46274</v>
      </c>
      <c r="C2729" s="28" t="s">
        <v>42</v>
      </c>
      <c r="D2729" s="28" t="s">
        <v>250</v>
      </c>
      <c r="E2729" s="28" t="s">
        <v>239</v>
      </c>
      <c r="F2729" s="28">
        <v>722</v>
      </c>
    </row>
    <row r="2730" spans="2:6" x14ac:dyDescent="0.3">
      <c r="B2730" s="30">
        <v>46274</v>
      </c>
      <c r="C2730" s="28" t="s">
        <v>38</v>
      </c>
      <c r="D2730" s="28" t="s">
        <v>250</v>
      </c>
      <c r="E2730" s="28" t="s">
        <v>234</v>
      </c>
      <c r="F2730" s="28">
        <v>816</v>
      </c>
    </row>
    <row r="2731" spans="2:6" x14ac:dyDescent="0.3">
      <c r="B2731" s="30">
        <v>46274</v>
      </c>
      <c r="C2731" s="28" t="s">
        <v>42</v>
      </c>
      <c r="D2731" s="28" t="s">
        <v>247</v>
      </c>
      <c r="E2731" s="28" t="s">
        <v>221</v>
      </c>
      <c r="F2731" s="28">
        <v>65</v>
      </c>
    </row>
    <row r="2732" spans="2:6" x14ac:dyDescent="0.3">
      <c r="B2732" s="30">
        <v>46274</v>
      </c>
      <c r="C2732" s="28" t="s">
        <v>106</v>
      </c>
      <c r="D2732" s="28" t="s">
        <v>250</v>
      </c>
      <c r="E2732" s="28" t="s">
        <v>226</v>
      </c>
      <c r="F2732" s="28">
        <v>288</v>
      </c>
    </row>
    <row r="2733" spans="2:6" x14ac:dyDescent="0.3">
      <c r="B2733" s="30">
        <v>46274</v>
      </c>
      <c r="C2733" s="28" t="s">
        <v>38</v>
      </c>
      <c r="D2733" s="28" t="s">
        <v>250</v>
      </c>
      <c r="E2733" s="28" t="s">
        <v>235</v>
      </c>
      <c r="F2733" s="28">
        <v>344</v>
      </c>
    </row>
    <row r="2734" spans="2:6" x14ac:dyDescent="0.3">
      <c r="B2734" s="30">
        <v>46274</v>
      </c>
      <c r="C2734" s="28" t="s">
        <v>39</v>
      </c>
      <c r="D2734" s="28" t="s">
        <v>250</v>
      </c>
      <c r="E2734" s="28" t="s">
        <v>239</v>
      </c>
      <c r="F2734" s="28">
        <v>266</v>
      </c>
    </row>
    <row r="2735" spans="2:6" x14ac:dyDescent="0.3">
      <c r="B2735" s="30">
        <v>46274</v>
      </c>
      <c r="C2735" s="28" t="s">
        <v>39</v>
      </c>
      <c r="D2735" s="28" t="s">
        <v>246</v>
      </c>
      <c r="E2735" s="28" t="s">
        <v>228</v>
      </c>
      <c r="F2735" s="28">
        <v>648</v>
      </c>
    </row>
    <row r="2736" spans="2:6" x14ac:dyDescent="0.3">
      <c r="B2736" s="30">
        <v>46274</v>
      </c>
      <c r="C2736" s="28" t="s">
        <v>39</v>
      </c>
      <c r="D2736" s="28" t="s">
        <v>250</v>
      </c>
      <c r="E2736" s="28" t="s">
        <v>226</v>
      </c>
      <c r="F2736" s="28">
        <v>864</v>
      </c>
    </row>
    <row r="2737" spans="2:6" x14ac:dyDescent="0.3">
      <c r="B2737" s="30">
        <v>46274</v>
      </c>
      <c r="C2737" s="28" t="s">
        <v>38</v>
      </c>
      <c r="D2737" s="28" t="s">
        <v>245</v>
      </c>
      <c r="E2737" s="28" t="s">
        <v>219</v>
      </c>
      <c r="F2737" s="28">
        <v>1092</v>
      </c>
    </row>
    <row r="2738" spans="2:6" x14ac:dyDescent="0.3">
      <c r="B2738" s="30">
        <v>46274</v>
      </c>
      <c r="C2738" s="28" t="s">
        <v>42</v>
      </c>
      <c r="D2738" s="28" t="s">
        <v>250</v>
      </c>
      <c r="E2738" s="28" t="s">
        <v>226</v>
      </c>
      <c r="F2738" s="28">
        <v>1152</v>
      </c>
    </row>
    <row r="2739" spans="2:6" x14ac:dyDescent="0.3">
      <c r="B2739" s="30">
        <v>46275</v>
      </c>
      <c r="C2739" s="28" t="s">
        <v>39</v>
      </c>
      <c r="D2739" s="28" t="s">
        <v>246</v>
      </c>
      <c r="E2739" s="28" t="s">
        <v>229</v>
      </c>
      <c r="F2739" s="28">
        <v>1584</v>
      </c>
    </row>
    <row r="2740" spans="2:6" x14ac:dyDescent="0.3">
      <c r="B2740" s="30">
        <v>46275</v>
      </c>
      <c r="C2740" s="28" t="s">
        <v>38</v>
      </c>
      <c r="D2740" s="28" t="s">
        <v>244</v>
      </c>
      <c r="E2740" s="28" t="s">
        <v>231</v>
      </c>
      <c r="F2740" s="28">
        <v>286</v>
      </c>
    </row>
    <row r="2741" spans="2:6" x14ac:dyDescent="0.3">
      <c r="B2741" s="30">
        <v>46275</v>
      </c>
      <c r="C2741" s="28" t="s">
        <v>106</v>
      </c>
      <c r="D2741" s="28" t="s">
        <v>245</v>
      </c>
      <c r="E2741" s="28" t="s">
        <v>238</v>
      </c>
      <c r="F2741" s="28">
        <v>783</v>
      </c>
    </row>
    <row r="2742" spans="2:6" x14ac:dyDescent="0.3">
      <c r="B2742" s="30">
        <v>46275</v>
      </c>
      <c r="C2742" s="28" t="s">
        <v>39</v>
      </c>
      <c r="D2742" s="28" t="s">
        <v>247</v>
      </c>
      <c r="E2742" s="28" t="s">
        <v>225</v>
      </c>
      <c r="F2742" s="28">
        <v>512</v>
      </c>
    </row>
    <row r="2743" spans="2:6" x14ac:dyDescent="0.3">
      <c r="B2743" s="30">
        <v>46275</v>
      </c>
      <c r="C2743" s="28" t="s">
        <v>39</v>
      </c>
      <c r="D2743" s="28" t="s">
        <v>244</v>
      </c>
      <c r="E2743" s="28" t="s">
        <v>240</v>
      </c>
      <c r="F2743" s="28">
        <v>450</v>
      </c>
    </row>
    <row r="2744" spans="2:6" x14ac:dyDescent="0.3">
      <c r="B2744" s="30">
        <v>46275</v>
      </c>
      <c r="C2744" s="28" t="s">
        <v>38</v>
      </c>
      <c r="D2744" s="28" t="s">
        <v>246</v>
      </c>
      <c r="E2744" s="28" t="s">
        <v>228</v>
      </c>
      <c r="F2744" s="28">
        <v>1152</v>
      </c>
    </row>
    <row r="2745" spans="2:6" x14ac:dyDescent="0.3">
      <c r="B2745" s="30">
        <v>46275</v>
      </c>
      <c r="C2745" s="28" t="s">
        <v>38</v>
      </c>
      <c r="D2745" s="28" t="s">
        <v>250</v>
      </c>
      <c r="E2745" s="28" t="s">
        <v>239</v>
      </c>
      <c r="F2745" s="28">
        <v>266</v>
      </c>
    </row>
    <row r="2746" spans="2:6" x14ac:dyDescent="0.3">
      <c r="B2746" s="30">
        <v>46275</v>
      </c>
      <c r="C2746" s="28" t="s">
        <v>106</v>
      </c>
      <c r="D2746" s="28" t="s">
        <v>245</v>
      </c>
      <c r="E2746" s="28" t="s">
        <v>238</v>
      </c>
      <c r="F2746" s="28">
        <v>2001</v>
      </c>
    </row>
    <row r="2747" spans="2:6" x14ac:dyDescent="0.3">
      <c r="B2747" s="30">
        <v>46275</v>
      </c>
      <c r="C2747" s="28" t="s">
        <v>106</v>
      </c>
      <c r="D2747" s="28" t="s">
        <v>245</v>
      </c>
      <c r="E2747" s="28" t="s">
        <v>217</v>
      </c>
      <c r="F2747" s="28">
        <v>988</v>
      </c>
    </row>
    <row r="2748" spans="2:6" x14ac:dyDescent="0.3">
      <c r="B2748" s="30">
        <v>46275</v>
      </c>
      <c r="C2748" s="28" t="s">
        <v>39</v>
      </c>
      <c r="D2748" s="28" t="s">
        <v>245</v>
      </c>
      <c r="E2748" s="28" t="s">
        <v>215</v>
      </c>
      <c r="F2748" s="28">
        <v>138</v>
      </c>
    </row>
    <row r="2749" spans="2:6" x14ac:dyDescent="0.3">
      <c r="B2749" s="30">
        <v>46275</v>
      </c>
      <c r="C2749" s="28" t="s">
        <v>106</v>
      </c>
      <c r="D2749" s="28" t="s">
        <v>250</v>
      </c>
      <c r="E2749" s="28" t="s">
        <v>226</v>
      </c>
      <c r="F2749" s="28">
        <v>672</v>
      </c>
    </row>
    <row r="2750" spans="2:6" x14ac:dyDescent="0.3">
      <c r="B2750" s="30">
        <v>46275</v>
      </c>
      <c r="C2750" s="28" t="s">
        <v>42</v>
      </c>
      <c r="D2750" s="28" t="s">
        <v>250</v>
      </c>
      <c r="E2750" s="28" t="s">
        <v>226</v>
      </c>
      <c r="F2750" s="28">
        <v>288</v>
      </c>
    </row>
    <row r="2751" spans="2:6" x14ac:dyDescent="0.3">
      <c r="B2751" s="30">
        <v>46275</v>
      </c>
      <c r="C2751" s="28" t="s">
        <v>106</v>
      </c>
      <c r="D2751" s="28" t="s">
        <v>245</v>
      </c>
      <c r="E2751" s="28" t="s">
        <v>219</v>
      </c>
      <c r="F2751" s="28">
        <v>1820</v>
      </c>
    </row>
    <row r="2752" spans="2:6" x14ac:dyDescent="0.3">
      <c r="B2752" s="30">
        <v>46275</v>
      </c>
      <c r="C2752" s="28" t="s">
        <v>39</v>
      </c>
      <c r="D2752" s="28" t="s">
        <v>244</v>
      </c>
      <c r="E2752" s="28" t="s">
        <v>227</v>
      </c>
      <c r="F2752" s="28">
        <v>406</v>
      </c>
    </row>
    <row r="2753" spans="2:6" x14ac:dyDescent="0.3">
      <c r="B2753" s="30">
        <v>46275</v>
      </c>
      <c r="C2753" s="28" t="s">
        <v>106</v>
      </c>
      <c r="D2753" s="28" t="s">
        <v>245</v>
      </c>
      <c r="E2753" s="28" t="s">
        <v>223</v>
      </c>
      <c r="F2753" s="28">
        <v>318</v>
      </c>
    </row>
    <row r="2754" spans="2:6" x14ac:dyDescent="0.3">
      <c r="B2754" s="30">
        <v>46276</v>
      </c>
      <c r="C2754" s="28" t="s">
        <v>38</v>
      </c>
      <c r="D2754" s="28" t="s">
        <v>245</v>
      </c>
      <c r="E2754" s="28" t="s">
        <v>238</v>
      </c>
      <c r="F2754" s="28">
        <v>2001</v>
      </c>
    </row>
    <row r="2755" spans="2:6" x14ac:dyDescent="0.3">
      <c r="B2755" s="30">
        <v>46276</v>
      </c>
      <c r="C2755" s="28" t="s">
        <v>42</v>
      </c>
      <c r="D2755" s="28" t="s">
        <v>250</v>
      </c>
      <c r="E2755" s="28" t="s">
        <v>226</v>
      </c>
      <c r="F2755" s="28">
        <v>1248</v>
      </c>
    </row>
    <row r="2756" spans="2:6" x14ac:dyDescent="0.3">
      <c r="B2756" s="30">
        <v>46276</v>
      </c>
      <c r="C2756" s="28" t="s">
        <v>38</v>
      </c>
      <c r="D2756" s="28" t="s">
        <v>250</v>
      </c>
      <c r="E2756" s="28" t="s">
        <v>226</v>
      </c>
      <c r="F2756" s="28">
        <v>192</v>
      </c>
    </row>
    <row r="2757" spans="2:6" x14ac:dyDescent="0.3">
      <c r="B2757" s="30">
        <v>46276</v>
      </c>
      <c r="C2757" s="28" t="s">
        <v>106</v>
      </c>
      <c r="D2757" s="28" t="s">
        <v>250</v>
      </c>
      <c r="E2757" s="28" t="s">
        <v>226</v>
      </c>
      <c r="F2757" s="28">
        <v>288</v>
      </c>
    </row>
    <row r="2758" spans="2:6" x14ac:dyDescent="0.3">
      <c r="B2758" s="30">
        <v>46276</v>
      </c>
      <c r="C2758" s="28" t="s">
        <v>38</v>
      </c>
      <c r="D2758" s="28" t="s">
        <v>250</v>
      </c>
      <c r="E2758" s="28" t="s">
        <v>232</v>
      </c>
      <c r="F2758" s="28">
        <v>1175</v>
      </c>
    </row>
    <row r="2759" spans="2:6" x14ac:dyDescent="0.3">
      <c r="B2759" s="30">
        <v>46276</v>
      </c>
      <c r="C2759" s="28" t="s">
        <v>106</v>
      </c>
      <c r="D2759" s="28" t="s">
        <v>247</v>
      </c>
      <c r="E2759" s="28" t="s">
        <v>233</v>
      </c>
      <c r="F2759" s="28">
        <v>714</v>
      </c>
    </row>
    <row r="2760" spans="2:6" x14ac:dyDescent="0.3">
      <c r="B2760" s="30">
        <v>46276</v>
      </c>
      <c r="C2760" s="28" t="s">
        <v>39</v>
      </c>
      <c r="D2760" s="28" t="s">
        <v>244</v>
      </c>
      <c r="E2760" s="28" t="s">
        <v>241</v>
      </c>
      <c r="F2760" s="28">
        <v>360</v>
      </c>
    </row>
    <row r="2761" spans="2:6" x14ac:dyDescent="0.3">
      <c r="B2761" s="30">
        <v>46276</v>
      </c>
      <c r="C2761" s="28" t="s">
        <v>42</v>
      </c>
      <c r="D2761" s="28" t="s">
        <v>247</v>
      </c>
      <c r="E2761" s="28" t="s">
        <v>233</v>
      </c>
      <c r="F2761" s="28">
        <v>51</v>
      </c>
    </row>
    <row r="2762" spans="2:6" x14ac:dyDescent="0.3">
      <c r="B2762" s="30">
        <v>46276</v>
      </c>
      <c r="C2762" s="28" t="s">
        <v>39</v>
      </c>
      <c r="D2762" s="28" t="s">
        <v>246</v>
      </c>
      <c r="E2762" s="28" t="s">
        <v>229</v>
      </c>
      <c r="F2762" s="28">
        <v>1760</v>
      </c>
    </row>
    <row r="2763" spans="2:6" x14ac:dyDescent="0.3">
      <c r="B2763" s="30">
        <v>46276</v>
      </c>
      <c r="C2763" s="28" t="s">
        <v>38</v>
      </c>
      <c r="D2763" s="28" t="s">
        <v>246</v>
      </c>
      <c r="E2763" s="28" t="s">
        <v>236</v>
      </c>
      <c r="F2763" s="28">
        <v>110</v>
      </c>
    </row>
    <row r="2764" spans="2:6" x14ac:dyDescent="0.3">
      <c r="B2764" s="30">
        <v>46276</v>
      </c>
      <c r="C2764" s="28" t="s">
        <v>39</v>
      </c>
      <c r="D2764" s="28" t="s">
        <v>245</v>
      </c>
      <c r="E2764" s="28" t="s">
        <v>215</v>
      </c>
      <c r="F2764" s="28">
        <v>966</v>
      </c>
    </row>
    <row r="2765" spans="2:6" x14ac:dyDescent="0.3">
      <c r="B2765" s="30">
        <v>46276</v>
      </c>
      <c r="C2765" s="28" t="s">
        <v>106</v>
      </c>
      <c r="D2765" s="28" t="s">
        <v>244</v>
      </c>
      <c r="E2765" s="28" t="s">
        <v>241</v>
      </c>
      <c r="F2765" s="28">
        <v>660</v>
      </c>
    </row>
    <row r="2766" spans="2:6" x14ac:dyDescent="0.3">
      <c r="B2766" s="30">
        <v>46277</v>
      </c>
      <c r="C2766" s="28" t="s">
        <v>38</v>
      </c>
      <c r="D2766" s="28" t="s">
        <v>250</v>
      </c>
      <c r="E2766" s="28" t="s">
        <v>232</v>
      </c>
      <c r="F2766" s="28">
        <v>752</v>
      </c>
    </row>
    <row r="2767" spans="2:6" x14ac:dyDescent="0.3">
      <c r="B2767" s="30">
        <v>46277</v>
      </c>
      <c r="C2767" s="28" t="s">
        <v>106</v>
      </c>
      <c r="D2767" s="28" t="s">
        <v>245</v>
      </c>
      <c r="E2767" s="28" t="s">
        <v>215</v>
      </c>
      <c r="F2767" s="28">
        <v>207</v>
      </c>
    </row>
    <row r="2768" spans="2:6" x14ac:dyDescent="0.3">
      <c r="B2768" s="30">
        <v>46277</v>
      </c>
      <c r="C2768" s="28" t="s">
        <v>42</v>
      </c>
      <c r="D2768" s="28" t="s">
        <v>247</v>
      </c>
      <c r="E2768" s="28" t="s">
        <v>233</v>
      </c>
      <c r="F2768" s="28">
        <v>1122</v>
      </c>
    </row>
    <row r="2769" spans="2:6" x14ac:dyDescent="0.3">
      <c r="B2769" s="30">
        <v>46277</v>
      </c>
      <c r="C2769" s="28" t="s">
        <v>106</v>
      </c>
      <c r="D2769" s="28" t="s">
        <v>244</v>
      </c>
      <c r="E2769" s="28" t="s">
        <v>227</v>
      </c>
      <c r="F2769" s="28">
        <v>1334</v>
      </c>
    </row>
    <row r="2770" spans="2:6" x14ac:dyDescent="0.3">
      <c r="B2770" s="30">
        <v>46277</v>
      </c>
      <c r="C2770" s="28" t="s">
        <v>39</v>
      </c>
      <c r="D2770" s="28" t="s">
        <v>245</v>
      </c>
      <c r="E2770" s="28" t="s">
        <v>217</v>
      </c>
      <c r="F2770" s="28">
        <v>936</v>
      </c>
    </row>
    <row r="2771" spans="2:6" x14ac:dyDescent="0.3">
      <c r="B2771" s="30">
        <v>46277</v>
      </c>
      <c r="C2771" s="28" t="s">
        <v>39</v>
      </c>
      <c r="D2771" s="28" t="s">
        <v>247</v>
      </c>
      <c r="E2771" s="28" t="s">
        <v>233</v>
      </c>
      <c r="F2771" s="28">
        <v>1020</v>
      </c>
    </row>
    <row r="2772" spans="2:6" x14ac:dyDescent="0.3">
      <c r="B2772" s="30">
        <v>46277</v>
      </c>
      <c r="C2772" s="28" t="s">
        <v>39</v>
      </c>
      <c r="D2772" s="28" t="s">
        <v>244</v>
      </c>
      <c r="E2772" s="28" t="s">
        <v>240</v>
      </c>
      <c r="F2772" s="28">
        <v>540</v>
      </c>
    </row>
    <row r="2773" spans="2:6" x14ac:dyDescent="0.3">
      <c r="B2773" s="30">
        <v>46277</v>
      </c>
      <c r="C2773" s="28" t="s">
        <v>42</v>
      </c>
      <c r="D2773" s="28" t="s">
        <v>250</v>
      </c>
      <c r="E2773" s="28" t="s">
        <v>239</v>
      </c>
      <c r="F2773" s="28">
        <v>304</v>
      </c>
    </row>
    <row r="2774" spans="2:6" x14ac:dyDescent="0.3">
      <c r="B2774" s="30">
        <v>46277</v>
      </c>
      <c r="C2774" s="28" t="s">
        <v>39</v>
      </c>
      <c r="D2774" s="28" t="s">
        <v>246</v>
      </c>
      <c r="E2774" s="28" t="s">
        <v>229</v>
      </c>
      <c r="F2774" s="28">
        <v>1408</v>
      </c>
    </row>
    <row r="2775" spans="2:6" x14ac:dyDescent="0.3">
      <c r="B2775" s="30">
        <v>46278</v>
      </c>
      <c r="C2775" s="28" t="s">
        <v>38</v>
      </c>
      <c r="D2775" s="28" t="s">
        <v>245</v>
      </c>
      <c r="E2775" s="28" t="s">
        <v>219</v>
      </c>
      <c r="F2775" s="28">
        <v>1547</v>
      </c>
    </row>
    <row r="2776" spans="2:6" x14ac:dyDescent="0.3">
      <c r="B2776" s="30">
        <v>46278</v>
      </c>
      <c r="C2776" s="28" t="s">
        <v>42</v>
      </c>
      <c r="D2776" s="28" t="s">
        <v>250</v>
      </c>
      <c r="E2776" s="28" t="s">
        <v>239</v>
      </c>
      <c r="F2776" s="28">
        <v>646</v>
      </c>
    </row>
    <row r="2777" spans="2:6" x14ac:dyDescent="0.3">
      <c r="B2777" s="30">
        <v>46278</v>
      </c>
      <c r="C2777" s="28" t="s">
        <v>106</v>
      </c>
      <c r="D2777" s="28" t="s">
        <v>245</v>
      </c>
      <c r="E2777" s="28" t="s">
        <v>219</v>
      </c>
      <c r="F2777" s="28">
        <v>1092</v>
      </c>
    </row>
    <row r="2778" spans="2:6" x14ac:dyDescent="0.3">
      <c r="B2778" s="30">
        <v>46278</v>
      </c>
      <c r="C2778" s="28" t="s">
        <v>42</v>
      </c>
      <c r="D2778" s="28" t="s">
        <v>244</v>
      </c>
      <c r="E2778" s="28" t="s">
        <v>231</v>
      </c>
      <c r="F2778" s="28">
        <v>220</v>
      </c>
    </row>
    <row r="2779" spans="2:6" x14ac:dyDescent="0.3">
      <c r="B2779" s="30">
        <v>46278</v>
      </c>
      <c r="C2779" s="28" t="s">
        <v>106</v>
      </c>
      <c r="D2779" s="28" t="s">
        <v>245</v>
      </c>
      <c r="E2779" s="28" t="s">
        <v>219</v>
      </c>
      <c r="F2779" s="28">
        <v>1820</v>
      </c>
    </row>
    <row r="2780" spans="2:6" x14ac:dyDescent="0.3">
      <c r="B2780" s="30">
        <v>46278</v>
      </c>
      <c r="C2780" s="28" t="s">
        <v>106</v>
      </c>
      <c r="D2780" s="28" t="s">
        <v>244</v>
      </c>
      <c r="E2780" s="28" t="s">
        <v>227</v>
      </c>
      <c r="F2780" s="28">
        <v>348</v>
      </c>
    </row>
    <row r="2781" spans="2:6" x14ac:dyDescent="0.3">
      <c r="B2781" s="30">
        <v>46278</v>
      </c>
      <c r="C2781" s="28" t="s">
        <v>106</v>
      </c>
      <c r="D2781" s="28" t="s">
        <v>247</v>
      </c>
      <c r="E2781" s="28" t="s">
        <v>225</v>
      </c>
      <c r="F2781" s="28">
        <v>704</v>
      </c>
    </row>
    <row r="2782" spans="2:6" x14ac:dyDescent="0.3">
      <c r="B2782" s="30">
        <v>46278</v>
      </c>
      <c r="C2782" s="28" t="s">
        <v>42</v>
      </c>
      <c r="D2782" s="28" t="s">
        <v>245</v>
      </c>
      <c r="E2782" s="28" t="s">
        <v>238</v>
      </c>
      <c r="F2782" s="28">
        <v>696</v>
      </c>
    </row>
    <row r="2783" spans="2:6" x14ac:dyDescent="0.3">
      <c r="B2783" s="30">
        <v>46278</v>
      </c>
      <c r="C2783" s="28" t="s">
        <v>106</v>
      </c>
      <c r="D2783" s="28" t="s">
        <v>244</v>
      </c>
      <c r="E2783" s="28" t="s">
        <v>227</v>
      </c>
      <c r="F2783" s="28">
        <v>174</v>
      </c>
    </row>
    <row r="2784" spans="2:6" x14ac:dyDescent="0.3">
      <c r="B2784" s="30">
        <v>46278</v>
      </c>
      <c r="C2784" s="28" t="s">
        <v>39</v>
      </c>
      <c r="D2784" s="28" t="s">
        <v>244</v>
      </c>
      <c r="E2784" s="28" t="s">
        <v>241</v>
      </c>
      <c r="F2784" s="28">
        <v>1140</v>
      </c>
    </row>
    <row r="2785" spans="2:6" x14ac:dyDescent="0.3">
      <c r="B2785" s="30">
        <v>46278</v>
      </c>
      <c r="C2785" s="28" t="s">
        <v>39</v>
      </c>
      <c r="D2785" s="28" t="s">
        <v>250</v>
      </c>
      <c r="E2785" s="28" t="s">
        <v>234</v>
      </c>
      <c r="F2785" s="28">
        <v>153</v>
      </c>
    </row>
    <row r="2786" spans="2:6" x14ac:dyDescent="0.3">
      <c r="B2786" s="30">
        <v>46278</v>
      </c>
      <c r="C2786" s="28" t="s">
        <v>106</v>
      </c>
      <c r="D2786" s="28" t="s">
        <v>247</v>
      </c>
      <c r="E2786" s="28" t="s">
        <v>221</v>
      </c>
      <c r="F2786" s="28">
        <v>52</v>
      </c>
    </row>
    <row r="2787" spans="2:6" x14ac:dyDescent="0.3">
      <c r="B2787" s="30">
        <v>46278</v>
      </c>
      <c r="C2787" s="28" t="s">
        <v>42</v>
      </c>
      <c r="D2787" s="28" t="s">
        <v>250</v>
      </c>
      <c r="E2787" s="28" t="s">
        <v>226</v>
      </c>
      <c r="F2787" s="28">
        <v>1632</v>
      </c>
    </row>
    <row r="2788" spans="2:6" x14ac:dyDescent="0.3">
      <c r="B2788" s="30">
        <v>46278</v>
      </c>
      <c r="C2788" s="28" t="s">
        <v>39</v>
      </c>
      <c r="D2788" s="28" t="s">
        <v>250</v>
      </c>
      <c r="E2788" s="28" t="s">
        <v>226</v>
      </c>
      <c r="F2788" s="28">
        <v>1056</v>
      </c>
    </row>
    <row r="2789" spans="2:6" x14ac:dyDescent="0.3">
      <c r="B2789" s="30">
        <v>46278</v>
      </c>
      <c r="C2789" s="28" t="s">
        <v>39</v>
      </c>
      <c r="D2789" s="28" t="s">
        <v>244</v>
      </c>
      <c r="E2789" s="28" t="s">
        <v>227</v>
      </c>
      <c r="F2789" s="28">
        <v>1218</v>
      </c>
    </row>
    <row r="2790" spans="2:6" x14ac:dyDescent="0.3">
      <c r="B2790" s="30">
        <v>46278</v>
      </c>
      <c r="C2790" s="28" t="s">
        <v>39</v>
      </c>
      <c r="D2790" s="28" t="s">
        <v>245</v>
      </c>
      <c r="E2790" s="28" t="s">
        <v>223</v>
      </c>
      <c r="F2790" s="28">
        <v>1325</v>
      </c>
    </row>
    <row r="2791" spans="2:6" x14ac:dyDescent="0.3">
      <c r="B2791" s="30">
        <v>46279</v>
      </c>
      <c r="C2791" s="28" t="s">
        <v>42</v>
      </c>
      <c r="D2791" s="28" t="s">
        <v>246</v>
      </c>
      <c r="E2791" s="28" t="s">
        <v>229</v>
      </c>
      <c r="F2791" s="28">
        <v>2024</v>
      </c>
    </row>
    <row r="2792" spans="2:6" x14ac:dyDescent="0.3">
      <c r="B2792" s="30">
        <v>46279</v>
      </c>
      <c r="C2792" s="28" t="s">
        <v>39</v>
      </c>
      <c r="D2792" s="28" t="s">
        <v>247</v>
      </c>
      <c r="E2792" s="28" t="s">
        <v>230</v>
      </c>
      <c r="F2792" s="28">
        <v>925</v>
      </c>
    </row>
    <row r="2793" spans="2:6" x14ac:dyDescent="0.3">
      <c r="B2793" s="30">
        <v>46279</v>
      </c>
      <c r="C2793" s="28" t="s">
        <v>38</v>
      </c>
      <c r="D2793" s="28" t="s">
        <v>244</v>
      </c>
      <c r="E2793" s="28" t="s">
        <v>231</v>
      </c>
      <c r="F2793" s="28">
        <v>154</v>
      </c>
    </row>
    <row r="2794" spans="2:6" x14ac:dyDescent="0.3">
      <c r="B2794" s="30">
        <v>46279</v>
      </c>
      <c r="C2794" s="28" t="s">
        <v>42</v>
      </c>
      <c r="D2794" s="28" t="s">
        <v>250</v>
      </c>
      <c r="E2794" s="28" t="s">
        <v>226</v>
      </c>
      <c r="F2794" s="28">
        <v>480</v>
      </c>
    </row>
    <row r="2795" spans="2:6" x14ac:dyDescent="0.3">
      <c r="B2795" s="30">
        <v>46279</v>
      </c>
      <c r="C2795" s="28" t="s">
        <v>42</v>
      </c>
      <c r="D2795" s="28" t="s">
        <v>250</v>
      </c>
      <c r="E2795" s="28" t="s">
        <v>232</v>
      </c>
      <c r="F2795" s="28">
        <v>893</v>
      </c>
    </row>
    <row r="2796" spans="2:6" x14ac:dyDescent="0.3">
      <c r="B2796" s="30">
        <v>46279</v>
      </c>
      <c r="C2796" s="28" t="s">
        <v>38</v>
      </c>
      <c r="D2796" s="28" t="s">
        <v>250</v>
      </c>
      <c r="E2796" s="28" t="s">
        <v>226</v>
      </c>
      <c r="F2796" s="28">
        <v>480</v>
      </c>
    </row>
    <row r="2797" spans="2:6" x14ac:dyDescent="0.3">
      <c r="B2797" s="30">
        <v>46279</v>
      </c>
      <c r="C2797" s="28" t="s">
        <v>42</v>
      </c>
      <c r="D2797" s="28" t="s">
        <v>244</v>
      </c>
      <c r="E2797" s="28" t="s">
        <v>241</v>
      </c>
      <c r="F2797" s="28">
        <v>1140</v>
      </c>
    </row>
    <row r="2798" spans="2:6" x14ac:dyDescent="0.3">
      <c r="B2798" s="30">
        <v>46279</v>
      </c>
      <c r="C2798" s="28" t="s">
        <v>42</v>
      </c>
      <c r="D2798" s="28" t="s">
        <v>244</v>
      </c>
      <c r="E2798" s="28" t="s">
        <v>241</v>
      </c>
      <c r="F2798" s="28">
        <v>180</v>
      </c>
    </row>
    <row r="2799" spans="2:6" x14ac:dyDescent="0.3">
      <c r="B2799" s="30">
        <v>46279</v>
      </c>
      <c r="C2799" s="28" t="s">
        <v>39</v>
      </c>
      <c r="D2799" s="28" t="s">
        <v>250</v>
      </c>
      <c r="E2799" s="28" t="s">
        <v>239</v>
      </c>
      <c r="F2799" s="28">
        <v>684</v>
      </c>
    </row>
    <row r="2800" spans="2:6" x14ac:dyDescent="0.3">
      <c r="B2800" s="30">
        <v>46280</v>
      </c>
      <c r="C2800" s="28" t="s">
        <v>42</v>
      </c>
      <c r="D2800" s="28" t="s">
        <v>250</v>
      </c>
      <c r="E2800" s="28" t="s">
        <v>239</v>
      </c>
      <c r="F2800" s="28">
        <v>874</v>
      </c>
    </row>
    <row r="2801" spans="2:6" x14ac:dyDescent="0.3">
      <c r="B2801" s="30">
        <v>46280</v>
      </c>
      <c r="C2801" s="28" t="s">
        <v>39</v>
      </c>
      <c r="D2801" s="28" t="s">
        <v>250</v>
      </c>
      <c r="E2801" s="28" t="s">
        <v>226</v>
      </c>
      <c r="F2801" s="28">
        <v>2208</v>
      </c>
    </row>
    <row r="2802" spans="2:6" x14ac:dyDescent="0.3">
      <c r="B2802" s="30">
        <v>46280</v>
      </c>
      <c r="C2802" s="28" t="s">
        <v>106</v>
      </c>
      <c r="D2802" s="28" t="s">
        <v>245</v>
      </c>
      <c r="E2802" s="28" t="s">
        <v>223</v>
      </c>
      <c r="F2802" s="28">
        <v>318</v>
      </c>
    </row>
    <row r="2803" spans="2:6" x14ac:dyDescent="0.3">
      <c r="B2803" s="30">
        <v>46280</v>
      </c>
      <c r="C2803" s="28" t="s">
        <v>106</v>
      </c>
      <c r="D2803" s="28" t="s">
        <v>245</v>
      </c>
      <c r="E2803" s="28" t="s">
        <v>215</v>
      </c>
      <c r="F2803" s="28">
        <v>828</v>
      </c>
    </row>
    <row r="2804" spans="2:6" x14ac:dyDescent="0.3">
      <c r="B2804" s="30">
        <v>46280</v>
      </c>
      <c r="C2804" s="28" t="s">
        <v>42</v>
      </c>
      <c r="D2804" s="28" t="s">
        <v>245</v>
      </c>
      <c r="E2804" s="28" t="s">
        <v>219</v>
      </c>
      <c r="F2804" s="28">
        <v>2184</v>
      </c>
    </row>
    <row r="2805" spans="2:6" x14ac:dyDescent="0.3">
      <c r="B2805" s="30">
        <v>46280</v>
      </c>
      <c r="C2805" s="28" t="s">
        <v>42</v>
      </c>
      <c r="D2805" s="28" t="s">
        <v>245</v>
      </c>
      <c r="E2805" s="28" t="s">
        <v>223</v>
      </c>
      <c r="F2805" s="28">
        <v>106</v>
      </c>
    </row>
    <row r="2806" spans="2:6" x14ac:dyDescent="0.3">
      <c r="B2806" s="30">
        <v>46280</v>
      </c>
      <c r="C2806" s="28" t="s">
        <v>38</v>
      </c>
      <c r="D2806" s="28" t="s">
        <v>244</v>
      </c>
      <c r="E2806" s="28" t="s">
        <v>242</v>
      </c>
      <c r="F2806" s="28">
        <v>1083</v>
      </c>
    </row>
    <row r="2807" spans="2:6" x14ac:dyDescent="0.3">
      <c r="B2807" s="30">
        <v>46280</v>
      </c>
      <c r="C2807" s="28" t="s">
        <v>38</v>
      </c>
      <c r="D2807" s="28" t="s">
        <v>247</v>
      </c>
      <c r="E2807" s="28" t="s">
        <v>230</v>
      </c>
      <c r="F2807" s="28">
        <v>851</v>
      </c>
    </row>
    <row r="2808" spans="2:6" x14ac:dyDescent="0.3">
      <c r="B2808" s="30">
        <v>46280</v>
      </c>
      <c r="C2808" s="28" t="s">
        <v>38</v>
      </c>
      <c r="D2808" s="28" t="s">
        <v>244</v>
      </c>
      <c r="E2808" s="28" t="s">
        <v>227</v>
      </c>
      <c r="F2808" s="28">
        <v>290</v>
      </c>
    </row>
    <row r="2809" spans="2:6" x14ac:dyDescent="0.3">
      <c r="B2809" s="30">
        <v>46280</v>
      </c>
      <c r="C2809" s="28" t="s">
        <v>42</v>
      </c>
      <c r="D2809" s="28" t="s">
        <v>250</v>
      </c>
      <c r="E2809" s="28" t="s">
        <v>232</v>
      </c>
      <c r="F2809" s="28">
        <v>47</v>
      </c>
    </row>
    <row r="2810" spans="2:6" x14ac:dyDescent="0.3">
      <c r="B2810" s="30">
        <v>46280</v>
      </c>
      <c r="C2810" s="28" t="s">
        <v>39</v>
      </c>
      <c r="D2810" s="28" t="s">
        <v>246</v>
      </c>
      <c r="E2810" s="28" t="s">
        <v>236</v>
      </c>
      <c r="F2810" s="28">
        <v>165</v>
      </c>
    </row>
    <row r="2811" spans="2:6" x14ac:dyDescent="0.3">
      <c r="B2811" s="30">
        <v>46281</v>
      </c>
      <c r="C2811" s="28" t="s">
        <v>106</v>
      </c>
      <c r="D2811" s="28" t="s">
        <v>247</v>
      </c>
      <c r="E2811" s="28" t="s">
        <v>230</v>
      </c>
      <c r="F2811" s="28">
        <v>888</v>
      </c>
    </row>
    <row r="2812" spans="2:6" x14ac:dyDescent="0.3">
      <c r="B2812" s="30">
        <v>46281</v>
      </c>
      <c r="C2812" s="28" t="s">
        <v>38</v>
      </c>
      <c r="D2812" s="28" t="s">
        <v>244</v>
      </c>
      <c r="E2812" s="28" t="s">
        <v>227</v>
      </c>
      <c r="F2812" s="28">
        <v>638</v>
      </c>
    </row>
    <row r="2813" spans="2:6" x14ac:dyDescent="0.3">
      <c r="B2813" s="30">
        <v>46281</v>
      </c>
      <c r="C2813" s="28" t="s">
        <v>38</v>
      </c>
      <c r="D2813" s="28" t="s">
        <v>244</v>
      </c>
      <c r="E2813" s="28" t="s">
        <v>241</v>
      </c>
      <c r="F2813" s="28">
        <v>1260</v>
      </c>
    </row>
    <row r="2814" spans="2:6" x14ac:dyDescent="0.3">
      <c r="B2814" s="30">
        <v>46281</v>
      </c>
      <c r="C2814" s="28" t="s">
        <v>38</v>
      </c>
      <c r="D2814" s="28" t="s">
        <v>245</v>
      </c>
      <c r="E2814" s="28" t="s">
        <v>223</v>
      </c>
      <c r="F2814" s="28">
        <v>689</v>
      </c>
    </row>
    <row r="2815" spans="2:6" x14ac:dyDescent="0.3">
      <c r="B2815" s="30">
        <v>46281</v>
      </c>
      <c r="C2815" s="28" t="s">
        <v>39</v>
      </c>
      <c r="D2815" s="28" t="s">
        <v>250</v>
      </c>
      <c r="E2815" s="28" t="s">
        <v>226</v>
      </c>
      <c r="F2815" s="28">
        <v>384</v>
      </c>
    </row>
    <row r="2816" spans="2:6" x14ac:dyDescent="0.3">
      <c r="B2816" s="30">
        <v>46281</v>
      </c>
      <c r="C2816" s="28" t="s">
        <v>39</v>
      </c>
      <c r="D2816" s="28" t="s">
        <v>244</v>
      </c>
      <c r="E2816" s="28" t="s">
        <v>231</v>
      </c>
      <c r="F2816" s="28">
        <v>198</v>
      </c>
    </row>
    <row r="2817" spans="2:6" x14ac:dyDescent="0.3">
      <c r="B2817" s="30">
        <v>46281</v>
      </c>
      <c r="C2817" s="28" t="s">
        <v>39</v>
      </c>
      <c r="D2817" s="28" t="s">
        <v>245</v>
      </c>
      <c r="E2817" s="28" t="s">
        <v>223</v>
      </c>
      <c r="F2817" s="28">
        <v>848</v>
      </c>
    </row>
    <row r="2818" spans="2:6" x14ac:dyDescent="0.3">
      <c r="B2818" s="30">
        <v>46281</v>
      </c>
      <c r="C2818" s="28" t="s">
        <v>106</v>
      </c>
      <c r="D2818" s="28" t="s">
        <v>244</v>
      </c>
      <c r="E2818" s="28" t="s">
        <v>240</v>
      </c>
      <c r="F2818" s="28">
        <v>585</v>
      </c>
    </row>
    <row r="2819" spans="2:6" x14ac:dyDescent="0.3">
      <c r="B2819" s="30">
        <v>46281</v>
      </c>
      <c r="C2819" s="28" t="s">
        <v>39</v>
      </c>
      <c r="D2819" s="28" t="s">
        <v>247</v>
      </c>
      <c r="E2819" s="28" t="s">
        <v>225</v>
      </c>
      <c r="F2819" s="28">
        <v>1600</v>
      </c>
    </row>
    <row r="2820" spans="2:6" x14ac:dyDescent="0.3">
      <c r="B2820" s="30">
        <v>46281</v>
      </c>
      <c r="C2820" s="28" t="s">
        <v>42</v>
      </c>
      <c r="D2820" s="28" t="s">
        <v>246</v>
      </c>
      <c r="E2820" s="28" t="s">
        <v>228</v>
      </c>
      <c r="F2820" s="28">
        <v>144</v>
      </c>
    </row>
    <row r="2821" spans="2:6" x14ac:dyDescent="0.3">
      <c r="B2821" s="30">
        <v>46282</v>
      </c>
      <c r="C2821" s="28" t="s">
        <v>106</v>
      </c>
      <c r="D2821" s="28" t="s">
        <v>244</v>
      </c>
      <c r="E2821" s="28" t="s">
        <v>241</v>
      </c>
      <c r="F2821" s="28">
        <v>1260</v>
      </c>
    </row>
    <row r="2822" spans="2:6" x14ac:dyDescent="0.3">
      <c r="B2822" s="30">
        <v>46282</v>
      </c>
      <c r="C2822" s="28" t="s">
        <v>38</v>
      </c>
      <c r="D2822" s="28" t="s">
        <v>245</v>
      </c>
      <c r="E2822" s="28" t="s">
        <v>223</v>
      </c>
      <c r="F2822" s="28">
        <v>1060</v>
      </c>
    </row>
    <row r="2823" spans="2:6" x14ac:dyDescent="0.3">
      <c r="B2823" s="30">
        <v>46282</v>
      </c>
      <c r="C2823" s="28" t="s">
        <v>106</v>
      </c>
      <c r="D2823" s="28" t="s">
        <v>244</v>
      </c>
      <c r="E2823" s="28" t="s">
        <v>231</v>
      </c>
      <c r="F2823" s="28">
        <v>110</v>
      </c>
    </row>
    <row r="2824" spans="2:6" x14ac:dyDescent="0.3">
      <c r="B2824" s="30">
        <v>46282</v>
      </c>
      <c r="C2824" s="28" t="s">
        <v>38</v>
      </c>
      <c r="D2824" s="28" t="s">
        <v>246</v>
      </c>
      <c r="E2824" s="28" t="s">
        <v>236</v>
      </c>
      <c r="F2824" s="28">
        <v>253</v>
      </c>
    </row>
    <row r="2825" spans="2:6" x14ac:dyDescent="0.3">
      <c r="B2825" s="30">
        <v>46282</v>
      </c>
      <c r="C2825" s="28" t="s">
        <v>39</v>
      </c>
      <c r="D2825" s="28" t="s">
        <v>244</v>
      </c>
      <c r="E2825" s="28" t="s">
        <v>241</v>
      </c>
      <c r="F2825" s="28">
        <v>1080</v>
      </c>
    </row>
    <row r="2826" spans="2:6" x14ac:dyDescent="0.3">
      <c r="B2826" s="30">
        <v>46282</v>
      </c>
      <c r="C2826" s="28" t="s">
        <v>42</v>
      </c>
      <c r="D2826" s="28" t="s">
        <v>247</v>
      </c>
      <c r="E2826" s="28" t="s">
        <v>230</v>
      </c>
      <c r="F2826" s="28">
        <v>296</v>
      </c>
    </row>
    <row r="2827" spans="2:6" x14ac:dyDescent="0.3">
      <c r="B2827" s="30">
        <v>46282</v>
      </c>
      <c r="C2827" s="28" t="s">
        <v>42</v>
      </c>
      <c r="D2827" s="28" t="s">
        <v>246</v>
      </c>
      <c r="E2827" s="28" t="s">
        <v>228</v>
      </c>
      <c r="F2827" s="28">
        <v>216</v>
      </c>
    </row>
    <row r="2828" spans="2:6" x14ac:dyDescent="0.3">
      <c r="B2828" s="30">
        <v>46282</v>
      </c>
      <c r="C2828" s="28" t="s">
        <v>106</v>
      </c>
      <c r="D2828" s="28" t="s">
        <v>247</v>
      </c>
      <c r="E2828" s="28" t="s">
        <v>221</v>
      </c>
      <c r="F2828" s="28">
        <v>78</v>
      </c>
    </row>
    <row r="2829" spans="2:6" x14ac:dyDescent="0.3">
      <c r="B2829" s="30">
        <v>46282</v>
      </c>
      <c r="C2829" s="28" t="s">
        <v>42</v>
      </c>
      <c r="D2829" s="28" t="s">
        <v>250</v>
      </c>
      <c r="E2829" s="28" t="s">
        <v>232</v>
      </c>
      <c r="F2829" s="28">
        <v>376</v>
      </c>
    </row>
    <row r="2830" spans="2:6" x14ac:dyDescent="0.3">
      <c r="B2830" s="30">
        <v>46282</v>
      </c>
      <c r="C2830" s="28" t="s">
        <v>38</v>
      </c>
      <c r="D2830" s="28" t="s">
        <v>244</v>
      </c>
      <c r="E2830" s="28" t="s">
        <v>227</v>
      </c>
      <c r="F2830" s="28">
        <v>754</v>
      </c>
    </row>
    <row r="2831" spans="2:6" x14ac:dyDescent="0.3">
      <c r="B2831" s="30">
        <v>46282</v>
      </c>
      <c r="C2831" s="28" t="s">
        <v>39</v>
      </c>
      <c r="D2831" s="28" t="s">
        <v>250</v>
      </c>
      <c r="E2831" s="28" t="s">
        <v>235</v>
      </c>
      <c r="F2831" s="28">
        <v>86</v>
      </c>
    </row>
    <row r="2832" spans="2:6" x14ac:dyDescent="0.3">
      <c r="B2832" s="30">
        <v>46283</v>
      </c>
      <c r="C2832" s="28" t="s">
        <v>42</v>
      </c>
      <c r="D2832" s="28" t="s">
        <v>245</v>
      </c>
      <c r="E2832" s="28" t="s">
        <v>219</v>
      </c>
      <c r="F2832" s="28">
        <v>1729</v>
      </c>
    </row>
    <row r="2833" spans="2:6" x14ac:dyDescent="0.3">
      <c r="B2833" s="30">
        <v>46283</v>
      </c>
      <c r="C2833" s="28" t="s">
        <v>38</v>
      </c>
      <c r="D2833" s="28" t="s">
        <v>247</v>
      </c>
      <c r="E2833" s="28" t="s">
        <v>221</v>
      </c>
      <c r="F2833" s="28">
        <v>13</v>
      </c>
    </row>
    <row r="2834" spans="2:6" x14ac:dyDescent="0.3">
      <c r="B2834" s="30">
        <v>46283</v>
      </c>
      <c r="C2834" s="28" t="s">
        <v>38</v>
      </c>
      <c r="D2834" s="28" t="s">
        <v>247</v>
      </c>
      <c r="E2834" s="28" t="s">
        <v>233</v>
      </c>
      <c r="F2834" s="28">
        <v>1275</v>
      </c>
    </row>
    <row r="2835" spans="2:6" x14ac:dyDescent="0.3">
      <c r="B2835" s="30">
        <v>46283</v>
      </c>
      <c r="C2835" s="28" t="s">
        <v>106</v>
      </c>
      <c r="D2835" s="28" t="s">
        <v>244</v>
      </c>
      <c r="E2835" s="28" t="s">
        <v>241</v>
      </c>
      <c r="F2835" s="28">
        <v>540</v>
      </c>
    </row>
    <row r="2836" spans="2:6" x14ac:dyDescent="0.3">
      <c r="B2836" s="30">
        <v>46283</v>
      </c>
      <c r="C2836" s="28" t="s">
        <v>106</v>
      </c>
      <c r="D2836" s="28" t="s">
        <v>245</v>
      </c>
      <c r="E2836" s="28" t="s">
        <v>215</v>
      </c>
      <c r="F2836" s="28">
        <v>1242</v>
      </c>
    </row>
    <row r="2837" spans="2:6" x14ac:dyDescent="0.3">
      <c r="B2837" s="30">
        <v>46283</v>
      </c>
      <c r="C2837" s="28" t="s">
        <v>42</v>
      </c>
      <c r="D2837" s="28" t="s">
        <v>245</v>
      </c>
      <c r="E2837" s="28" t="s">
        <v>223</v>
      </c>
      <c r="F2837" s="28">
        <v>848</v>
      </c>
    </row>
    <row r="2838" spans="2:6" x14ac:dyDescent="0.3">
      <c r="B2838" s="30">
        <v>46283</v>
      </c>
      <c r="C2838" s="28" t="s">
        <v>39</v>
      </c>
      <c r="D2838" s="28" t="s">
        <v>250</v>
      </c>
      <c r="E2838" s="28" t="s">
        <v>239</v>
      </c>
      <c r="F2838" s="28">
        <v>76</v>
      </c>
    </row>
    <row r="2839" spans="2:6" x14ac:dyDescent="0.3">
      <c r="B2839" s="30">
        <v>46283</v>
      </c>
      <c r="C2839" s="28" t="s">
        <v>39</v>
      </c>
      <c r="D2839" s="28" t="s">
        <v>246</v>
      </c>
      <c r="E2839" s="28" t="s">
        <v>237</v>
      </c>
      <c r="F2839" s="28">
        <v>63</v>
      </c>
    </row>
    <row r="2840" spans="2:6" x14ac:dyDescent="0.3">
      <c r="B2840" s="30">
        <v>46283</v>
      </c>
      <c r="C2840" s="28" t="s">
        <v>38</v>
      </c>
      <c r="D2840" s="28" t="s">
        <v>246</v>
      </c>
      <c r="E2840" s="28" t="s">
        <v>237</v>
      </c>
      <c r="F2840" s="28">
        <v>126</v>
      </c>
    </row>
    <row r="2841" spans="2:6" x14ac:dyDescent="0.3">
      <c r="B2841" s="30">
        <v>46283</v>
      </c>
      <c r="C2841" s="28" t="s">
        <v>106</v>
      </c>
      <c r="D2841" s="28" t="s">
        <v>244</v>
      </c>
      <c r="E2841" s="28" t="s">
        <v>231</v>
      </c>
      <c r="F2841" s="28">
        <v>418</v>
      </c>
    </row>
    <row r="2842" spans="2:6" x14ac:dyDescent="0.3">
      <c r="B2842" s="30">
        <v>46283</v>
      </c>
      <c r="C2842" s="28" t="s">
        <v>39</v>
      </c>
      <c r="D2842" s="28" t="s">
        <v>250</v>
      </c>
      <c r="E2842" s="28" t="s">
        <v>226</v>
      </c>
      <c r="F2842" s="28">
        <v>768</v>
      </c>
    </row>
    <row r="2843" spans="2:6" x14ac:dyDescent="0.3">
      <c r="B2843" s="30">
        <v>46283</v>
      </c>
      <c r="C2843" s="28" t="s">
        <v>38</v>
      </c>
      <c r="D2843" s="28" t="s">
        <v>247</v>
      </c>
      <c r="E2843" s="28" t="s">
        <v>225</v>
      </c>
      <c r="F2843" s="28">
        <v>640</v>
      </c>
    </row>
    <row r="2844" spans="2:6" x14ac:dyDescent="0.3">
      <c r="B2844" s="30">
        <v>46283</v>
      </c>
      <c r="C2844" s="28" t="s">
        <v>38</v>
      </c>
      <c r="D2844" s="28" t="s">
        <v>246</v>
      </c>
      <c r="E2844" s="28" t="s">
        <v>236</v>
      </c>
      <c r="F2844" s="28">
        <v>66</v>
      </c>
    </row>
    <row r="2845" spans="2:6" x14ac:dyDescent="0.3">
      <c r="B2845" s="30">
        <v>46283</v>
      </c>
      <c r="C2845" s="28" t="s">
        <v>39</v>
      </c>
      <c r="D2845" s="28" t="s">
        <v>245</v>
      </c>
      <c r="E2845" s="28" t="s">
        <v>219</v>
      </c>
      <c r="F2845" s="28">
        <v>1183</v>
      </c>
    </row>
    <row r="2846" spans="2:6" x14ac:dyDescent="0.3">
      <c r="B2846" s="30">
        <v>46283</v>
      </c>
      <c r="C2846" s="28" t="s">
        <v>39</v>
      </c>
      <c r="D2846" s="28" t="s">
        <v>244</v>
      </c>
      <c r="E2846" s="28" t="s">
        <v>240</v>
      </c>
      <c r="F2846" s="28">
        <v>45</v>
      </c>
    </row>
    <row r="2847" spans="2:6" x14ac:dyDescent="0.3">
      <c r="B2847" s="30">
        <v>46283</v>
      </c>
      <c r="C2847" s="28" t="s">
        <v>42</v>
      </c>
      <c r="D2847" s="28" t="s">
        <v>244</v>
      </c>
      <c r="E2847" s="28" t="s">
        <v>242</v>
      </c>
      <c r="F2847" s="28">
        <v>1083</v>
      </c>
    </row>
    <row r="2848" spans="2:6" x14ac:dyDescent="0.3">
      <c r="B2848" s="30">
        <v>46283</v>
      </c>
      <c r="C2848" s="28" t="s">
        <v>38</v>
      </c>
      <c r="D2848" s="28" t="s">
        <v>244</v>
      </c>
      <c r="E2848" s="28" t="s">
        <v>227</v>
      </c>
      <c r="F2848" s="28">
        <v>986</v>
      </c>
    </row>
    <row r="2849" spans="2:6" x14ac:dyDescent="0.3">
      <c r="B2849" s="30">
        <v>46284</v>
      </c>
      <c r="C2849" s="28" t="s">
        <v>106</v>
      </c>
      <c r="D2849" s="28" t="s">
        <v>244</v>
      </c>
      <c r="E2849" s="28" t="s">
        <v>231</v>
      </c>
      <c r="F2849" s="28">
        <v>88</v>
      </c>
    </row>
    <row r="2850" spans="2:6" x14ac:dyDescent="0.3">
      <c r="B2850" s="30">
        <v>46284</v>
      </c>
      <c r="C2850" s="28" t="s">
        <v>39</v>
      </c>
      <c r="D2850" s="28" t="s">
        <v>250</v>
      </c>
      <c r="E2850" s="28" t="s">
        <v>232</v>
      </c>
      <c r="F2850" s="28">
        <v>517</v>
      </c>
    </row>
    <row r="2851" spans="2:6" x14ac:dyDescent="0.3">
      <c r="B2851" s="30">
        <v>46284</v>
      </c>
      <c r="C2851" s="28" t="s">
        <v>39</v>
      </c>
      <c r="D2851" s="28" t="s">
        <v>250</v>
      </c>
      <c r="E2851" s="28" t="s">
        <v>235</v>
      </c>
      <c r="F2851" s="28">
        <v>817</v>
      </c>
    </row>
    <row r="2852" spans="2:6" x14ac:dyDescent="0.3">
      <c r="B2852" s="30">
        <v>46284</v>
      </c>
      <c r="C2852" s="28" t="s">
        <v>38</v>
      </c>
      <c r="D2852" s="28" t="s">
        <v>244</v>
      </c>
      <c r="E2852" s="28" t="s">
        <v>231</v>
      </c>
      <c r="F2852" s="28">
        <v>88</v>
      </c>
    </row>
    <row r="2853" spans="2:6" x14ac:dyDescent="0.3">
      <c r="B2853" s="30">
        <v>46284</v>
      </c>
      <c r="C2853" s="28" t="s">
        <v>39</v>
      </c>
      <c r="D2853" s="28" t="s">
        <v>250</v>
      </c>
      <c r="E2853" s="28" t="s">
        <v>234</v>
      </c>
      <c r="F2853" s="28">
        <v>1275</v>
      </c>
    </row>
    <row r="2854" spans="2:6" x14ac:dyDescent="0.3">
      <c r="B2854" s="30">
        <v>46284</v>
      </c>
      <c r="C2854" s="28" t="s">
        <v>42</v>
      </c>
      <c r="D2854" s="28" t="s">
        <v>250</v>
      </c>
      <c r="E2854" s="28" t="s">
        <v>226</v>
      </c>
      <c r="F2854" s="28">
        <v>672</v>
      </c>
    </row>
    <row r="2855" spans="2:6" x14ac:dyDescent="0.3">
      <c r="B2855" s="30">
        <v>46284</v>
      </c>
      <c r="C2855" s="28" t="s">
        <v>38</v>
      </c>
      <c r="D2855" s="28" t="s">
        <v>246</v>
      </c>
      <c r="E2855" s="28" t="s">
        <v>236</v>
      </c>
      <c r="F2855" s="28">
        <v>187</v>
      </c>
    </row>
    <row r="2856" spans="2:6" x14ac:dyDescent="0.3">
      <c r="B2856" s="30">
        <v>46284</v>
      </c>
      <c r="C2856" s="28" t="s">
        <v>38</v>
      </c>
      <c r="D2856" s="28" t="s">
        <v>247</v>
      </c>
      <c r="E2856" s="28" t="s">
        <v>225</v>
      </c>
      <c r="F2856" s="28">
        <v>192</v>
      </c>
    </row>
    <row r="2857" spans="2:6" x14ac:dyDescent="0.3">
      <c r="B2857" s="30">
        <v>46284</v>
      </c>
      <c r="C2857" s="28" t="s">
        <v>106</v>
      </c>
      <c r="D2857" s="28" t="s">
        <v>246</v>
      </c>
      <c r="E2857" s="28" t="s">
        <v>228</v>
      </c>
      <c r="F2857" s="28">
        <v>504</v>
      </c>
    </row>
    <row r="2858" spans="2:6" x14ac:dyDescent="0.3">
      <c r="B2858" s="30">
        <v>46284</v>
      </c>
      <c r="C2858" s="28" t="s">
        <v>39</v>
      </c>
      <c r="D2858" s="28" t="s">
        <v>246</v>
      </c>
      <c r="E2858" s="28" t="s">
        <v>237</v>
      </c>
      <c r="F2858" s="28">
        <v>1323</v>
      </c>
    </row>
    <row r="2859" spans="2:6" x14ac:dyDescent="0.3">
      <c r="B2859" s="30">
        <v>46284</v>
      </c>
      <c r="C2859" s="28" t="s">
        <v>42</v>
      </c>
      <c r="D2859" s="28" t="s">
        <v>250</v>
      </c>
      <c r="E2859" s="28" t="s">
        <v>226</v>
      </c>
      <c r="F2859" s="28">
        <v>1536</v>
      </c>
    </row>
    <row r="2860" spans="2:6" x14ac:dyDescent="0.3">
      <c r="B2860" s="30">
        <v>46284</v>
      </c>
      <c r="C2860" s="28" t="s">
        <v>42</v>
      </c>
      <c r="D2860" s="28" t="s">
        <v>245</v>
      </c>
      <c r="E2860" s="28" t="s">
        <v>215</v>
      </c>
      <c r="F2860" s="28">
        <v>966</v>
      </c>
    </row>
    <row r="2861" spans="2:6" x14ac:dyDescent="0.3">
      <c r="B2861" s="30">
        <v>46284</v>
      </c>
      <c r="C2861" s="28" t="s">
        <v>39</v>
      </c>
      <c r="D2861" s="28" t="s">
        <v>247</v>
      </c>
      <c r="E2861" s="28" t="s">
        <v>225</v>
      </c>
      <c r="F2861" s="28">
        <v>960</v>
      </c>
    </row>
    <row r="2862" spans="2:6" x14ac:dyDescent="0.3">
      <c r="B2862" s="30">
        <v>46284</v>
      </c>
      <c r="C2862" s="28" t="s">
        <v>42</v>
      </c>
      <c r="D2862" s="28" t="s">
        <v>246</v>
      </c>
      <c r="E2862" s="28" t="s">
        <v>229</v>
      </c>
      <c r="F2862" s="28">
        <v>1936</v>
      </c>
    </row>
    <row r="2863" spans="2:6" x14ac:dyDescent="0.3">
      <c r="B2863" s="30">
        <v>46284</v>
      </c>
      <c r="C2863" s="28" t="s">
        <v>39</v>
      </c>
      <c r="D2863" s="28" t="s">
        <v>246</v>
      </c>
      <c r="E2863" s="28" t="s">
        <v>237</v>
      </c>
      <c r="F2863" s="28">
        <v>945</v>
      </c>
    </row>
    <row r="2864" spans="2:6" x14ac:dyDescent="0.3">
      <c r="B2864" s="30">
        <v>46284</v>
      </c>
      <c r="C2864" s="28" t="s">
        <v>106</v>
      </c>
      <c r="D2864" s="28" t="s">
        <v>250</v>
      </c>
      <c r="E2864" s="28" t="s">
        <v>232</v>
      </c>
      <c r="F2864" s="28">
        <v>141</v>
      </c>
    </row>
    <row r="2865" spans="2:6" x14ac:dyDescent="0.3">
      <c r="B2865" s="30">
        <v>46285</v>
      </c>
      <c r="C2865" s="28" t="s">
        <v>38</v>
      </c>
      <c r="D2865" s="28" t="s">
        <v>244</v>
      </c>
      <c r="E2865" s="28" t="s">
        <v>231</v>
      </c>
      <c r="F2865" s="28">
        <v>264</v>
      </c>
    </row>
    <row r="2866" spans="2:6" x14ac:dyDescent="0.3">
      <c r="B2866" s="30">
        <v>46285</v>
      </c>
      <c r="C2866" s="28" t="s">
        <v>106</v>
      </c>
      <c r="D2866" s="28" t="s">
        <v>250</v>
      </c>
      <c r="E2866" s="28" t="s">
        <v>234</v>
      </c>
      <c r="F2866" s="28">
        <v>408</v>
      </c>
    </row>
    <row r="2867" spans="2:6" x14ac:dyDescent="0.3">
      <c r="B2867" s="30">
        <v>46285</v>
      </c>
      <c r="C2867" s="28" t="s">
        <v>106</v>
      </c>
      <c r="D2867" s="28" t="s">
        <v>244</v>
      </c>
      <c r="E2867" s="28" t="s">
        <v>231</v>
      </c>
      <c r="F2867" s="28">
        <v>264</v>
      </c>
    </row>
    <row r="2868" spans="2:6" x14ac:dyDescent="0.3">
      <c r="B2868" s="30">
        <v>46285</v>
      </c>
      <c r="C2868" s="28" t="s">
        <v>42</v>
      </c>
      <c r="D2868" s="28" t="s">
        <v>245</v>
      </c>
      <c r="E2868" s="28" t="s">
        <v>219</v>
      </c>
      <c r="F2868" s="28">
        <v>1911</v>
      </c>
    </row>
    <row r="2869" spans="2:6" x14ac:dyDescent="0.3">
      <c r="B2869" s="30">
        <v>46285</v>
      </c>
      <c r="C2869" s="28" t="s">
        <v>38</v>
      </c>
      <c r="D2869" s="28" t="s">
        <v>245</v>
      </c>
      <c r="E2869" s="28" t="s">
        <v>223</v>
      </c>
      <c r="F2869" s="28">
        <v>1272</v>
      </c>
    </row>
    <row r="2870" spans="2:6" x14ac:dyDescent="0.3">
      <c r="B2870" s="30">
        <v>46285</v>
      </c>
      <c r="C2870" s="28" t="s">
        <v>38</v>
      </c>
      <c r="D2870" s="28" t="s">
        <v>245</v>
      </c>
      <c r="E2870" s="28" t="s">
        <v>215</v>
      </c>
      <c r="F2870" s="28">
        <v>897</v>
      </c>
    </row>
    <row r="2871" spans="2:6" x14ac:dyDescent="0.3">
      <c r="B2871" s="30">
        <v>46285</v>
      </c>
      <c r="C2871" s="28" t="s">
        <v>106</v>
      </c>
      <c r="D2871" s="28" t="s">
        <v>244</v>
      </c>
      <c r="E2871" s="28" t="s">
        <v>242</v>
      </c>
      <c r="F2871" s="28">
        <v>855</v>
      </c>
    </row>
    <row r="2872" spans="2:6" x14ac:dyDescent="0.3">
      <c r="B2872" s="30">
        <v>46285</v>
      </c>
      <c r="C2872" s="28" t="s">
        <v>106</v>
      </c>
      <c r="D2872" s="28" t="s">
        <v>244</v>
      </c>
      <c r="E2872" s="28" t="s">
        <v>231</v>
      </c>
      <c r="F2872" s="28">
        <v>286</v>
      </c>
    </row>
    <row r="2873" spans="2:6" x14ac:dyDescent="0.3">
      <c r="B2873" s="30">
        <v>46285</v>
      </c>
      <c r="C2873" s="28" t="s">
        <v>38</v>
      </c>
      <c r="D2873" s="28" t="s">
        <v>244</v>
      </c>
      <c r="E2873" s="28" t="s">
        <v>231</v>
      </c>
      <c r="F2873" s="28">
        <v>264</v>
      </c>
    </row>
    <row r="2874" spans="2:6" x14ac:dyDescent="0.3">
      <c r="B2874" s="30">
        <v>46285</v>
      </c>
      <c r="C2874" s="28" t="s">
        <v>38</v>
      </c>
      <c r="D2874" s="28" t="s">
        <v>246</v>
      </c>
      <c r="E2874" s="28" t="s">
        <v>229</v>
      </c>
      <c r="F2874" s="28">
        <v>2200</v>
      </c>
    </row>
    <row r="2875" spans="2:6" x14ac:dyDescent="0.3">
      <c r="B2875" s="30">
        <v>46286</v>
      </c>
      <c r="C2875" s="28" t="s">
        <v>38</v>
      </c>
      <c r="D2875" s="28" t="s">
        <v>247</v>
      </c>
      <c r="E2875" s="28" t="s">
        <v>233</v>
      </c>
      <c r="F2875" s="28">
        <v>1224</v>
      </c>
    </row>
    <row r="2876" spans="2:6" x14ac:dyDescent="0.3">
      <c r="B2876" s="30">
        <v>46286</v>
      </c>
      <c r="C2876" s="28" t="s">
        <v>38</v>
      </c>
      <c r="D2876" s="28" t="s">
        <v>244</v>
      </c>
      <c r="E2876" s="28" t="s">
        <v>227</v>
      </c>
      <c r="F2876" s="28">
        <v>638</v>
      </c>
    </row>
    <row r="2877" spans="2:6" x14ac:dyDescent="0.3">
      <c r="B2877" s="30">
        <v>46286</v>
      </c>
      <c r="C2877" s="28" t="s">
        <v>39</v>
      </c>
      <c r="D2877" s="28" t="s">
        <v>244</v>
      </c>
      <c r="E2877" s="28" t="s">
        <v>241</v>
      </c>
      <c r="F2877" s="28">
        <v>240</v>
      </c>
    </row>
    <row r="2878" spans="2:6" x14ac:dyDescent="0.3">
      <c r="B2878" s="30">
        <v>46286</v>
      </c>
      <c r="C2878" s="28" t="s">
        <v>39</v>
      </c>
      <c r="D2878" s="28" t="s">
        <v>246</v>
      </c>
      <c r="E2878" s="28" t="s">
        <v>237</v>
      </c>
      <c r="F2878" s="28">
        <v>756</v>
      </c>
    </row>
    <row r="2879" spans="2:6" x14ac:dyDescent="0.3">
      <c r="B2879" s="30">
        <v>46286</v>
      </c>
      <c r="C2879" s="28" t="s">
        <v>42</v>
      </c>
      <c r="D2879" s="28" t="s">
        <v>247</v>
      </c>
      <c r="E2879" s="28" t="s">
        <v>233</v>
      </c>
      <c r="F2879" s="28">
        <v>561</v>
      </c>
    </row>
    <row r="2880" spans="2:6" x14ac:dyDescent="0.3">
      <c r="B2880" s="30">
        <v>46286</v>
      </c>
      <c r="C2880" s="28" t="s">
        <v>38</v>
      </c>
      <c r="D2880" s="28" t="s">
        <v>247</v>
      </c>
      <c r="E2880" s="28" t="s">
        <v>225</v>
      </c>
      <c r="F2880" s="28">
        <v>128</v>
      </c>
    </row>
    <row r="2881" spans="2:6" x14ac:dyDescent="0.3">
      <c r="B2881" s="30">
        <v>46286</v>
      </c>
      <c r="C2881" s="28" t="s">
        <v>38</v>
      </c>
      <c r="D2881" s="28" t="s">
        <v>250</v>
      </c>
      <c r="E2881" s="28" t="s">
        <v>232</v>
      </c>
      <c r="F2881" s="28">
        <v>235</v>
      </c>
    </row>
    <row r="2882" spans="2:6" x14ac:dyDescent="0.3">
      <c r="B2882" s="30">
        <v>46286</v>
      </c>
      <c r="C2882" s="28" t="s">
        <v>39</v>
      </c>
      <c r="D2882" s="28" t="s">
        <v>244</v>
      </c>
      <c r="E2882" s="28" t="s">
        <v>231</v>
      </c>
      <c r="F2882" s="28">
        <v>66</v>
      </c>
    </row>
    <row r="2883" spans="2:6" x14ac:dyDescent="0.3">
      <c r="B2883" s="30">
        <v>46286</v>
      </c>
      <c r="C2883" s="28" t="s">
        <v>106</v>
      </c>
      <c r="D2883" s="28" t="s">
        <v>247</v>
      </c>
      <c r="E2883" s="28" t="s">
        <v>221</v>
      </c>
      <c r="F2883" s="28">
        <v>65</v>
      </c>
    </row>
    <row r="2884" spans="2:6" x14ac:dyDescent="0.3">
      <c r="B2884" s="30">
        <v>46286</v>
      </c>
      <c r="C2884" s="28" t="s">
        <v>38</v>
      </c>
      <c r="D2884" s="28" t="s">
        <v>250</v>
      </c>
      <c r="E2884" s="28" t="s">
        <v>226</v>
      </c>
      <c r="F2884" s="28">
        <v>1248</v>
      </c>
    </row>
    <row r="2885" spans="2:6" x14ac:dyDescent="0.3">
      <c r="B2885" s="30">
        <v>46286</v>
      </c>
      <c r="C2885" s="28" t="s">
        <v>106</v>
      </c>
      <c r="D2885" s="28" t="s">
        <v>244</v>
      </c>
      <c r="E2885" s="28" t="s">
        <v>241</v>
      </c>
      <c r="F2885" s="28">
        <v>1200</v>
      </c>
    </row>
    <row r="2886" spans="2:6" x14ac:dyDescent="0.3">
      <c r="B2886" s="30">
        <v>46286</v>
      </c>
      <c r="C2886" s="28" t="s">
        <v>42</v>
      </c>
      <c r="D2886" s="28" t="s">
        <v>244</v>
      </c>
      <c r="E2886" s="28" t="s">
        <v>227</v>
      </c>
      <c r="F2886" s="28">
        <v>1218</v>
      </c>
    </row>
    <row r="2887" spans="2:6" x14ac:dyDescent="0.3">
      <c r="B2887" s="30">
        <v>46287</v>
      </c>
      <c r="C2887" s="28" t="s">
        <v>106</v>
      </c>
      <c r="D2887" s="28" t="s">
        <v>250</v>
      </c>
      <c r="E2887" s="28" t="s">
        <v>235</v>
      </c>
      <c r="F2887" s="28">
        <v>215</v>
      </c>
    </row>
    <row r="2888" spans="2:6" x14ac:dyDescent="0.3">
      <c r="B2888" s="30">
        <v>46287</v>
      </c>
      <c r="C2888" s="28" t="s">
        <v>38</v>
      </c>
      <c r="D2888" s="28" t="s">
        <v>244</v>
      </c>
      <c r="E2888" s="28" t="s">
        <v>231</v>
      </c>
      <c r="F2888" s="28">
        <v>88</v>
      </c>
    </row>
    <row r="2889" spans="2:6" x14ac:dyDescent="0.3">
      <c r="B2889" s="30">
        <v>46287</v>
      </c>
      <c r="C2889" s="28" t="s">
        <v>42</v>
      </c>
      <c r="D2889" s="28" t="s">
        <v>244</v>
      </c>
      <c r="E2889" s="28" t="s">
        <v>231</v>
      </c>
      <c r="F2889" s="28">
        <v>484</v>
      </c>
    </row>
    <row r="2890" spans="2:6" x14ac:dyDescent="0.3">
      <c r="B2890" s="30">
        <v>46287</v>
      </c>
      <c r="C2890" s="28" t="s">
        <v>106</v>
      </c>
      <c r="D2890" s="28" t="s">
        <v>245</v>
      </c>
      <c r="E2890" s="28" t="s">
        <v>215</v>
      </c>
      <c r="F2890" s="28">
        <v>345</v>
      </c>
    </row>
    <row r="2891" spans="2:6" x14ac:dyDescent="0.3">
      <c r="B2891" s="30">
        <v>46287</v>
      </c>
      <c r="C2891" s="28" t="s">
        <v>42</v>
      </c>
      <c r="D2891" s="28" t="s">
        <v>246</v>
      </c>
      <c r="E2891" s="28" t="s">
        <v>237</v>
      </c>
      <c r="F2891" s="28">
        <v>693</v>
      </c>
    </row>
    <row r="2892" spans="2:6" x14ac:dyDescent="0.3">
      <c r="B2892" s="30">
        <v>46287</v>
      </c>
      <c r="C2892" s="28" t="s">
        <v>106</v>
      </c>
      <c r="D2892" s="28" t="s">
        <v>250</v>
      </c>
      <c r="E2892" s="28" t="s">
        <v>226</v>
      </c>
      <c r="F2892" s="28">
        <v>384</v>
      </c>
    </row>
    <row r="2893" spans="2:6" x14ac:dyDescent="0.3">
      <c r="B2893" s="30">
        <v>46287</v>
      </c>
      <c r="C2893" s="28" t="s">
        <v>42</v>
      </c>
      <c r="D2893" s="28" t="s">
        <v>245</v>
      </c>
      <c r="E2893" s="28" t="s">
        <v>238</v>
      </c>
      <c r="F2893" s="28">
        <v>1305</v>
      </c>
    </row>
    <row r="2894" spans="2:6" x14ac:dyDescent="0.3">
      <c r="B2894" s="30">
        <v>46287</v>
      </c>
      <c r="C2894" s="28" t="s">
        <v>106</v>
      </c>
      <c r="D2894" s="28" t="s">
        <v>250</v>
      </c>
      <c r="E2894" s="28" t="s">
        <v>239</v>
      </c>
      <c r="F2894" s="28">
        <v>304</v>
      </c>
    </row>
    <row r="2895" spans="2:6" x14ac:dyDescent="0.3">
      <c r="B2895" s="30">
        <v>46287</v>
      </c>
      <c r="C2895" s="28" t="s">
        <v>39</v>
      </c>
      <c r="D2895" s="28" t="s">
        <v>247</v>
      </c>
      <c r="E2895" s="28" t="s">
        <v>221</v>
      </c>
      <c r="F2895" s="28">
        <v>91</v>
      </c>
    </row>
    <row r="2896" spans="2:6" x14ac:dyDescent="0.3">
      <c r="B2896" s="30">
        <v>46287</v>
      </c>
      <c r="C2896" s="28" t="s">
        <v>42</v>
      </c>
      <c r="D2896" s="28" t="s">
        <v>250</v>
      </c>
      <c r="E2896" s="28" t="s">
        <v>226</v>
      </c>
      <c r="F2896" s="28">
        <v>480</v>
      </c>
    </row>
    <row r="2897" spans="2:6" x14ac:dyDescent="0.3">
      <c r="B2897" s="30">
        <v>46287</v>
      </c>
      <c r="C2897" s="28" t="s">
        <v>106</v>
      </c>
      <c r="D2897" s="28" t="s">
        <v>250</v>
      </c>
      <c r="E2897" s="28" t="s">
        <v>235</v>
      </c>
      <c r="F2897" s="28">
        <v>258</v>
      </c>
    </row>
    <row r="2898" spans="2:6" x14ac:dyDescent="0.3">
      <c r="B2898" s="30">
        <v>46288</v>
      </c>
      <c r="C2898" s="28" t="s">
        <v>42</v>
      </c>
      <c r="D2898" s="28" t="s">
        <v>250</v>
      </c>
      <c r="E2898" s="28" t="s">
        <v>226</v>
      </c>
      <c r="F2898" s="28">
        <v>2112</v>
      </c>
    </row>
    <row r="2899" spans="2:6" x14ac:dyDescent="0.3">
      <c r="B2899" s="30">
        <v>46288</v>
      </c>
      <c r="C2899" s="28" t="s">
        <v>106</v>
      </c>
      <c r="D2899" s="28" t="s">
        <v>250</v>
      </c>
      <c r="E2899" s="28" t="s">
        <v>226</v>
      </c>
      <c r="F2899" s="28">
        <v>1056</v>
      </c>
    </row>
    <row r="2900" spans="2:6" x14ac:dyDescent="0.3">
      <c r="B2900" s="30">
        <v>46288</v>
      </c>
      <c r="C2900" s="28" t="s">
        <v>39</v>
      </c>
      <c r="D2900" s="28" t="s">
        <v>244</v>
      </c>
      <c r="E2900" s="28" t="s">
        <v>231</v>
      </c>
      <c r="F2900" s="28">
        <v>132</v>
      </c>
    </row>
    <row r="2901" spans="2:6" x14ac:dyDescent="0.3">
      <c r="B2901" s="30">
        <v>46288</v>
      </c>
      <c r="C2901" s="28" t="s">
        <v>38</v>
      </c>
      <c r="D2901" s="28" t="s">
        <v>244</v>
      </c>
      <c r="E2901" s="28" t="s">
        <v>227</v>
      </c>
      <c r="F2901" s="28">
        <v>174</v>
      </c>
    </row>
    <row r="2902" spans="2:6" x14ac:dyDescent="0.3">
      <c r="B2902" s="30">
        <v>46288</v>
      </c>
      <c r="C2902" s="28" t="s">
        <v>39</v>
      </c>
      <c r="D2902" s="28" t="s">
        <v>250</v>
      </c>
      <c r="E2902" s="28" t="s">
        <v>234</v>
      </c>
      <c r="F2902" s="28">
        <v>510</v>
      </c>
    </row>
    <row r="2903" spans="2:6" x14ac:dyDescent="0.3">
      <c r="B2903" s="30">
        <v>46288</v>
      </c>
      <c r="C2903" s="28" t="s">
        <v>106</v>
      </c>
      <c r="D2903" s="28" t="s">
        <v>244</v>
      </c>
      <c r="E2903" s="28" t="s">
        <v>241</v>
      </c>
      <c r="F2903" s="28">
        <v>1080</v>
      </c>
    </row>
    <row r="2904" spans="2:6" x14ac:dyDescent="0.3">
      <c r="B2904" s="30">
        <v>46288</v>
      </c>
      <c r="C2904" s="28" t="s">
        <v>38</v>
      </c>
      <c r="D2904" s="28" t="s">
        <v>245</v>
      </c>
      <c r="E2904" s="28" t="s">
        <v>223</v>
      </c>
      <c r="F2904" s="28">
        <v>1007</v>
      </c>
    </row>
    <row r="2905" spans="2:6" x14ac:dyDescent="0.3">
      <c r="B2905" s="30">
        <v>46289</v>
      </c>
      <c r="C2905" s="28" t="s">
        <v>106</v>
      </c>
      <c r="D2905" s="28" t="s">
        <v>247</v>
      </c>
      <c r="E2905" s="28" t="s">
        <v>225</v>
      </c>
      <c r="F2905" s="28">
        <v>128</v>
      </c>
    </row>
    <row r="2906" spans="2:6" x14ac:dyDescent="0.3">
      <c r="B2906" s="30">
        <v>46289</v>
      </c>
      <c r="C2906" s="28" t="s">
        <v>38</v>
      </c>
      <c r="D2906" s="28" t="s">
        <v>245</v>
      </c>
      <c r="E2906" s="28" t="s">
        <v>219</v>
      </c>
      <c r="F2906" s="28">
        <v>1820</v>
      </c>
    </row>
    <row r="2907" spans="2:6" x14ac:dyDescent="0.3">
      <c r="B2907" s="30">
        <v>46289</v>
      </c>
      <c r="C2907" s="28" t="s">
        <v>106</v>
      </c>
      <c r="D2907" s="28" t="s">
        <v>250</v>
      </c>
      <c r="E2907" s="28" t="s">
        <v>226</v>
      </c>
      <c r="F2907" s="28">
        <v>576</v>
      </c>
    </row>
    <row r="2908" spans="2:6" x14ac:dyDescent="0.3">
      <c r="B2908" s="30">
        <v>46289</v>
      </c>
      <c r="C2908" s="28" t="s">
        <v>42</v>
      </c>
      <c r="D2908" s="28" t="s">
        <v>250</v>
      </c>
      <c r="E2908" s="28" t="s">
        <v>235</v>
      </c>
      <c r="F2908" s="28">
        <v>129</v>
      </c>
    </row>
    <row r="2909" spans="2:6" x14ac:dyDescent="0.3">
      <c r="B2909" s="30">
        <v>46289</v>
      </c>
      <c r="C2909" s="28" t="s">
        <v>38</v>
      </c>
      <c r="D2909" s="28" t="s">
        <v>244</v>
      </c>
      <c r="E2909" s="28" t="s">
        <v>242</v>
      </c>
      <c r="F2909" s="28">
        <v>399</v>
      </c>
    </row>
    <row r="2910" spans="2:6" x14ac:dyDescent="0.3">
      <c r="B2910" s="30">
        <v>46289</v>
      </c>
      <c r="C2910" s="28" t="s">
        <v>106</v>
      </c>
      <c r="D2910" s="28" t="s">
        <v>246</v>
      </c>
      <c r="E2910" s="28" t="s">
        <v>229</v>
      </c>
      <c r="F2910" s="28">
        <v>792</v>
      </c>
    </row>
    <row r="2911" spans="2:6" x14ac:dyDescent="0.3">
      <c r="B2911" s="30">
        <v>46289</v>
      </c>
      <c r="C2911" s="28" t="s">
        <v>106</v>
      </c>
      <c r="D2911" s="28" t="s">
        <v>250</v>
      </c>
      <c r="E2911" s="28" t="s">
        <v>235</v>
      </c>
      <c r="F2911" s="28">
        <v>172</v>
      </c>
    </row>
    <row r="2912" spans="2:6" x14ac:dyDescent="0.3">
      <c r="B2912" s="30">
        <v>46289</v>
      </c>
      <c r="C2912" s="28" t="s">
        <v>42</v>
      </c>
      <c r="D2912" s="28" t="s">
        <v>250</v>
      </c>
      <c r="E2912" s="28" t="s">
        <v>235</v>
      </c>
      <c r="F2912" s="28">
        <v>1032</v>
      </c>
    </row>
    <row r="2913" spans="2:6" x14ac:dyDescent="0.3">
      <c r="B2913" s="30">
        <v>46289</v>
      </c>
      <c r="C2913" s="28" t="s">
        <v>106</v>
      </c>
      <c r="D2913" s="28" t="s">
        <v>247</v>
      </c>
      <c r="E2913" s="28" t="s">
        <v>221</v>
      </c>
      <c r="F2913" s="28">
        <v>182</v>
      </c>
    </row>
    <row r="2914" spans="2:6" x14ac:dyDescent="0.3">
      <c r="B2914" s="30">
        <v>46289</v>
      </c>
      <c r="C2914" s="28" t="s">
        <v>106</v>
      </c>
      <c r="D2914" s="28" t="s">
        <v>245</v>
      </c>
      <c r="E2914" s="28" t="s">
        <v>215</v>
      </c>
      <c r="F2914" s="28">
        <v>897</v>
      </c>
    </row>
    <row r="2915" spans="2:6" x14ac:dyDescent="0.3">
      <c r="B2915" s="30">
        <v>46289</v>
      </c>
      <c r="C2915" s="28" t="s">
        <v>42</v>
      </c>
      <c r="D2915" s="28" t="s">
        <v>250</v>
      </c>
      <c r="E2915" s="28" t="s">
        <v>239</v>
      </c>
      <c r="F2915" s="28">
        <v>494</v>
      </c>
    </row>
    <row r="2916" spans="2:6" x14ac:dyDescent="0.3">
      <c r="B2916" s="30">
        <v>46289</v>
      </c>
      <c r="C2916" s="28" t="s">
        <v>39</v>
      </c>
      <c r="D2916" s="28" t="s">
        <v>247</v>
      </c>
      <c r="E2916" s="28" t="s">
        <v>230</v>
      </c>
      <c r="F2916" s="28">
        <v>851</v>
      </c>
    </row>
    <row r="2917" spans="2:6" x14ac:dyDescent="0.3">
      <c r="B2917" s="30">
        <v>46289</v>
      </c>
      <c r="C2917" s="28" t="s">
        <v>106</v>
      </c>
      <c r="D2917" s="28" t="s">
        <v>244</v>
      </c>
      <c r="E2917" s="28" t="s">
        <v>231</v>
      </c>
      <c r="F2917" s="28">
        <v>44</v>
      </c>
    </row>
    <row r="2918" spans="2:6" x14ac:dyDescent="0.3">
      <c r="B2918" s="30">
        <v>46289</v>
      </c>
      <c r="C2918" s="28" t="s">
        <v>42</v>
      </c>
      <c r="D2918" s="28" t="s">
        <v>245</v>
      </c>
      <c r="E2918" s="28" t="s">
        <v>223</v>
      </c>
      <c r="F2918" s="28">
        <v>1060</v>
      </c>
    </row>
    <row r="2919" spans="2:6" x14ac:dyDescent="0.3">
      <c r="B2919" s="30">
        <v>46289</v>
      </c>
      <c r="C2919" s="28" t="s">
        <v>42</v>
      </c>
      <c r="D2919" s="28" t="s">
        <v>250</v>
      </c>
      <c r="E2919" s="28" t="s">
        <v>226</v>
      </c>
      <c r="F2919" s="28">
        <v>1344</v>
      </c>
    </row>
    <row r="2920" spans="2:6" x14ac:dyDescent="0.3">
      <c r="B2920" s="30">
        <v>46289</v>
      </c>
      <c r="C2920" s="28" t="s">
        <v>39</v>
      </c>
      <c r="D2920" s="28" t="s">
        <v>247</v>
      </c>
      <c r="E2920" s="28" t="s">
        <v>221</v>
      </c>
      <c r="F2920" s="28">
        <v>13</v>
      </c>
    </row>
    <row r="2921" spans="2:6" x14ac:dyDescent="0.3">
      <c r="B2921" s="30">
        <v>46290</v>
      </c>
      <c r="C2921" s="28" t="s">
        <v>106</v>
      </c>
      <c r="D2921" s="28" t="s">
        <v>246</v>
      </c>
      <c r="E2921" s="28" t="s">
        <v>228</v>
      </c>
      <c r="F2921" s="28">
        <v>1728</v>
      </c>
    </row>
    <row r="2922" spans="2:6" x14ac:dyDescent="0.3">
      <c r="B2922" s="30">
        <v>46290</v>
      </c>
      <c r="C2922" s="28" t="s">
        <v>42</v>
      </c>
      <c r="D2922" s="28" t="s">
        <v>244</v>
      </c>
      <c r="E2922" s="28" t="s">
        <v>240</v>
      </c>
      <c r="F2922" s="28">
        <v>1035</v>
      </c>
    </row>
    <row r="2923" spans="2:6" x14ac:dyDescent="0.3">
      <c r="B2923" s="30">
        <v>46290</v>
      </c>
      <c r="C2923" s="28" t="s">
        <v>42</v>
      </c>
      <c r="D2923" s="28" t="s">
        <v>250</v>
      </c>
      <c r="E2923" s="28" t="s">
        <v>235</v>
      </c>
      <c r="F2923" s="28">
        <v>860</v>
      </c>
    </row>
    <row r="2924" spans="2:6" x14ac:dyDescent="0.3">
      <c r="B2924" s="30">
        <v>46290</v>
      </c>
      <c r="C2924" s="28" t="s">
        <v>38</v>
      </c>
      <c r="D2924" s="28" t="s">
        <v>250</v>
      </c>
      <c r="E2924" s="28" t="s">
        <v>232</v>
      </c>
      <c r="F2924" s="28">
        <v>987</v>
      </c>
    </row>
    <row r="2925" spans="2:6" x14ac:dyDescent="0.3">
      <c r="B2925" s="30">
        <v>46290</v>
      </c>
      <c r="C2925" s="28" t="s">
        <v>106</v>
      </c>
      <c r="D2925" s="28" t="s">
        <v>250</v>
      </c>
      <c r="E2925" s="28" t="s">
        <v>234</v>
      </c>
      <c r="F2925" s="28">
        <v>408</v>
      </c>
    </row>
    <row r="2926" spans="2:6" x14ac:dyDescent="0.3">
      <c r="B2926" s="30">
        <v>46290</v>
      </c>
      <c r="C2926" s="28" t="s">
        <v>38</v>
      </c>
      <c r="D2926" s="28" t="s">
        <v>244</v>
      </c>
      <c r="E2926" s="28" t="s">
        <v>241</v>
      </c>
      <c r="F2926" s="28">
        <v>1020</v>
      </c>
    </row>
    <row r="2927" spans="2:6" x14ac:dyDescent="0.3">
      <c r="B2927" s="30">
        <v>46290</v>
      </c>
      <c r="C2927" s="28" t="s">
        <v>42</v>
      </c>
      <c r="D2927" s="28" t="s">
        <v>244</v>
      </c>
      <c r="E2927" s="28" t="s">
        <v>241</v>
      </c>
      <c r="F2927" s="28">
        <v>1320</v>
      </c>
    </row>
    <row r="2928" spans="2:6" x14ac:dyDescent="0.3">
      <c r="B2928" s="30">
        <v>46290</v>
      </c>
      <c r="C2928" s="28" t="s">
        <v>42</v>
      </c>
      <c r="D2928" s="28" t="s">
        <v>244</v>
      </c>
      <c r="E2928" s="28" t="s">
        <v>231</v>
      </c>
      <c r="F2928" s="28">
        <v>44</v>
      </c>
    </row>
    <row r="2929" spans="2:6" x14ac:dyDescent="0.3">
      <c r="B2929" s="30">
        <v>46290</v>
      </c>
      <c r="C2929" s="28" t="s">
        <v>106</v>
      </c>
      <c r="D2929" s="28" t="s">
        <v>245</v>
      </c>
      <c r="E2929" s="28" t="s">
        <v>217</v>
      </c>
      <c r="F2929" s="28">
        <v>832</v>
      </c>
    </row>
    <row r="2930" spans="2:6" x14ac:dyDescent="0.3">
      <c r="B2930" s="30">
        <v>46291</v>
      </c>
      <c r="C2930" s="28" t="s">
        <v>106</v>
      </c>
      <c r="D2930" s="28" t="s">
        <v>247</v>
      </c>
      <c r="E2930" s="28" t="s">
        <v>230</v>
      </c>
      <c r="F2930" s="28">
        <v>259</v>
      </c>
    </row>
    <row r="2931" spans="2:6" x14ac:dyDescent="0.3">
      <c r="B2931" s="30">
        <v>46291</v>
      </c>
      <c r="C2931" s="28" t="s">
        <v>38</v>
      </c>
      <c r="D2931" s="28" t="s">
        <v>245</v>
      </c>
      <c r="E2931" s="28" t="s">
        <v>238</v>
      </c>
      <c r="F2931" s="28">
        <v>435</v>
      </c>
    </row>
    <row r="2932" spans="2:6" x14ac:dyDescent="0.3">
      <c r="B2932" s="30">
        <v>46291</v>
      </c>
      <c r="C2932" s="28" t="s">
        <v>42</v>
      </c>
      <c r="D2932" s="28" t="s">
        <v>250</v>
      </c>
      <c r="E2932" s="28" t="s">
        <v>226</v>
      </c>
      <c r="F2932" s="28">
        <v>1152</v>
      </c>
    </row>
    <row r="2933" spans="2:6" x14ac:dyDescent="0.3">
      <c r="B2933" s="30">
        <v>46291</v>
      </c>
      <c r="C2933" s="28" t="s">
        <v>106</v>
      </c>
      <c r="D2933" s="28" t="s">
        <v>245</v>
      </c>
      <c r="E2933" s="28" t="s">
        <v>223</v>
      </c>
      <c r="F2933" s="28">
        <v>848</v>
      </c>
    </row>
    <row r="2934" spans="2:6" x14ac:dyDescent="0.3">
      <c r="B2934" s="30">
        <v>46291</v>
      </c>
      <c r="C2934" s="28" t="s">
        <v>42</v>
      </c>
      <c r="D2934" s="28" t="s">
        <v>250</v>
      </c>
      <c r="E2934" s="28" t="s">
        <v>235</v>
      </c>
      <c r="F2934" s="28">
        <v>344</v>
      </c>
    </row>
    <row r="2935" spans="2:6" x14ac:dyDescent="0.3">
      <c r="B2935" s="30">
        <v>46291</v>
      </c>
      <c r="C2935" s="28" t="s">
        <v>106</v>
      </c>
      <c r="D2935" s="28" t="s">
        <v>247</v>
      </c>
      <c r="E2935" s="28" t="s">
        <v>221</v>
      </c>
      <c r="F2935" s="28">
        <v>26</v>
      </c>
    </row>
    <row r="2936" spans="2:6" x14ac:dyDescent="0.3">
      <c r="B2936" s="30">
        <v>46291</v>
      </c>
      <c r="C2936" s="28" t="s">
        <v>106</v>
      </c>
      <c r="D2936" s="28" t="s">
        <v>247</v>
      </c>
      <c r="E2936" s="28" t="s">
        <v>221</v>
      </c>
      <c r="F2936" s="28">
        <v>104</v>
      </c>
    </row>
    <row r="2937" spans="2:6" x14ac:dyDescent="0.3">
      <c r="B2937" s="30">
        <v>46292</v>
      </c>
      <c r="C2937" s="28" t="s">
        <v>42</v>
      </c>
      <c r="D2937" s="28" t="s">
        <v>247</v>
      </c>
      <c r="E2937" s="28" t="s">
        <v>233</v>
      </c>
      <c r="F2937" s="28">
        <v>408</v>
      </c>
    </row>
    <row r="2938" spans="2:6" x14ac:dyDescent="0.3">
      <c r="B2938" s="30">
        <v>46292</v>
      </c>
      <c r="C2938" s="28" t="s">
        <v>38</v>
      </c>
      <c r="D2938" s="28" t="s">
        <v>244</v>
      </c>
      <c r="E2938" s="28" t="s">
        <v>227</v>
      </c>
      <c r="F2938" s="28">
        <v>464</v>
      </c>
    </row>
    <row r="2939" spans="2:6" x14ac:dyDescent="0.3">
      <c r="B2939" s="30">
        <v>46292</v>
      </c>
      <c r="C2939" s="28" t="s">
        <v>39</v>
      </c>
      <c r="D2939" s="28" t="s">
        <v>247</v>
      </c>
      <c r="E2939" s="28" t="s">
        <v>225</v>
      </c>
      <c r="F2939" s="28">
        <v>128</v>
      </c>
    </row>
    <row r="2940" spans="2:6" x14ac:dyDescent="0.3">
      <c r="B2940" s="30">
        <v>46292</v>
      </c>
      <c r="C2940" s="28" t="s">
        <v>38</v>
      </c>
      <c r="D2940" s="28" t="s">
        <v>244</v>
      </c>
      <c r="E2940" s="28" t="s">
        <v>241</v>
      </c>
      <c r="F2940" s="28">
        <v>300</v>
      </c>
    </row>
    <row r="2941" spans="2:6" x14ac:dyDescent="0.3">
      <c r="B2941" s="30">
        <v>46292</v>
      </c>
      <c r="C2941" s="28" t="s">
        <v>106</v>
      </c>
      <c r="D2941" s="28" t="s">
        <v>246</v>
      </c>
      <c r="E2941" s="28" t="s">
        <v>228</v>
      </c>
      <c r="F2941" s="28">
        <v>1656</v>
      </c>
    </row>
    <row r="2942" spans="2:6" x14ac:dyDescent="0.3">
      <c r="B2942" s="30">
        <v>46292</v>
      </c>
      <c r="C2942" s="28" t="s">
        <v>38</v>
      </c>
      <c r="D2942" s="28" t="s">
        <v>244</v>
      </c>
      <c r="E2942" s="28" t="s">
        <v>240</v>
      </c>
      <c r="F2942" s="28">
        <v>405</v>
      </c>
    </row>
    <row r="2943" spans="2:6" x14ac:dyDescent="0.3">
      <c r="B2943" s="30">
        <v>46292</v>
      </c>
      <c r="C2943" s="28" t="s">
        <v>38</v>
      </c>
      <c r="D2943" s="28" t="s">
        <v>246</v>
      </c>
      <c r="E2943" s="28" t="s">
        <v>229</v>
      </c>
      <c r="F2943" s="28">
        <v>88</v>
      </c>
    </row>
    <row r="2944" spans="2:6" x14ac:dyDescent="0.3">
      <c r="B2944" s="30">
        <v>46293</v>
      </c>
      <c r="C2944" s="28" t="s">
        <v>39</v>
      </c>
      <c r="D2944" s="28" t="s">
        <v>250</v>
      </c>
      <c r="E2944" s="28" t="s">
        <v>234</v>
      </c>
      <c r="F2944" s="28">
        <v>306</v>
      </c>
    </row>
    <row r="2945" spans="2:6" x14ac:dyDescent="0.3">
      <c r="B2945" s="30">
        <v>46293</v>
      </c>
      <c r="C2945" s="28" t="s">
        <v>39</v>
      </c>
      <c r="D2945" s="28" t="s">
        <v>247</v>
      </c>
      <c r="E2945" s="28" t="s">
        <v>233</v>
      </c>
      <c r="F2945" s="28">
        <v>714</v>
      </c>
    </row>
    <row r="2946" spans="2:6" x14ac:dyDescent="0.3">
      <c r="B2946" s="30">
        <v>46293</v>
      </c>
      <c r="C2946" s="28" t="s">
        <v>106</v>
      </c>
      <c r="D2946" s="28" t="s">
        <v>250</v>
      </c>
      <c r="E2946" s="28" t="s">
        <v>226</v>
      </c>
      <c r="F2946" s="28">
        <v>2208</v>
      </c>
    </row>
    <row r="2947" spans="2:6" x14ac:dyDescent="0.3">
      <c r="B2947" s="30">
        <v>46293</v>
      </c>
      <c r="C2947" s="28" t="s">
        <v>38</v>
      </c>
      <c r="D2947" s="28" t="s">
        <v>244</v>
      </c>
      <c r="E2947" s="28" t="s">
        <v>231</v>
      </c>
      <c r="F2947" s="28">
        <v>176</v>
      </c>
    </row>
    <row r="2948" spans="2:6" x14ac:dyDescent="0.3">
      <c r="B2948" s="30">
        <v>46293</v>
      </c>
      <c r="C2948" s="28" t="s">
        <v>42</v>
      </c>
      <c r="D2948" s="28" t="s">
        <v>244</v>
      </c>
      <c r="E2948" s="28" t="s">
        <v>242</v>
      </c>
      <c r="F2948" s="28">
        <v>342</v>
      </c>
    </row>
    <row r="2949" spans="2:6" x14ac:dyDescent="0.3">
      <c r="B2949" s="30">
        <v>46293</v>
      </c>
      <c r="C2949" s="28" t="s">
        <v>42</v>
      </c>
      <c r="D2949" s="28" t="s">
        <v>244</v>
      </c>
      <c r="E2949" s="28" t="s">
        <v>240</v>
      </c>
      <c r="F2949" s="28">
        <v>1035</v>
      </c>
    </row>
    <row r="2950" spans="2:6" x14ac:dyDescent="0.3">
      <c r="B2950" s="30">
        <v>46293</v>
      </c>
      <c r="C2950" s="28" t="s">
        <v>38</v>
      </c>
      <c r="D2950" s="28" t="s">
        <v>250</v>
      </c>
      <c r="E2950" s="28" t="s">
        <v>226</v>
      </c>
      <c r="F2950" s="28">
        <v>480</v>
      </c>
    </row>
    <row r="2951" spans="2:6" x14ac:dyDescent="0.3">
      <c r="B2951" s="30">
        <v>46293</v>
      </c>
      <c r="C2951" s="28" t="s">
        <v>42</v>
      </c>
      <c r="D2951" s="28" t="s">
        <v>244</v>
      </c>
      <c r="E2951" s="28" t="s">
        <v>231</v>
      </c>
      <c r="F2951" s="28">
        <v>330</v>
      </c>
    </row>
    <row r="2952" spans="2:6" x14ac:dyDescent="0.3">
      <c r="B2952" s="30">
        <v>46293</v>
      </c>
      <c r="C2952" s="28" t="s">
        <v>106</v>
      </c>
      <c r="D2952" s="28" t="s">
        <v>244</v>
      </c>
      <c r="E2952" s="28" t="s">
        <v>241</v>
      </c>
      <c r="F2952" s="28">
        <v>960</v>
      </c>
    </row>
    <row r="2953" spans="2:6" x14ac:dyDescent="0.3">
      <c r="B2953" s="30">
        <v>46293</v>
      </c>
      <c r="C2953" s="28" t="s">
        <v>38</v>
      </c>
      <c r="D2953" s="28" t="s">
        <v>244</v>
      </c>
      <c r="E2953" s="28" t="s">
        <v>242</v>
      </c>
      <c r="F2953" s="28">
        <v>114</v>
      </c>
    </row>
    <row r="2954" spans="2:6" x14ac:dyDescent="0.3">
      <c r="B2954" s="30">
        <v>46293</v>
      </c>
      <c r="C2954" s="28" t="s">
        <v>42</v>
      </c>
      <c r="D2954" s="28" t="s">
        <v>246</v>
      </c>
      <c r="E2954" s="28" t="s">
        <v>237</v>
      </c>
      <c r="F2954" s="28">
        <v>63</v>
      </c>
    </row>
    <row r="2955" spans="2:6" x14ac:dyDescent="0.3">
      <c r="B2955" s="30">
        <v>46293</v>
      </c>
      <c r="C2955" s="28" t="s">
        <v>39</v>
      </c>
      <c r="D2955" s="28" t="s">
        <v>244</v>
      </c>
      <c r="E2955" s="28" t="s">
        <v>240</v>
      </c>
      <c r="F2955" s="28">
        <v>45</v>
      </c>
    </row>
    <row r="2956" spans="2:6" x14ac:dyDescent="0.3">
      <c r="B2956" s="30">
        <v>46293</v>
      </c>
      <c r="C2956" s="28" t="s">
        <v>42</v>
      </c>
      <c r="D2956" s="28" t="s">
        <v>250</v>
      </c>
      <c r="E2956" s="28" t="s">
        <v>234</v>
      </c>
      <c r="F2956" s="28">
        <v>765</v>
      </c>
    </row>
    <row r="2957" spans="2:6" x14ac:dyDescent="0.3">
      <c r="B2957" s="30">
        <v>46294</v>
      </c>
      <c r="C2957" s="28" t="s">
        <v>39</v>
      </c>
      <c r="D2957" s="28" t="s">
        <v>245</v>
      </c>
      <c r="E2957" s="28" t="s">
        <v>215</v>
      </c>
      <c r="F2957" s="28">
        <v>897</v>
      </c>
    </row>
    <row r="2958" spans="2:6" x14ac:dyDescent="0.3">
      <c r="B2958" s="30">
        <v>46294</v>
      </c>
      <c r="C2958" s="28" t="s">
        <v>39</v>
      </c>
      <c r="D2958" s="28" t="s">
        <v>246</v>
      </c>
      <c r="E2958" s="28" t="s">
        <v>229</v>
      </c>
      <c r="F2958" s="28">
        <v>440</v>
      </c>
    </row>
    <row r="2959" spans="2:6" x14ac:dyDescent="0.3">
      <c r="B2959" s="30">
        <v>46294</v>
      </c>
      <c r="C2959" s="28" t="s">
        <v>38</v>
      </c>
      <c r="D2959" s="28" t="s">
        <v>245</v>
      </c>
      <c r="E2959" s="28" t="s">
        <v>223</v>
      </c>
      <c r="F2959" s="28">
        <v>583</v>
      </c>
    </row>
    <row r="2960" spans="2:6" x14ac:dyDescent="0.3">
      <c r="B2960" s="30">
        <v>46294</v>
      </c>
      <c r="C2960" s="28" t="s">
        <v>38</v>
      </c>
      <c r="D2960" s="28" t="s">
        <v>245</v>
      </c>
      <c r="E2960" s="28" t="s">
        <v>217</v>
      </c>
      <c r="F2960" s="28">
        <v>364</v>
      </c>
    </row>
    <row r="2961" spans="2:6" x14ac:dyDescent="0.3">
      <c r="B2961" s="30">
        <v>46294</v>
      </c>
      <c r="C2961" s="28" t="s">
        <v>38</v>
      </c>
      <c r="D2961" s="28" t="s">
        <v>246</v>
      </c>
      <c r="E2961" s="28" t="s">
        <v>237</v>
      </c>
      <c r="F2961" s="28">
        <v>1008</v>
      </c>
    </row>
    <row r="2962" spans="2:6" x14ac:dyDescent="0.3">
      <c r="B2962" s="30">
        <v>46294</v>
      </c>
      <c r="C2962" s="28" t="s">
        <v>39</v>
      </c>
      <c r="D2962" s="28" t="s">
        <v>244</v>
      </c>
      <c r="E2962" s="28" t="s">
        <v>240</v>
      </c>
      <c r="F2962" s="28">
        <v>270</v>
      </c>
    </row>
    <row r="2963" spans="2:6" x14ac:dyDescent="0.3">
      <c r="B2963" s="30">
        <v>46294</v>
      </c>
      <c r="C2963" s="28" t="s">
        <v>42</v>
      </c>
      <c r="D2963" s="28" t="s">
        <v>247</v>
      </c>
      <c r="E2963" s="28" t="s">
        <v>230</v>
      </c>
      <c r="F2963" s="28">
        <v>592</v>
      </c>
    </row>
    <row r="2964" spans="2:6" x14ac:dyDescent="0.3">
      <c r="B2964" s="30">
        <v>46294</v>
      </c>
      <c r="C2964" s="28" t="s">
        <v>38</v>
      </c>
      <c r="D2964" s="28" t="s">
        <v>246</v>
      </c>
      <c r="E2964" s="28" t="s">
        <v>237</v>
      </c>
      <c r="F2964" s="28">
        <v>378</v>
      </c>
    </row>
    <row r="2965" spans="2:6" x14ac:dyDescent="0.3">
      <c r="B2965" s="30">
        <v>46294</v>
      </c>
      <c r="C2965" s="28" t="s">
        <v>39</v>
      </c>
      <c r="D2965" s="28" t="s">
        <v>246</v>
      </c>
      <c r="E2965" s="28" t="s">
        <v>228</v>
      </c>
      <c r="F2965" s="28">
        <v>1152</v>
      </c>
    </row>
    <row r="2966" spans="2:6" x14ac:dyDescent="0.3">
      <c r="B2966" s="30">
        <v>46294</v>
      </c>
      <c r="C2966" s="28" t="s">
        <v>39</v>
      </c>
      <c r="D2966" s="28" t="s">
        <v>245</v>
      </c>
      <c r="E2966" s="28" t="s">
        <v>223</v>
      </c>
      <c r="F2966" s="28">
        <v>477</v>
      </c>
    </row>
    <row r="2967" spans="2:6" x14ac:dyDescent="0.3">
      <c r="B2967" s="30">
        <v>46294</v>
      </c>
      <c r="C2967" s="28" t="s">
        <v>39</v>
      </c>
      <c r="D2967" s="28" t="s">
        <v>250</v>
      </c>
      <c r="E2967" s="28" t="s">
        <v>235</v>
      </c>
      <c r="F2967" s="28">
        <v>903</v>
      </c>
    </row>
    <row r="2968" spans="2:6" x14ac:dyDescent="0.3">
      <c r="B2968" s="30">
        <v>46295</v>
      </c>
      <c r="C2968" s="28" t="s">
        <v>39</v>
      </c>
      <c r="D2968" s="28" t="s">
        <v>246</v>
      </c>
      <c r="E2968" s="28" t="s">
        <v>228</v>
      </c>
      <c r="F2968" s="28">
        <v>1224</v>
      </c>
    </row>
    <row r="2969" spans="2:6" x14ac:dyDescent="0.3">
      <c r="B2969" s="30">
        <v>46295</v>
      </c>
      <c r="C2969" s="28" t="s">
        <v>38</v>
      </c>
      <c r="D2969" s="28" t="s">
        <v>244</v>
      </c>
      <c r="E2969" s="28" t="s">
        <v>242</v>
      </c>
      <c r="F2969" s="28">
        <v>1368</v>
      </c>
    </row>
    <row r="2970" spans="2:6" x14ac:dyDescent="0.3">
      <c r="B2970" s="30">
        <v>46295</v>
      </c>
      <c r="C2970" s="28" t="s">
        <v>38</v>
      </c>
      <c r="D2970" s="28" t="s">
        <v>247</v>
      </c>
      <c r="E2970" s="28" t="s">
        <v>233</v>
      </c>
      <c r="F2970" s="28">
        <v>510</v>
      </c>
    </row>
    <row r="2971" spans="2:6" x14ac:dyDescent="0.3">
      <c r="B2971" s="30">
        <v>46295</v>
      </c>
      <c r="C2971" s="28" t="s">
        <v>38</v>
      </c>
      <c r="D2971" s="28" t="s">
        <v>250</v>
      </c>
      <c r="E2971" s="28" t="s">
        <v>226</v>
      </c>
      <c r="F2971" s="28">
        <v>1248</v>
      </c>
    </row>
    <row r="2972" spans="2:6" x14ac:dyDescent="0.3">
      <c r="B2972" s="30">
        <v>46296</v>
      </c>
      <c r="C2972" s="28" t="s">
        <v>42</v>
      </c>
      <c r="D2972" s="28" t="s">
        <v>247</v>
      </c>
      <c r="E2972" s="28" t="s">
        <v>221</v>
      </c>
      <c r="F2972" s="28">
        <v>299</v>
      </c>
    </row>
    <row r="2973" spans="2:6" x14ac:dyDescent="0.3">
      <c r="B2973" s="30">
        <v>46296</v>
      </c>
      <c r="C2973" s="28" t="s">
        <v>38</v>
      </c>
      <c r="D2973" s="28" t="s">
        <v>245</v>
      </c>
      <c r="E2973" s="28" t="s">
        <v>219</v>
      </c>
      <c r="F2973" s="28">
        <v>182</v>
      </c>
    </row>
    <row r="2974" spans="2:6" x14ac:dyDescent="0.3">
      <c r="B2974" s="30">
        <v>46296</v>
      </c>
      <c r="C2974" s="28" t="s">
        <v>39</v>
      </c>
      <c r="D2974" s="28" t="s">
        <v>246</v>
      </c>
      <c r="E2974" s="28" t="s">
        <v>237</v>
      </c>
      <c r="F2974" s="28">
        <v>1008</v>
      </c>
    </row>
    <row r="2975" spans="2:6" x14ac:dyDescent="0.3">
      <c r="B2975" s="30">
        <v>46296</v>
      </c>
      <c r="C2975" s="28" t="s">
        <v>106</v>
      </c>
      <c r="D2975" s="28" t="s">
        <v>247</v>
      </c>
      <c r="E2975" s="28" t="s">
        <v>225</v>
      </c>
      <c r="F2975" s="28">
        <v>448</v>
      </c>
    </row>
    <row r="2976" spans="2:6" x14ac:dyDescent="0.3">
      <c r="B2976" s="30">
        <v>46296</v>
      </c>
      <c r="C2976" s="28" t="s">
        <v>39</v>
      </c>
      <c r="D2976" s="28" t="s">
        <v>247</v>
      </c>
      <c r="E2976" s="28" t="s">
        <v>230</v>
      </c>
      <c r="F2976" s="28">
        <v>259</v>
      </c>
    </row>
    <row r="2977" spans="2:6" x14ac:dyDescent="0.3">
      <c r="B2977" s="30">
        <v>46296</v>
      </c>
      <c r="C2977" s="28" t="s">
        <v>106</v>
      </c>
      <c r="D2977" s="28" t="s">
        <v>245</v>
      </c>
      <c r="E2977" s="28" t="s">
        <v>223</v>
      </c>
      <c r="F2977" s="28">
        <v>265</v>
      </c>
    </row>
    <row r="2978" spans="2:6" x14ac:dyDescent="0.3">
      <c r="B2978" s="30">
        <v>46296</v>
      </c>
      <c r="C2978" s="28" t="s">
        <v>39</v>
      </c>
      <c r="D2978" s="28" t="s">
        <v>250</v>
      </c>
      <c r="E2978" s="28" t="s">
        <v>226</v>
      </c>
      <c r="F2978" s="28">
        <v>2016</v>
      </c>
    </row>
    <row r="2979" spans="2:6" x14ac:dyDescent="0.3">
      <c r="B2979" s="30">
        <v>46296</v>
      </c>
      <c r="C2979" s="28" t="s">
        <v>106</v>
      </c>
      <c r="D2979" s="28" t="s">
        <v>247</v>
      </c>
      <c r="E2979" s="28" t="s">
        <v>230</v>
      </c>
      <c r="F2979" s="28">
        <v>444</v>
      </c>
    </row>
    <row r="2980" spans="2:6" x14ac:dyDescent="0.3">
      <c r="B2980" s="30">
        <v>46296</v>
      </c>
      <c r="C2980" s="28" t="s">
        <v>39</v>
      </c>
      <c r="D2980" s="28" t="s">
        <v>245</v>
      </c>
      <c r="E2980" s="28" t="s">
        <v>215</v>
      </c>
      <c r="F2980" s="28">
        <v>759</v>
      </c>
    </row>
    <row r="2981" spans="2:6" x14ac:dyDescent="0.3">
      <c r="B2981" s="30">
        <v>46296</v>
      </c>
      <c r="C2981" s="28" t="s">
        <v>42</v>
      </c>
      <c r="D2981" s="28" t="s">
        <v>246</v>
      </c>
      <c r="E2981" s="28" t="s">
        <v>229</v>
      </c>
      <c r="F2981" s="28">
        <v>1408</v>
      </c>
    </row>
    <row r="2982" spans="2:6" x14ac:dyDescent="0.3">
      <c r="B2982" s="30">
        <v>46296</v>
      </c>
      <c r="C2982" s="28" t="s">
        <v>38</v>
      </c>
      <c r="D2982" s="28" t="s">
        <v>246</v>
      </c>
      <c r="E2982" s="28" t="s">
        <v>228</v>
      </c>
      <c r="F2982" s="28">
        <v>1224</v>
      </c>
    </row>
    <row r="2983" spans="2:6" x14ac:dyDescent="0.3">
      <c r="B2983" s="30">
        <v>46296</v>
      </c>
      <c r="C2983" s="28" t="s">
        <v>39</v>
      </c>
      <c r="D2983" s="28" t="s">
        <v>244</v>
      </c>
      <c r="E2983" s="28" t="s">
        <v>227</v>
      </c>
      <c r="F2983" s="28">
        <v>928</v>
      </c>
    </row>
    <row r="2984" spans="2:6" x14ac:dyDescent="0.3">
      <c r="B2984" s="30">
        <v>46297</v>
      </c>
      <c r="C2984" s="28" t="s">
        <v>106</v>
      </c>
      <c r="D2984" s="28" t="s">
        <v>244</v>
      </c>
      <c r="E2984" s="28" t="s">
        <v>231</v>
      </c>
      <c r="F2984" s="28">
        <v>22</v>
      </c>
    </row>
    <row r="2985" spans="2:6" x14ac:dyDescent="0.3">
      <c r="B2985" s="30">
        <v>46297</v>
      </c>
      <c r="C2985" s="28" t="s">
        <v>39</v>
      </c>
      <c r="D2985" s="28" t="s">
        <v>244</v>
      </c>
      <c r="E2985" s="28" t="s">
        <v>242</v>
      </c>
      <c r="F2985" s="28">
        <v>1197</v>
      </c>
    </row>
    <row r="2986" spans="2:6" x14ac:dyDescent="0.3">
      <c r="B2986" s="30">
        <v>46297</v>
      </c>
      <c r="C2986" s="28" t="s">
        <v>39</v>
      </c>
      <c r="D2986" s="28" t="s">
        <v>245</v>
      </c>
      <c r="E2986" s="28" t="s">
        <v>217</v>
      </c>
      <c r="F2986" s="28">
        <v>832</v>
      </c>
    </row>
    <row r="2987" spans="2:6" x14ac:dyDescent="0.3">
      <c r="B2987" s="30">
        <v>46297</v>
      </c>
      <c r="C2987" s="28" t="s">
        <v>39</v>
      </c>
      <c r="D2987" s="28" t="s">
        <v>250</v>
      </c>
      <c r="E2987" s="28" t="s">
        <v>239</v>
      </c>
      <c r="F2987" s="28">
        <v>532</v>
      </c>
    </row>
    <row r="2988" spans="2:6" x14ac:dyDescent="0.3">
      <c r="B2988" s="30">
        <v>46297</v>
      </c>
      <c r="C2988" s="28" t="s">
        <v>38</v>
      </c>
      <c r="D2988" s="28" t="s">
        <v>250</v>
      </c>
      <c r="E2988" s="28" t="s">
        <v>235</v>
      </c>
      <c r="F2988" s="28">
        <v>1075</v>
      </c>
    </row>
    <row r="2989" spans="2:6" x14ac:dyDescent="0.3">
      <c r="B2989" s="30">
        <v>46297</v>
      </c>
      <c r="C2989" s="28" t="s">
        <v>39</v>
      </c>
      <c r="D2989" s="28" t="s">
        <v>246</v>
      </c>
      <c r="E2989" s="28" t="s">
        <v>237</v>
      </c>
      <c r="F2989" s="28">
        <v>63</v>
      </c>
    </row>
    <row r="2990" spans="2:6" x14ac:dyDescent="0.3">
      <c r="B2990" s="30">
        <v>46297</v>
      </c>
      <c r="C2990" s="28" t="s">
        <v>38</v>
      </c>
      <c r="D2990" s="28" t="s">
        <v>250</v>
      </c>
      <c r="E2990" s="28" t="s">
        <v>239</v>
      </c>
      <c r="F2990" s="28">
        <v>418</v>
      </c>
    </row>
    <row r="2991" spans="2:6" x14ac:dyDescent="0.3">
      <c r="B2991" s="30">
        <v>46297</v>
      </c>
      <c r="C2991" s="28" t="s">
        <v>106</v>
      </c>
      <c r="D2991" s="28" t="s">
        <v>246</v>
      </c>
      <c r="E2991" s="28" t="s">
        <v>236</v>
      </c>
      <c r="F2991" s="28">
        <v>132</v>
      </c>
    </row>
    <row r="2992" spans="2:6" x14ac:dyDescent="0.3">
      <c r="B2992" s="30">
        <v>46297</v>
      </c>
      <c r="C2992" s="28" t="s">
        <v>38</v>
      </c>
      <c r="D2992" s="28" t="s">
        <v>244</v>
      </c>
      <c r="E2992" s="28" t="s">
        <v>231</v>
      </c>
      <c r="F2992" s="28">
        <v>308</v>
      </c>
    </row>
    <row r="2993" spans="2:6" x14ac:dyDescent="0.3">
      <c r="B2993" s="30">
        <v>46298</v>
      </c>
      <c r="C2993" s="28" t="s">
        <v>42</v>
      </c>
      <c r="D2993" s="28" t="s">
        <v>244</v>
      </c>
      <c r="E2993" s="28" t="s">
        <v>227</v>
      </c>
      <c r="F2993" s="28">
        <v>1276</v>
      </c>
    </row>
    <row r="2994" spans="2:6" x14ac:dyDescent="0.3">
      <c r="B2994" s="30">
        <v>46298</v>
      </c>
      <c r="C2994" s="28" t="s">
        <v>106</v>
      </c>
      <c r="D2994" s="28" t="s">
        <v>247</v>
      </c>
      <c r="E2994" s="28" t="s">
        <v>230</v>
      </c>
      <c r="F2994" s="28">
        <v>851</v>
      </c>
    </row>
    <row r="2995" spans="2:6" x14ac:dyDescent="0.3">
      <c r="B2995" s="30">
        <v>46298</v>
      </c>
      <c r="C2995" s="28" t="s">
        <v>38</v>
      </c>
      <c r="D2995" s="28" t="s">
        <v>250</v>
      </c>
      <c r="E2995" s="28" t="s">
        <v>226</v>
      </c>
      <c r="F2995" s="28">
        <v>960</v>
      </c>
    </row>
    <row r="2996" spans="2:6" x14ac:dyDescent="0.3">
      <c r="B2996" s="30">
        <v>46298</v>
      </c>
      <c r="C2996" s="28" t="s">
        <v>42</v>
      </c>
      <c r="D2996" s="28" t="s">
        <v>246</v>
      </c>
      <c r="E2996" s="28" t="s">
        <v>237</v>
      </c>
      <c r="F2996" s="28">
        <v>63</v>
      </c>
    </row>
    <row r="2997" spans="2:6" x14ac:dyDescent="0.3">
      <c r="B2997" s="30">
        <v>46298</v>
      </c>
      <c r="C2997" s="28" t="s">
        <v>39</v>
      </c>
      <c r="D2997" s="28" t="s">
        <v>247</v>
      </c>
      <c r="E2997" s="28" t="s">
        <v>225</v>
      </c>
      <c r="F2997" s="28">
        <v>576</v>
      </c>
    </row>
    <row r="2998" spans="2:6" x14ac:dyDescent="0.3">
      <c r="B2998" s="30">
        <v>46298</v>
      </c>
      <c r="C2998" s="28" t="s">
        <v>42</v>
      </c>
      <c r="D2998" s="28" t="s">
        <v>246</v>
      </c>
      <c r="E2998" s="28" t="s">
        <v>229</v>
      </c>
      <c r="F2998" s="28">
        <v>264</v>
      </c>
    </row>
    <row r="2999" spans="2:6" x14ac:dyDescent="0.3">
      <c r="B2999" s="30">
        <v>46298</v>
      </c>
      <c r="C2999" s="28" t="s">
        <v>106</v>
      </c>
      <c r="D2999" s="28" t="s">
        <v>250</v>
      </c>
      <c r="E2999" s="28" t="s">
        <v>226</v>
      </c>
      <c r="F2999" s="28">
        <v>960</v>
      </c>
    </row>
    <row r="3000" spans="2:6" x14ac:dyDescent="0.3">
      <c r="B3000" s="30">
        <v>46298</v>
      </c>
      <c r="C3000" s="28" t="s">
        <v>106</v>
      </c>
      <c r="D3000" s="28" t="s">
        <v>246</v>
      </c>
      <c r="E3000" s="28" t="s">
        <v>229</v>
      </c>
      <c r="F3000" s="28">
        <v>352</v>
      </c>
    </row>
    <row r="3001" spans="2:6" x14ac:dyDescent="0.3">
      <c r="B3001" s="30">
        <v>46298</v>
      </c>
      <c r="C3001" s="28" t="s">
        <v>106</v>
      </c>
      <c r="D3001" s="28" t="s">
        <v>250</v>
      </c>
      <c r="E3001" s="28" t="s">
        <v>232</v>
      </c>
      <c r="F3001" s="28">
        <v>235</v>
      </c>
    </row>
    <row r="3002" spans="2:6" x14ac:dyDescent="0.3">
      <c r="B3002" s="30">
        <v>46298</v>
      </c>
      <c r="C3002" s="28" t="s">
        <v>42</v>
      </c>
      <c r="D3002" s="28" t="s">
        <v>245</v>
      </c>
      <c r="E3002" s="28" t="s">
        <v>223</v>
      </c>
      <c r="F3002" s="28">
        <v>530</v>
      </c>
    </row>
    <row r="3003" spans="2:6" x14ac:dyDescent="0.3">
      <c r="B3003" s="30">
        <v>46298</v>
      </c>
      <c r="C3003" s="28" t="s">
        <v>38</v>
      </c>
      <c r="D3003" s="28" t="s">
        <v>245</v>
      </c>
      <c r="E3003" s="28" t="s">
        <v>219</v>
      </c>
      <c r="F3003" s="28">
        <v>546</v>
      </c>
    </row>
    <row r="3004" spans="2:6" x14ac:dyDescent="0.3">
      <c r="B3004" s="30">
        <v>46299</v>
      </c>
      <c r="C3004" s="28" t="s">
        <v>38</v>
      </c>
      <c r="D3004" s="28" t="s">
        <v>245</v>
      </c>
      <c r="E3004" s="28" t="s">
        <v>223</v>
      </c>
      <c r="F3004" s="28">
        <v>1166</v>
      </c>
    </row>
    <row r="3005" spans="2:6" x14ac:dyDescent="0.3">
      <c r="B3005" s="30">
        <v>46299</v>
      </c>
      <c r="C3005" s="28" t="s">
        <v>39</v>
      </c>
      <c r="D3005" s="28" t="s">
        <v>245</v>
      </c>
      <c r="E3005" s="28" t="s">
        <v>223</v>
      </c>
      <c r="F3005" s="28">
        <v>424</v>
      </c>
    </row>
    <row r="3006" spans="2:6" x14ac:dyDescent="0.3">
      <c r="B3006" s="30">
        <v>46299</v>
      </c>
      <c r="C3006" s="28" t="s">
        <v>39</v>
      </c>
      <c r="D3006" s="28" t="s">
        <v>244</v>
      </c>
      <c r="E3006" s="28" t="s">
        <v>231</v>
      </c>
      <c r="F3006" s="28">
        <v>352</v>
      </c>
    </row>
    <row r="3007" spans="2:6" x14ac:dyDescent="0.3">
      <c r="B3007" s="30">
        <v>46299</v>
      </c>
      <c r="C3007" s="28" t="s">
        <v>39</v>
      </c>
      <c r="D3007" s="28" t="s">
        <v>247</v>
      </c>
      <c r="E3007" s="28" t="s">
        <v>225</v>
      </c>
      <c r="F3007" s="28">
        <v>1408</v>
      </c>
    </row>
    <row r="3008" spans="2:6" x14ac:dyDescent="0.3">
      <c r="B3008" s="30">
        <v>46299</v>
      </c>
      <c r="C3008" s="28" t="s">
        <v>39</v>
      </c>
      <c r="D3008" s="28" t="s">
        <v>244</v>
      </c>
      <c r="E3008" s="28" t="s">
        <v>241</v>
      </c>
      <c r="F3008" s="28">
        <v>1140</v>
      </c>
    </row>
    <row r="3009" spans="2:6" x14ac:dyDescent="0.3">
      <c r="B3009" s="30">
        <v>46299</v>
      </c>
      <c r="C3009" s="28" t="s">
        <v>38</v>
      </c>
      <c r="D3009" s="28" t="s">
        <v>247</v>
      </c>
      <c r="E3009" s="28" t="s">
        <v>233</v>
      </c>
      <c r="F3009" s="28">
        <v>1275</v>
      </c>
    </row>
    <row r="3010" spans="2:6" x14ac:dyDescent="0.3">
      <c r="B3010" s="30">
        <v>46299</v>
      </c>
      <c r="C3010" s="28" t="s">
        <v>106</v>
      </c>
      <c r="D3010" s="28" t="s">
        <v>244</v>
      </c>
      <c r="E3010" s="28" t="s">
        <v>241</v>
      </c>
      <c r="F3010" s="28">
        <v>480</v>
      </c>
    </row>
    <row r="3011" spans="2:6" x14ac:dyDescent="0.3">
      <c r="B3011" s="30">
        <v>46299</v>
      </c>
      <c r="C3011" s="28" t="s">
        <v>42</v>
      </c>
      <c r="D3011" s="28" t="s">
        <v>250</v>
      </c>
      <c r="E3011" s="28" t="s">
        <v>239</v>
      </c>
      <c r="F3011" s="28">
        <v>228</v>
      </c>
    </row>
    <row r="3012" spans="2:6" x14ac:dyDescent="0.3">
      <c r="B3012" s="30">
        <v>46299</v>
      </c>
      <c r="C3012" s="28" t="s">
        <v>42</v>
      </c>
      <c r="D3012" s="28" t="s">
        <v>244</v>
      </c>
      <c r="E3012" s="28" t="s">
        <v>240</v>
      </c>
      <c r="F3012" s="28">
        <v>720</v>
      </c>
    </row>
    <row r="3013" spans="2:6" x14ac:dyDescent="0.3">
      <c r="B3013" s="30">
        <v>46299</v>
      </c>
      <c r="C3013" s="28" t="s">
        <v>38</v>
      </c>
      <c r="D3013" s="28" t="s">
        <v>247</v>
      </c>
      <c r="E3013" s="28" t="s">
        <v>233</v>
      </c>
      <c r="F3013" s="28">
        <v>459</v>
      </c>
    </row>
    <row r="3014" spans="2:6" x14ac:dyDescent="0.3">
      <c r="B3014" s="30">
        <v>46299</v>
      </c>
      <c r="C3014" s="28" t="s">
        <v>106</v>
      </c>
      <c r="D3014" s="28" t="s">
        <v>245</v>
      </c>
      <c r="E3014" s="28" t="s">
        <v>215</v>
      </c>
      <c r="F3014" s="28">
        <v>483</v>
      </c>
    </row>
    <row r="3015" spans="2:6" x14ac:dyDescent="0.3">
      <c r="B3015" s="30">
        <v>46299</v>
      </c>
      <c r="C3015" s="28" t="s">
        <v>106</v>
      </c>
      <c r="D3015" s="28" t="s">
        <v>250</v>
      </c>
      <c r="E3015" s="28" t="s">
        <v>226</v>
      </c>
      <c r="F3015" s="28">
        <v>960</v>
      </c>
    </row>
    <row r="3016" spans="2:6" x14ac:dyDescent="0.3">
      <c r="B3016" s="30">
        <v>46299</v>
      </c>
      <c r="C3016" s="28" t="s">
        <v>38</v>
      </c>
      <c r="D3016" s="28" t="s">
        <v>247</v>
      </c>
      <c r="E3016" s="28" t="s">
        <v>221</v>
      </c>
      <c r="F3016" s="28">
        <v>169</v>
      </c>
    </row>
    <row r="3017" spans="2:6" x14ac:dyDescent="0.3">
      <c r="B3017" s="30">
        <v>46299</v>
      </c>
      <c r="C3017" s="28" t="s">
        <v>38</v>
      </c>
      <c r="D3017" s="28" t="s">
        <v>244</v>
      </c>
      <c r="E3017" s="28" t="s">
        <v>240</v>
      </c>
      <c r="F3017" s="28">
        <v>765</v>
      </c>
    </row>
    <row r="3018" spans="2:6" x14ac:dyDescent="0.3">
      <c r="B3018" s="30">
        <v>46299</v>
      </c>
      <c r="C3018" s="28" t="s">
        <v>39</v>
      </c>
      <c r="D3018" s="28" t="s">
        <v>250</v>
      </c>
      <c r="E3018" s="28" t="s">
        <v>235</v>
      </c>
      <c r="F3018" s="28">
        <v>731</v>
      </c>
    </row>
    <row r="3019" spans="2:6" x14ac:dyDescent="0.3">
      <c r="B3019" s="30">
        <v>46300</v>
      </c>
      <c r="C3019" s="28" t="s">
        <v>106</v>
      </c>
      <c r="D3019" s="28" t="s">
        <v>244</v>
      </c>
      <c r="E3019" s="28" t="s">
        <v>240</v>
      </c>
      <c r="F3019" s="28">
        <v>900</v>
      </c>
    </row>
    <row r="3020" spans="2:6" x14ac:dyDescent="0.3">
      <c r="B3020" s="30">
        <v>46300</v>
      </c>
      <c r="C3020" s="28" t="s">
        <v>42</v>
      </c>
      <c r="D3020" s="28" t="s">
        <v>250</v>
      </c>
      <c r="E3020" s="28" t="s">
        <v>239</v>
      </c>
      <c r="F3020" s="28">
        <v>798</v>
      </c>
    </row>
    <row r="3021" spans="2:6" x14ac:dyDescent="0.3">
      <c r="B3021" s="30">
        <v>46300</v>
      </c>
      <c r="C3021" s="28" t="s">
        <v>39</v>
      </c>
      <c r="D3021" s="28" t="s">
        <v>245</v>
      </c>
      <c r="E3021" s="28" t="s">
        <v>223</v>
      </c>
      <c r="F3021" s="28">
        <v>212</v>
      </c>
    </row>
    <row r="3022" spans="2:6" x14ac:dyDescent="0.3">
      <c r="B3022" s="30">
        <v>46300</v>
      </c>
      <c r="C3022" s="28" t="s">
        <v>39</v>
      </c>
      <c r="D3022" s="28" t="s">
        <v>244</v>
      </c>
      <c r="E3022" s="28" t="s">
        <v>240</v>
      </c>
      <c r="F3022" s="28">
        <v>180</v>
      </c>
    </row>
    <row r="3023" spans="2:6" x14ac:dyDescent="0.3">
      <c r="B3023" s="30">
        <v>46300</v>
      </c>
      <c r="C3023" s="28" t="s">
        <v>42</v>
      </c>
      <c r="D3023" s="28" t="s">
        <v>250</v>
      </c>
      <c r="E3023" s="28" t="s">
        <v>226</v>
      </c>
      <c r="F3023" s="28">
        <v>1536</v>
      </c>
    </row>
    <row r="3024" spans="2:6" x14ac:dyDescent="0.3">
      <c r="B3024" s="30">
        <v>46300</v>
      </c>
      <c r="C3024" s="28" t="s">
        <v>42</v>
      </c>
      <c r="D3024" s="28" t="s">
        <v>245</v>
      </c>
      <c r="E3024" s="28" t="s">
        <v>238</v>
      </c>
      <c r="F3024" s="28">
        <v>1653</v>
      </c>
    </row>
    <row r="3025" spans="2:6" x14ac:dyDescent="0.3">
      <c r="B3025" s="30">
        <v>46300</v>
      </c>
      <c r="C3025" s="28" t="s">
        <v>42</v>
      </c>
      <c r="D3025" s="28" t="s">
        <v>246</v>
      </c>
      <c r="E3025" s="28" t="s">
        <v>237</v>
      </c>
      <c r="F3025" s="28">
        <v>945</v>
      </c>
    </row>
    <row r="3026" spans="2:6" x14ac:dyDescent="0.3">
      <c r="B3026" s="30">
        <v>46300</v>
      </c>
      <c r="C3026" s="28" t="s">
        <v>39</v>
      </c>
      <c r="D3026" s="28" t="s">
        <v>250</v>
      </c>
      <c r="E3026" s="28" t="s">
        <v>232</v>
      </c>
      <c r="F3026" s="28">
        <v>47</v>
      </c>
    </row>
    <row r="3027" spans="2:6" x14ac:dyDescent="0.3">
      <c r="B3027" s="30">
        <v>46300</v>
      </c>
      <c r="C3027" s="28" t="s">
        <v>42</v>
      </c>
      <c r="D3027" s="28" t="s">
        <v>250</v>
      </c>
      <c r="E3027" s="28" t="s">
        <v>232</v>
      </c>
      <c r="F3027" s="28">
        <v>376</v>
      </c>
    </row>
    <row r="3028" spans="2:6" x14ac:dyDescent="0.3">
      <c r="B3028" s="30">
        <v>46300</v>
      </c>
      <c r="C3028" s="28" t="s">
        <v>106</v>
      </c>
      <c r="D3028" s="28" t="s">
        <v>246</v>
      </c>
      <c r="E3028" s="28" t="s">
        <v>229</v>
      </c>
      <c r="F3028" s="28">
        <v>1672</v>
      </c>
    </row>
    <row r="3029" spans="2:6" x14ac:dyDescent="0.3">
      <c r="B3029" s="30">
        <v>46300</v>
      </c>
      <c r="C3029" s="28" t="s">
        <v>39</v>
      </c>
      <c r="D3029" s="28" t="s">
        <v>247</v>
      </c>
      <c r="E3029" s="28" t="s">
        <v>221</v>
      </c>
      <c r="F3029" s="28">
        <v>273</v>
      </c>
    </row>
    <row r="3030" spans="2:6" x14ac:dyDescent="0.3">
      <c r="B3030" s="30">
        <v>46300</v>
      </c>
      <c r="C3030" s="28" t="s">
        <v>42</v>
      </c>
      <c r="D3030" s="28" t="s">
        <v>250</v>
      </c>
      <c r="E3030" s="28" t="s">
        <v>239</v>
      </c>
      <c r="F3030" s="28">
        <v>152</v>
      </c>
    </row>
    <row r="3031" spans="2:6" x14ac:dyDescent="0.3">
      <c r="B3031" s="30">
        <v>46300</v>
      </c>
      <c r="C3031" s="28" t="s">
        <v>39</v>
      </c>
      <c r="D3031" s="28" t="s">
        <v>244</v>
      </c>
      <c r="E3031" s="28" t="s">
        <v>231</v>
      </c>
      <c r="F3031" s="28">
        <v>132</v>
      </c>
    </row>
    <row r="3032" spans="2:6" x14ac:dyDescent="0.3">
      <c r="B3032" s="30">
        <v>46300</v>
      </c>
      <c r="C3032" s="28" t="s">
        <v>38</v>
      </c>
      <c r="D3032" s="28" t="s">
        <v>246</v>
      </c>
      <c r="E3032" s="28" t="s">
        <v>237</v>
      </c>
      <c r="F3032" s="28">
        <v>1386</v>
      </c>
    </row>
    <row r="3033" spans="2:6" x14ac:dyDescent="0.3">
      <c r="B3033" s="30">
        <v>46301</v>
      </c>
      <c r="C3033" s="28" t="s">
        <v>106</v>
      </c>
      <c r="D3033" s="28" t="s">
        <v>245</v>
      </c>
      <c r="E3033" s="28" t="s">
        <v>217</v>
      </c>
      <c r="F3033" s="28">
        <v>936</v>
      </c>
    </row>
    <row r="3034" spans="2:6" x14ac:dyDescent="0.3">
      <c r="B3034" s="30">
        <v>46301</v>
      </c>
      <c r="C3034" s="28" t="s">
        <v>106</v>
      </c>
      <c r="D3034" s="28" t="s">
        <v>244</v>
      </c>
      <c r="E3034" s="28" t="s">
        <v>241</v>
      </c>
      <c r="F3034" s="28">
        <v>1380</v>
      </c>
    </row>
    <row r="3035" spans="2:6" x14ac:dyDescent="0.3">
      <c r="B3035" s="30">
        <v>46301</v>
      </c>
      <c r="C3035" s="28" t="s">
        <v>106</v>
      </c>
      <c r="D3035" s="28" t="s">
        <v>244</v>
      </c>
      <c r="E3035" s="28" t="s">
        <v>240</v>
      </c>
      <c r="F3035" s="28">
        <v>675</v>
      </c>
    </row>
    <row r="3036" spans="2:6" x14ac:dyDescent="0.3">
      <c r="B3036" s="30">
        <v>46301</v>
      </c>
      <c r="C3036" s="28" t="s">
        <v>42</v>
      </c>
      <c r="D3036" s="28" t="s">
        <v>247</v>
      </c>
      <c r="E3036" s="28" t="s">
        <v>221</v>
      </c>
      <c r="F3036" s="28">
        <v>169</v>
      </c>
    </row>
    <row r="3037" spans="2:6" x14ac:dyDescent="0.3">
      <c r="B3037" s="30">
        <v>46301</v>
      </c>
      <c r="C3037" s="28" t="s">
        <v>38</v>
      </c>
      <c r="D3037" s="28" t="s">
        <v>244</v>
      </c>
      <c r="E3037" s="28" t="s">
        <v>242</v>
      </c>
      <c r="F3037" s="28">
        <v>912</v>
      </c>
    </row>
    <row r="3038" spans="2:6" x14ac:dyDescent="0.3">
      <c r="B3038" s="30">
        <v>46301</v>
      </c>
      <c r="C3038" s="28" t="s">
        <v>42</v>
      </c>
      <c r="D3038" s="28" t="s">
        <v>250</v>
      </c>
      <c r="E3038" s="28" t="s">
        <v>232</v>
      </c>
      <c r="F3038" s="28">
        <v>846</v>
      </c>
    </row>
    <row r="3039" spans="2:6" x14ac:dyDescent="0.3">
      <c r="B3039" s="30">
        <v>46301</v>
      </c>
      <c r="C3039" s="28" t="s">
        <v>38</v>
      </c>
      <c r="D3039" s="28" t="s">
        <v>245</v>
      </c>
      <c r="E3039" s="28" t="s">
        <v>217</v>
      </c>
      <c r="F3039" s="28">
        <v>1040</v>
      </c>
    </row>
    <row r="3040" spans="2:6" x14ac:dyDescent="0.3">
      <c r="B3040" s="30">
        <v>46301</v>
      </c>
      <c r="C3040" s="28" t="s">
        <v>42</v>
      </c>
      <c r="D3040" s="28" t="s">
        <v>245</v>
      </c>
      <c r="E3040" s="28" t="s">
        <v>223</v>
      </c>
      <c r="F3040" s="28">
        <v>1113</v>
      </c>
    </row>
    <row r="3041" spans="2:6" x14ac:dyDescent="0.3">
      <c r="B3041" s="30">
        <v>46301</v>
      </c>
      <c r="C3041" s="28" t="s">
        <v>42</v>
      </c>
      <c r="D3041" s="28" t="s">
        <v>246</v>
      </c>
      <c r="E3041" s="28" t="s">
        <v>228</v>
      </c>
      <c r="F3041" s="28">
        <v>432</v>
      </c>
    </row>
    <row r="3042" spans="2:6" x14ac:dyDescent="0.3">
      <c r="B3042" s="30">
        <v>46301</v>
      </c>
      <c r="C3042" s="28" t="s">
        <v>106</v>
      </c>
      <c r="D3042" s="28" t="s">
        <v>245</v>
      </c>
      <c r="E3042" s="28" t="s">
        <v>219</v>
      </c>
      <c r="F3042" s="28">
        <v>455</v>
      </c>
    </row>
    <row r="3043" spans="2:6" x14ac:dyDescent="0.3">
      <c r="B3043" s="30">
        <v>46301</v>
      </c>
      <c r="C3043" s="28" t="s">
        <v>39</v>
      </c>
      <c r="D3043" s="28" t="s">
        <v>246</v>
      </c>
      <c r="E3043" s="28" t="s">
        <v>228</v>
      </c>
      <c r="F3043" s="28">
        <v>288</v>
      </c>
    </row>
    <row r="3044" spans="2:6" x14ac:dyDescent="0.3">
      <c r="B3044" s="30">
        <v>46301</v>
      </c>
      <c r="C3044" s="28" t="s">
        <v>39</v>
      </c>
      <c r="D3044" s="28" t="s">
        <v>247</v>
      </c>
      <c r="E3044" s="28" t="s">
        <v>233</v>
      </c>
      <c r="F3044" s="28">
        <v>357</v>
      </c>
    </row>
    <row r="3045" spans="2:6" x14ac:dyDescent="0.3">
      <c r="B3045" s="30">
        <v>46301</v>
      </c>
      <c r="C3045" s="28" t="s">
        <v>38</v>
      </c>
      <c r="D3045" s="28" t="s">
        <v>245</v>
      </c>
      <c r="E3045" s="28" t="s">
        <v>217</v>
      </c>
      <c r="F3045" s="28">
        <v>728</v>
      </c>
    </row>
    <row r="3046" spans="2:6" x14ac:dyDescent="0.3">
      <c r="B3046" s="30">
        <v>46301</v>
      </c>
      <c r="C3046" s="28" t="s">
        <v>38</v>
      </c>
      <c r="D3046" s="28" t="s">
        <v>250</v>
      </c>
      <c r="E3046" s="28" t="s">
        <v>226</v>
      </c>
      <c r="F3046" s="28">
        <v>864</v>
      </c>
    </row>
    <row r="3047" spans="2:6" x14ac:dyDescent="0.3">
      <c r="B3047" s="30">
        <v>46302</v>
      </c>
      <c r="C3047" s="28" t="s">
        <v>106</v>
      </c>
      <c r="D3047" s="28" t="s">
        <v>250</v>
      </c>
      <c r="E3047" s="28" t="s">
        <v>235</v>
      </c>
      <c r="F3047" s="28">
        <v>817</v>
      </c>
    </row>
    <row r="3048" spans="2:6" x14ac:dyDescent="0.3">
      <c r="B3048" s="30">
        <v>46302</v>
      </c>
      <c r="C3048" s="28" t="s">
        <v>38</v>
      </c>
      <c r="D3048" s="28" t="s">
        <v>245</v>
      </c>
      <c r="E3048" s="28" t="s">
        <v>223</v>
      </c>
      <c r="F3048" s="28">
        <v>1113</v>
      </c>
    </row>
    <row r="3049" spans="2:6" x14ac:dyDescent="0.3">
      <c r="B3049" s="30">
        <v>46302</v>
      </c>
      <c r="C3049" s="28" t="s">
        <v>106</v>
      </c>
      <c r="D3049" s="28" t="s">
        <v>244</v>
      </c>
      <c r="E3049" s="28" t="s">
        <v>240</v>
      </c>
      <c r="F3049" s="28">
        <v>45</v>
      </c>
    </row>
    <row r="3050" spans="2:6" x14ac:dyDescent="0.3">
      <c r="B3050" s="30">
        <v>46302</v>
      </c>
      <c r="C3050" s="28" t="s">
        <v>39</v>
      </c>
      <c r="D3050" s="28" t="s">
        <v>244</v>
      </c>
      <c r="E3050" s="28" t="s">
        <v>242</v>
      </c>
      <c r="F3050" s="28">
        <v>570</v>
      </c>
    </row>
    <row r="3051" spans="2:6" x14ac:dyDescent="0.3">
      <c r="B3051" s="30">
        <v>46302</v>
      </c>
      <c r="C3051" s="28" t="s">
        <v>106</v>
      </c>
      <c r="D3051" s="28" t="s">
        <v>250</v>
      </c>
      <c r="E3051" s="28" t="s">
        <v>239</v>
      </c>
      <c r="F3051" s="28">
        <v>798</v>
      </c>
    </row>
    <row r="3052" spans="2:6" x14ac:dyDescent="0.3">
      <c r="B3052" s="30">
        <v>46302</v>
      </c>
      <c r="C3052" s="28" t="s">
        <v>42</v>
      </c>
      <c r="D3052" s="28" t="s">
        <v>245</v>
      </c>
      <c r="E3052" s="28" t="s">
        <v>215</v>
      </c>
      <c r="F3052" s="28">
        <v>414</v>
      </c>
    </row>
    <row r="3053" spans="2:6" x14ac:dyDescent="0.3">
      <c r="B3053" s="30">
        <v>46303</v>
      </c>
      <c r="C3053" s="28" t="s">
        <v>106</v>
      </c>
      <c r="D3053" s="28" t="s">
        <v>250</v>
      </c>
      <c r="E3053" s="28" t="s">
        <v>239</v>
      </c>
      <c r="F3053" s="28">
        <v>76</v>
      </c>
    </row>
    <row r="3054" spans="2:6" x14ac:dyDescent="0.3">
      <c r="B3054" s="30">
        <v>46303</v>
      </c>
      <c r="C3054" s="28" t="s">
        <v>38</v>
      </c>
      <c r="D3054" s="28" t="s">
        <v>245</v>
      </c>
      <c r="E3054" s="28" t="s">
        <v>223</v>
      </c>
      <c r="F3054" s="28">
        <v>689</v>
      </c>
    </row>
    <row r="3055" spans="2:6" x14ac:dyDescent="0.3">
      <c r="B3055" s="30">
        <v>46303</v>
      </c>
      <c r="C3055" s="28" t="s">
        <v>39</v>
      </c>
      <c r="D3055" s="28" t="s">
        <v>244</v>
      </c>
      <c r="E3055" s="28" t="s">
        <v>242</v>
      </c>
      <c r="F3055" s="28">
        <v>1140</v>
      </c>
    </row>
    <row r="3056" spans="2:6" x14ac:dyDescent="0.3">
      <c r="B3056" s="30">
        <v>46303</v>
      </c>
      <c r="C3056" s="28" t="s">
        <v>39</v>
      </c>
      <c r="D3056" s="28" t="s">
        <v>247</v>
      </c>
      <c r="E3056" s="28" t="s">
        <v>230</v>
      </c>
      <c r="F3056" s="28">
        <v>74</v>
      </c>
    </row>
    <row r="3057" spans="2:6" x14ac:dyDescent="0.3">
      <c r="B3057" s="30">
        <v>46303</v>
      </c>
      <c r="C3057" s="28" t="s">
        <v>39</v>
      </c>
      <c r="D3057" s="28" t="s">
        <v>244</v>
      </c>
      <c r="E3057" s="28" t="s">
        <v>242</v>
      </c>
      <c r="F3057" s="28">
        <v>1311</v>
      </c>
    </row>
    <row r="3058" spans="2:6" x14ac:dyDescent="0.3">
      <c r="B3058" s="30">
        <v>46303</v>
      </c>
      <c r="C3058" s="28" t="s">
        <v>39</v>
      </c>
      <c r="D3058" s="28" t="s">
        <v>246</v>
      </c>
      <c r="E3058" s="28" t="s">
        <v>237</v>
      </c>
      <c r="F3058" s="28">
        <v>567</v>
      </c>
    </row>
    <row r="3059" spans="2:6" x14ac:dyDescent="0.3">
      <c r="B3059" s="30">
        <v>46303</v>
      </c>
      <c r="C3059" s="28" t="s">
        <v>39</v>
      </c>
      <c r="D3059" s="28" t="s">
        <v>250</v>
      </c>
      <c r="E3059" s="28" t="s">
        <v>226</v>
      </c>
      <c r="F3059" s="28">
        <v>960</v>
      </c>
    </row>
    <row r="3060" spans="2:6" x14ac:dyDescent="0.3">
      <c r="B3060" s="30">
        <v>46303</v>
      </c>
      <c r="C3060" s="28" t="s">
        <v>38</v>
      </c>
      <c r="D3060" s="28" t="s">
        <v>246</v>
      </c>
      <c r="E3060" s="28" t="s">
        <v>237</v>
      </c>
      <c r="F3060" s="28">
        <v>315</v>
      </c>
    </row>
    <row r="3061" spans="2:6" x14ac:dyDescent="0.3">
      <c r="B3061" s="30">
        <v>46303</v>
      </c>
      <c r="C3061" s="28" t="s">
        <v>38</v>
      </c>
      <c r="D3061" s="28" t="s">
        <v>250</v>
      </c>
      <c r="E3061" s="28" t="s">
        <v>226</v>
      </c>
      <c r="F3061" s="28">
        <v>192</v>
      </c>
    </row>
    <row r="3062" spans="2:6" x14ac:dyDescent="0.3">
      <c r="B3062" s="30">
        <v>46303</v>
      </c>
      <c r="C3062" s="28" t="s">
        <v>42</v>
      </c>
      <c r="D3062" s="28" t="s">
        <v>245</v>
      </c>
      <c r="E3062" s="28" t="s">
        <v>223</v>
      </c>
      <c r="F3062" s="28">
        <v>318</v>
      </c>
    </row>
    <row r="3063" spans="2:6" x14ac:dyDescent="0.3">
      <c r="B3063" s="30">
        <v>46303</v>
      </c>
      <c r="C3063" s="28" t="s">
        <v>106</v>
      </c>
      <c r="D3063" s="28" t="s">
        <v>245</v>
      </c>
      <c r="E3063" s="28" t="s">
        <v>223</v>
      </c>
      <c r="F3063" s="28">
        <v>106</v>
      </c>
    </row>
    <row r="3064" spans="2:6" x14ac:dyDescent="0.3">
      <c r="B3064" s="30">
        <v>46303</v>
      </c>
      <c r="C3064" s="28" t="s">
        <v>106</v>
      </c>
      <c r="D3064" s="28" t="s">
        <v>245</v>
      </c>
      <c r="E3064" s="28" t="s">
        <v>238</v>
      </c>
      <c r="F3064" s="28">
        <v>261</v>
      </c>
    </row>
    <row r="3065" spans="2:6" x14ac:dyDescent="0.3">
      <c r="B3065" s="30">
        <v>46303</v>
      </c>
      <c r="C3065" s="28" t="s">
        <v>39</v>
      </c>
      <c r="D3065" s="28" t="s">
        <v>245</v>
      </c>
      <c r="E3065" s="28" t="s">
        <v>238</v>
      </c>
      <c r="F3065" s="28">
        <v>2001</v>
      </c>
    </row>
    <row r="3066" spans="2:6" x14ac:dyDescent="0.3">
      <c r="B3066" s="30">
        <v>46303</v>
      </c>
      <c r="C3066" s="28" t="s">
        <v>39</v>
      </c>
      <c r="D3066" s="28" t="s">
        <v>244</v>
      </c>
      <c r="E3066" s="28" t="s">
        <v>242</v>
      </c>
      <c r="F3066" s="28">
        <v>399</v>
      </c>
    </row>
    <row r="3067" spans="2:6" x14ac:dyDescent="0.3">
      <c r="B3067" s="30">
        <v>46304</v>
      </c>
      <c r="C3067" s="28" t="s">
        <v>106</v>
      </c>
      <c r="D3067" s="28" t="s">
        <v>247</v>
      </c>
      <c r="E3067" s="28" t="s">
        <v>221</v>
      </c>
      <c r="F3067" s="28">
        <v>143</v>
      </c>
    </row>
    <row r="3068" spans="2:6" x14ac:dyDescent="0.3">
      <c r="B3068" s="30">
        <v>46304</v>
      </c>
      <c r="C3068" s="28" t="s">
        <v>42</v>
      </c>
      <c r="D3068" s="28" t="s">
        <v>250</v>
      </c>
      <c r="E3068" s="28" t="s">
        <v>239</v>
      </c>
      <c r="F3068" s="28">
        <v>342</v>
      </c>
    </row>
    <row r="3069" spans="2:6" x14ac:dyDescent="0.3">
      <c r="B3069" s="30">
        <v>46304</v>
      </c>
      <c r="C3069" s="28" t="s">
        <v>39</v>
      </c>
      <c r="D3069" s="28" t="s">
        <v>244</v>
      </c>
      <c r="E3069" s="28" t="s">
        <v>231</v>
      </c>
      <c r="F3069" s="28">
        <v>550</v>
      </c>
    </row>
    <row r="3070" spans="2:6" x14ac:dyDescent="0.3">
      <c r="B3070" s="30">
        <v>46304</v>
      </c>
      <c r="C3070" s="28" t="s">
        <v>42</v>
      </c>
      <c r="D3070" s="28" t="s">
        <v>244</v>
      </c>
      <c r="E3070" s="28" t="s">
        <v>227</v>
      </c>
      <c r="F3070" s="28">
        <v>580</v>
      </c>
    </row>
    <row r="3071" spans="2:6" x14ac:dyDescent="0.3">
      <c r="B3071" s="30">
        <v>46304</v>
      </c>
      <c r="C3071" s="28" t="s">
        <v>39</v>
      </c>
      <c r="D3071" s="28" t="s">
        <v>245</v>
      </c>
      <c r="E3071" s="28" t="s">
        <v>219</v>
      </c>
      <c r="F3071" s="28">
        <v>1729</v>
      </c>
    </row>
    <row r="3072" spans="2:6" x14ac:dyDescent="0.3">
      <c r="B3072" s="30">
        <v>46304</v>
      </c>
      <c r="C3072" s="28" t="s">
        <v>38</v>
      </c>
      <c r="D3072" s="28" t="s">
        <v>247</v>
      </c>
      <c r="E3072" s="28" t="s">
        <v>230</v>
      </c>
      <c r="F3072" s="28">
        <v>555</v>
      </c>
    </row>
    <row r="3073" spans="2:6" x14ac:dyDescent="0.3">
      <c r="B3073" s="30">
        <v>46304</v>
      </c>
      <c r="C3073" s="28" t="s">
        <v>39</v>
      </c>
      <c r="D3073" s="28" t="s">
        <v>250</v>
      </c>
      <c r="E3073" s="28" t="s">
        <v>235</v>
      </c>
      <c r="F3073" s="28">
        <v>1075</v>
      </c>
    </row>
    <row r="3074" spans="2:6" x14ac:dyDescent="0.3">
      <c r="B3074" s="30">
        <v>46304</v>
      </c>
      <c r="C3074" s="28" t="s">
        <v>42</v>
      </c>
      <c r="D3074" s="28" t="s">
        <v>245</v>
      </c>
      <c r="E3074" s="28" t="s">
        <v>238</v>
      </c>
      <c r="F3074" s="28">
        <v>2001</v>
      </c>
    </row>
    <row r="3075" spans="2:6" x14ac:dyDescent="0.3">
      <c r="B3075" s="30">
        <v>46304</v>
      </c>
      <c r="C3075" s="28" t="s">
        <v>38</v>
      </c>
      <c r="D3075" s="28" t="s">
        <v>247</v>
      </c>
      <c r="E3075" s="28" t="s">
        <v>233</v>
      </c>
      <c r="F3075" s="28">
        <v>255</v>
      </c>
    </row>
    <row r="3076" spans="2:6" x14ac:dyDescent="0.3">
      <c r="B3076" s="30">
        <v>46304</v>
      </c>
      <c r="C3076" s="28" t="s">
        <v>42</v>
      </c>
      <c r="D3076" s="28" t="s">
        <v>250</v>
      </c>
      <c r="E3076" s="28" t="s">
        <v>234</v>
      </c>
      <c r="F3076" s="28">
        <v>459</v>
      </c>
    </row>
    <row r="3077" spans="2:6" x14ac:dyDescent="0.3">
      <c r="B3077" s="30">
        <v>46304</v>
      </c>
      <c r="C3077" s="28" t="s">
        <v>38</v>
      </c>
      <c r="D3077" s="28" t="s">
        <v>250</v>
      </c>
      <c r="E3077" s="28" t="s">
        <v>226</v>
      </c>
      <c r="F3077" s="28">
        <v>1248</v>
      </c>
    </row>
    <row r="3078" spans="2:6" x14ac:dyDescent="0.3">
      <c r="B3078" s="30">
        <v>46305</v>
      </c>
      <c r="C3078" s="28" t="s">
        <v>38</v>
      </c>
      <c r="D3078" s="28" t="s">
        <v>245</v>
      </c>
      <c r="E3078" s="28" t="s">
        <v>219</v>
      </c>
      <c r="F3078" s="28">
        <v>2275</v>
      </c>
    </row>
    <row r="3079" spans="2:6" x14ac:dyDescent="0.3">
      <c r="B3079" s="30">
        <v>46305</v>
      </c>
      <c r="C3079" s="28" t="s">
        <v>38</v>
      </c>
      <c r="D3079" s="28" t="s">
        <v>246</v>
      </c>
      <c r="E3079" s="28" t="s">
        <v>236</v>
      </c>
      <c r="F3079" s="28">
        <v>121</v>
      </c>
    </row>
    <row r="3080" spans="2:6" x14ac:dyDescent="0.3">
      <c r="B3080" s="30">
        <v>46305</v>
      </c>
      <c r="C3080" s="28" t="s">
        <v>42</v>
      </c>
      <c r="D3080" s="28" t="s">
        <v>244</v>
      </c>
      <c r="E3080" s="28" t="s">
        <v>231</v>
      </c>
      <c r="F3080" s="28">
        <v>484</v>
      </c>
    </row>
    <row r="3081" spans="2:6" x14ac:dyDescent="0.3">
      <c r="B3081" s="30">
        <v>46305</v>
      </c>
      <c r="C3081" s="28" t="s">
        <v>38</v>
      </c>
      <c r="D3081" s="28" t="s">
        <v>245</v>
      </c>
      <c r="E3081" s="28" t="s">
        <v>219</v>
      </c>
      <c r="F3081" s="28">
        <v>1729</v>
      </c>
    </row>
    <row r="3082" spans="2:6" x14ac:dyDescent="0.3">
      <c r="B3082" s="30">
        <v>46305</v>
      </c>
      <c r="C3082" s="28" t="s">
        <v>38</v>
      </c>
      <c r="D3082" s="28" t="s">
        <v>246</v>
      </c>
      <c r="E3082" s="28" t="s">
        <v>229</v>
      </c>
      <c r="F3082" s="28">
        <v>352</v>
      </c>
    </row>
    <row r="3083" spans="2:6" x14ac:dyDescent="0.3">
      <c r="B3083" s="30">
        <v>46305</v>
      </c>
      <c r="C3083" s="28" t="s">
        <v>106</v>
      </c>
      <c r="D3083" s="28" t="s">
        <v>246</v>
      </c>
      <c r="E3083" s="28" t="s">
        <v>237</v>
      </c>
      <c r="F3083" s="28">
        <v>1575</v>
      </c>
    </row>
    <row r="3084" spans="2:6" x14ac:dyDescent="0.3">
      <c r="B3084" s="30">
        <v>46305</v>
      </c>
      <c r="C3084" s="28" t="s">
        <v>106</v>
      </c>
      <c r="D3084" s="28" t="s">
        <v>250</v>
      </c>
      <c r="E3084" s="28" t="s">
        <v>239</v>
      </c>
      <c r="F3084" s="28">
        <v>380</v>
      </c>
    </row>
    <row r="3085" spans="2:6" x14ac:dyDescent="0.3">
      <c r="B3085" s="30">
        <v>46305</v>
      </c>
      <c r="C3085" s="28" t="s">
        <v>38</v>
      </c>
      <c r="D3085" s="28" t="s">
        <v>247</v>
      </c>
      <c r="E3085" s="28" t="s">
        <v>230</v>
      </c>
      <c r="F3085" s="28">
        <v>555</v>
      </c>
    </row>
    <row r="3086" spans="2:6" x14ac:dyDescent="0.3">
      <c r="B3086" s="30">
        <v>46305</v>
      </c>
      <c r="C3086" s="28" t="s">
        <v>38</v>
      </c>
      <c r="D3086" s="28" t="s">
        <v>247</v>
      </c>
      <c r="E3086" s="28" t="s">
        <v>221</v>
      </c>
      <c r="F3086" s="28">
        <v>65</v>
      </c>
    </row>
    <row r="3087" spans="2:6" x14ac:dyDescent="0.3">
      <c r="B3087" s="30">
        <v>46305</v>
      </c>
      <c r="C3087" s="28" t="s">
        <v>39</v>
      </c>
      <c r="D3087" s="28" t="s">
        <v>244</v>
      </c>
      <c r="E3087" s="28" t="s">
        <v>240</v>
      </c>
      <c r="F3087" s="28">
        <v>270</v>
      </c>
    </row>
    <row r="3088" spans="2:6" x14ac:dyDescent="0.3">
      <c r="B3088" s="30">
        <v>46305</v>
      </c>
      <c r="C3088" s="28" t="s">
        <v>39</v>
      </c>
      <c r="D3088" s="28" t="s">
        <v>247</v>
      </c>
      <c r="E3088" s="28" t="s">
        <v>230</v>
      </c>
      <c r="F3088" s="28">
        <v>185</v>
      </c>
    </row>
    <row r="3089" spans="2:6" x14ac:dyDescent="0.3">
      <c r="B3089" s="30">
        <v>46305</v>
      </c>
      <c r="C3089" s="28" t="s">
        <v>42</v>
      </c>
      <c r="D3089" s="28" t="s">
        <v>250</v>
      </c>
      <c r="E3089" s="28" t="s">
        <v>232</v>
      </c>
      <c r="F3089" s="28">
        <v>1081</v>
      </c>
    </row>
    <row r="3090" spans="2:6" x14ac:dyDescent="0.3">
      <c r="B3090" s="30">
        <v>46306</v>
      </c>
      <c r="C3090" s="28" t="s">
        <v>42</v>
      </c>
      <c r="D3090" s="28" t="s">
        <v>244</v>
      </c>
      <c r="E3090" s="28" t="s">
        <v>240</v>
      </c>
      <c r="F3090" s="28">
        <v>270</v>
      </c>
    </row>
    <row r="3091" spans="2:6" x14ac:dyDescent="0.3">
      <c r="B3091" s="30">
        <v>46306</v>
      </c>
      <c r="C3091" s="28" t="s">
        <v>106</v>
      </c>
      <c r="D3091" s="28" t="s">
        <v>246</v>
      </c>
      <c r="E3091" s="28" t="s">
        <v>237</v>
      </c>
      <c r="F3091" s="28">
        <v>882</v>
      </c>
    </row>
    <row r="3092" spans="2:6" x14ac:dyDescent="0.3">
      <c r="B3092" s="30">
        <v>46306</v>
      </c>
      <c r="C3092" s="28" t="s">
        <v>106</v>
      </c>
      <c r="D3092" s="28" t="s">
        <v>250</v>
      </c>
      <c r="E3092" s="28" t="s">
        <v>226</v>
      </c>
      <c r="F3092" s="28">
        <v>768</v>
      </c>
    </row>
    <row r="3093" spans="2:6" x14ac:dyDescent="0.3">
      <c r="B3093" s="30">
        <v>46306</v>
      </c>
      <c r="C3093" s="28" t="s">
        <v>38</v>
      </c>
      <c r="D3093" s="28" t="s">
        <v>247</v>
      </c>
      <c r="E3093" s="28" t="s">
        <v>230</v>
      </c>
      <c r="F3093" s="28">
        <v>814</v>
      </c>
    </row>
    <row r="3094" spans="2:6" x14ac:dyDescent="0.3">
      <c r="B3094" s="30">
        <v>46306</v>
      </c>
      <c r="C3094" s="28" t="s">
        <v>42</v>
      </c>
      <c r="D3094" s="28" t="s">
        <v>250</v>
      </c>
      <c r="E3094" s="28" t="s">
        <v>234</v>
      </c>
      <c r="F3094" s="28">
        <v>102</v>
      </c>
    </row>
    <row r="3095" spans="2:6" x14ac:dyDescent="0.3">
      <c r="B3095" s="30">
        <v>46306</v>
      </c>
      <c r="C3095" s="28" t="s">
        <v>42</v>
      </c>
      <c r="D3095" s="28" t="s">
        <v>250</v>
      </c>
      <c r="E3095" s="28" t="s">
        <v>235</v>
      </c>
      <c r="F3095" s="28">
        <v>860</v>
      </c>
    </row>
    <row r="3096" spans="2:6" x14ac:dyDescent="0.3">
      <c r="B3096" s="30">
        <v>46306</v>
      </c>
      <c r="C3096" s="28" t="s">
        <v>38</v>
      </c>
      <c r="D3096" s="28" t="s">
        <v>250</v>
      </c>
      <c r="E3096" s="28" t="s">
        <v>226</v>
      </c>
      <c r="F3096" s="28">
        <v>384</v>
      </c>
    </row>
    <row r="3097" spans="2:6" x14ac:dyDescent="0.3">
      <c r="B3097" s="30">
        <v>46306</v>
      </c>
      <c r="C3097" s="28" t="s">
        <v>39</v>
      </c>
      <c r="D3097" s="28" t="s">
        <v>246</v>
      </c>
      <c r="E3097" s="28" t="s">
        <v>228</v>
      </c>
      <c r="F3097" s="28">
        <v>1800</v>
      </c>
    </row>
    <row r="3098" spans="2:6" x14ac:dyDescent="0.3">
      <c r="B3098" s="30">
        <v>46306</v>
      </c>
      <c r="C3098" s="28" t="s">
        <v>106</v>
      </c>
      <c r="D3098" s="28" t="s">
        <v>245</v>
      </c>
      <c r="E3098" s="28" t="s">
        <v>215</v>
      </c>
      <c r="F3098" s="28">
        <v>1035</v>
      </c>
    </row>
    <row r="3099" spans="2:6" x14ac:dyDescent="0.3">
      <c r="B3099" s="30">
        <v>46307</v>
      </c>
      <c r="C3099" s="28" t="s">
        <v>38</v>
      </c>
      <c r="D3099" s="28" t="s">
        <v>250</v>
      </c>
      <c r="E3099" s="28" t="s">
        <v>235</v>
      </c>
      <c r="F3099" s="28">
        <v>344</v>
      </c>
    </row>
    <row r="3100" spans="2:6" x14ac:dyDescent="0.3">
      <c r="B3100" s="30">
        <v>46307</v>
      </c>
      <c r="C3100" s="28" t="s">
        <v>42</v>
      </c>
      <c r="D3100" s="28" t="s">
        <v>247</v>
      </c>
      <c r="E3100" s="28" t="s">
        <v>225</v>
      </c>
      <c r="F3100" s="28">
        <v>1088</v>
      </c>
    </row>
    <row r="3101" spans="2:6" x14ac:dyDescent="0.3">
      <c r="B3101" s="30">
        <v>46307</v>
      </c>
      <c r="C3101" s="28" t="s">
        <v>106</v>
      </c>
      <c r="D3101" s="28" t="s">
        <v>250</v>
      </c>
      <c r="E3101" s="28" t="s">
        <v>232</v>
      </c>
      <c r="F3101" s="28">
        <v>1081</v>
      </c>
    </row>
    <row r="3102" spans="2:6" x14ac:dyDescent="0.3">
      <c r="B3102" s="30">
        <v>46307</v>
      </c>
      <c r="C3102" s="28" t="s">
        <v>106</v>
      </c>
      <c r="D3102" s="28" t="s">
        <v>247</v>
      </c>
      <c r="E3102" s="28" t="s">
        <v>225</v>
      </c>
      <c r="F3102" s="28">
        <v>1216</v>
      </c>
    </row>
    <row r="3103" spans="2:6" x14ac:dyDescent="0.3">
      <c r="B3103" s="30">
        <v>46307</v>
      </c>
      <c r="C3103" s="28" t="s">
        <v>106</v>
      </c>
      <c r="D3103" s="28" t="s">
        <v>250</v>
      </c>
      <c r="E3103" s="28" t="s">
        <v>232</v>
      </c>
      <c r="F3103" s="28">
        <v>940</v>
      </c>
    </row>
    <row r="3104" spans="2:6" x14ac:dyDescent="0.3">
      <c r="B3104" s="30">
        <v>46307</v>
      </c>
      <c r="C3104" s="28" t="s">
        <v>39</v>
      </c>
      <c r="D3104" s="28" t="s">
        <v>245</v>
      </c>
      <c r="E3104" s="28" t="s">
        <v>223</v>
      </c>
      <c r="F3104" s="28">
        <v>1007</v>
      </c>
    </row>
    <row r="3105" spans="2:6" x14ac:dyDescent="0.3">
      <c r="B3105" s="30">
        <v>46307</v>
      </c>
      <c r="C3105" s="28" t="s">
        <v>42</v>
      </c>
      <c r="D3105" s="28" t="s">
        <v>247</v>
      </c>
      <c r="E3105" s="28" t="s">
        <v>230</v>
      </c>
      <c r="F3105" s="28">
        <v>814</v>
      </c>
    </row>
    <row r="3106" spans="2:6" x14ac:dyDescent="0.3">
      <c r="B3106" s="30">
        <v>46307</v>
      </c>
      <c r="C3106" s="28" t="s">
        <v>39</v>
      </c>
      <c r="D3106" s="28" t="s">
        <v>245</v>
      </c>
      <c r="E3106" s="28" t="s">
        <v>215</v>
      </c>
      <c r="F3106" s="28">
        <v>897</v>
      </c>
    </row>
    <row r="3107" spans="2:6" x14ac:dyDescent="0.3">
      <c r="B3107" s="30">
        <v>46307</v>
      </c>
      <c r="C3107" s="28" t="s">
        <v>106</v>
      </c>
      <c r="D3107" s="28" t="s">
        <v>245</v>
      </c>
      <c r="E3107" s="28" t="s">
        <v>238</v>
      </c>
      <c r="F3107" s="28">
        <v>1392</v>
      </c>
    </row>
    <row r="3108" spans="2:6" x14ac:dyDescent="0.3">
      <c r="B3108" s="30">
        <v>46307</v>
      </c>
      <c r="C3108" s="28" t="s">
        <v>106</v>
      </c>
      <c r="D3108" s="28" t="s">
        <v>250</v>
      </c>
      <c r="E3108" s="28" t="s">
        <v>239</v>
      </c>
      <c r="F3108" s="28">
        <v>456</v>
      </c>
    </row>
    <row r="3109" spans="2:6" x14ac:dyDescent="0.3">
      <c r="B3109" s="30">
        <v>46307</v>
      </c>
      <c r="C3109" s="28" t="s">
        <v>42</v>
      </c>
      <c r="D3109" s="28" t="s">
        <v>244</v>
      </c>
      <c r="E3109" s="28" t="s">
        <v>231</v>
      </c>
      <c r="F3109" s="28">
        <v>440</v>
      </c>
    </row>
    <row r="3110" spans="2:6" x14ac:dyDescent="0.3">
      <c r="B3110" s="30">
        <v>46308</v>
      </c>
      <c r="C3110" s="28" t="s">
        <v>38</v>
      </c>
      <c r="D3110" s="28" t="s">
        <v>244</v>
      </c>
      <c r="E3110" s="28" t="s">
        <v>231</v>
      </c>
      <c r="F3110" s="28">
        <v>550</v>
      </c>
    </row>
    <row r="3111" spans="2:6" x14ac:dyDescent="0.3">
      <c r="B3111" s="30">
        <v>46308</v>
      </c>
      <c r="C3111" s="28" t="s">
        <v>39</v>
      </c>
      <c r="D3111" s="28" t="s">
        <v>244</v>
      </c>
      <c r="E3111" s="28" t="s">
        <v>240</v>
      </c>
      <c r="F3111" s="28">
        <v>180</v>
      </c>
    </row>
    <row r="3112" spans="2:6" x14ac:dyDescent="0.3">
      <c r="B3112" s="30">
        <v>46308</v>
      </c>
      <c r="C3112" s="28" t="s">
        <v>39</v>
      </c>
      <c r="D3112" s="28" t="s">
        <v>245</v>
      </c>
      <c r="E3112" s="28" t="s">
        <v>238</v>
      </c>
      <c r="F3112" s="28">
        <v>1305</v>
      </c>
    </row>
    <row r="3113" spans="2:6" x14ac:dyDescent="0.3">
      <c r="B3113" s="30">
        <v>46308</v>
      </c>
      <c r="C3113" s="28" t="s">
        <v>38</v>
      </c>
      <c r="D3113" s="28" t="s">
        <v>250</v>
      </c>
      <c r="E3113" s="28" t="s">
        <v>234</v>
      </c>
      <c r="F3113" s="28">
        <v>663</v>
      </c>
    </row>
    <row r="3114" spans="2:6" x14ac:dyDescent="0.3">
      <c r="B3114" s="30">
        <v>46308</v>
      </c>
      <c r="C3114" s="28" t="s">
        <v>38</v>
      </c>
      <c r="D3114" s="28" t="s">
        <v>244</v>
      </c>
      <c r="E3114" s="28" t="s">
        <v>240</v>
      </c>
      <c r="F3114" s="28">
        <v>405</v>
      </c>
    </row>
    <row r="3115" spans="2:6" x14ac:dyDescent="0.3">
      <c r="B3115" s="30">
        <v>46308</v>
      </c>
      <c r="C3115" s="28" t="s">
        <v>39</v>
      </c>
      <c r="D3115" s="28" t="s">
        <v>247</v>
      </c>
      <c r="E3115" s="28" t="s">
        <v>225</v>
      </c>
      <c r="F3115" s="28">
        <v>256</v>
      </c>
    </row>
    <row r="3116" spans="2:6" x14ac:dyDescent="0.3">
      <c r="B3116" s="30">
        <v>46308</v>
      </c>
      <c r="C3116" s="28" t="s">
        <v>106</v>
      </c>
      <c r="D3116" s="28" t="s">
        <v>250</v>
      </c>
      <c r="E3116" s="28" t="s">
        <v>226</v>
      </c>
      <c r="F3116" s="28">
        <v>960</v>
      </c>
    </row>
    <row r="3117" spans="2:6" x14ac:dyDescent="0.3">
      <c r="B3117" s="30">
        <v>46308</v>
      </c>
      <c r="C3117" s="28" t="s">
        <v>106</v>
      </c>
      <c r="D3117" s="28" t="s">
        <v>244</v>
      </c>
      <c r="E3117" s="28" t="s">
        <v>241</v>
      </c>
      <c r="F3117" s="28">
        <v>600</v>
      </c>
    </row>
    <row r="3118" spans="2:6" x14ac:dyDescent="0.3">
      <c r="B3118" s="30">
        <v>46308</v>
      </c>
      <c r="C3118" s="28" t="s">
        <v>38</v>
      </c>
      <c r="D3118" s="28" t="s">
        <v>250</v>
      </c>
      <c r="E3118" s="28" t="s">
        <v>226</v>
      </c>
      <c r="F3118" s="28">
        <v>288</v>
      </c>
    </row>
    <row r="3119" spans="2:6" x14ac:dyDescent="0.3">
      <c r="B3119" s="30">
        <v>46308</v>
      </c>
      <c r="C3119" s="28" t="s">
        <v>38</v>
      </c>
      <c r="D3119" s="28" t="s">
        <v>244</v>
      </c>
      <c r="E3119" s="28" t="s">
        <v>242</v>
      </c>
      <c r="F3119" s="28">
        <v>1083</v>
      </c>
    </row>
    <row r="3120" spans="2:6" x14ac:dyDescent="0.3">
      <c r="B3120" s="30">
        <v>46308</v>
      </c>
      <c r="C3120" s="28" t="s">
        <v>38</v>
      </c>
      <c r="D3120" s="28" t="s">
        <v>245</v>
      </c>
      <c r="E3120" s="28" t="s">
        <v>223</v>
      </c>
      <c r="F3120" s="28">
        <v>583</v>
      </c>
    </row>
    <row r="3121" spans="2:6" x14ac:dyDescent="0.3">
      <c r="B3121" s="30">
        <v>46308</v>
      </c>
      <c r="C3121" s="28" t="s">
        <v>38</v>
      </c>
      <c r="D3121" s="28" t="s">
        <v>244</v>
      </c>
      <c r="E3121" s="28" t="s">
        <v>242</v>
      </c>
      <c r="F3121" s="28">
        <v>228</v>
      </c>
    </row>
    <row r="3122" spans="2:6" x14ac:dyDescent="0.3">
      <c r="B3122" s="30">
        <v>46309</v>
      </c>
      <c r="C3122" s="28" t="s">
        <v>39</v>
      </c>
      <c r="D3122" s="28" t="s">
        <v>247</v>
      </c>
      <c r="E3122" s="28" t="s">
        <v>233</v>
      </c>
      <c r="F3122" s="28">
        <v>153</v>
      </c>
    </row>
    <row r="3123" spans="2:6" x14ac:dyDescent="0.3">
      <c r="B3123" s="30">
        <v>46309</v>
      </c>
      <c r="C3123" s="28" t="s">
        <v>42</v>
      </c>
      <c r="D3123" s="28" t="s">
        <v>245</v>
      </c>
      <c r="E3123" s="28" t="s">
        <v>238</v>
      </c>
      <c r="F3123" s="28">
        <v>348</v>
      </c>
    </row>
    <row r="3124" spans="2:6" x14ac:dyDescent="0.3">
      <c r="B3124" s="30">
        <v>46309</v>
      </c>
      <c r="C3124" s="28" t="s">
        <v>39</v>
      </c>
      <c r="D3124" s="28" t="s">
        <v>246</v>
      </c>
      <c r="E3124" s="28" t="s">
        <v>236</v>
      </c>
      <c r="F3124" s="28">
        <v>231</v>
      </c>
    </row>
    <row r="3125" spans="2:6" x14ac:dyDescent="0.3">
      <c r="B3125" s="30">
        <v>46309</v>
      </c>
      <c r="C3125" s="28" t="s">
        <v>38</v>
      </c>
      <c r="D3125" s="28" t="s">
        <v>244</v>
      </c>
      <c r="E3125" s="28" t="s">
        <v>227</v>
      </c>
      <c r="F3125" s="28">
        <v>1044</v>
      </c>
    </row>
    <row r="3126" spans="2:6" x14ac:dyDescent="0.3">
      <c r="B3126" s="30">
        <v>46309</v>
      </c>
      <c r="C3126" s="28" t="s">
        <v>106</v>
      </c>
      <c r="D3126" s="28" t="s">
        <v>250</v>
      </c>
      <c r="E3126" s="28" t="s">
        <v>226</v>
      </c>
      <c r="F3126" s="28">
        <v>1728</v>
      </c>
    </row>
    <row r="3127" spans="2:6" x14ac:dyDescent="0.3">
      <c r="B3127" s="30">
        <v>46309</v>
      </c>
      <c r="C3127" s="28" t="s">
        <v>39</v>
      </c>
      <c r="D3127" s="28" t="s">
        <v>244</v>
      </c>
      <c r="E3127" s="28" t="s">
        <v>241</v>
      </c>
      <c r="F3127" s="28">
        <v>240</v>
      </c>
    </row>
    <row r="3128" spans="2:6" x14ac:dyDescent="0.3">
      <c r="B3128" s="30">
        <v>46309</v>
      </c>
      <c r="C3128" s="28" t="s">
        <v>42</v>
      </c>
      <c r="D3128" s="28" t="s">
        <v>247</v>
      </c>
      <c r="E3128" s="28" t="s">
        <v>233</v>
      </c>
      <c r="F3128" s="28">
        <v>612</v>
      </c>
    </row>
    <row r="3129" spans="2:6" x14ac:dyDescent="0.3">
      <c r="B3129" s="30">
        <v>46309</v>
      </c>
      <c r="C3129" s="28" t="s">
        <v>106</v>
      </c>
      <c r="D3129" s="28" t="s">
        <v>247</v>
      </c>
      <c r="E3129" s="28" t="s">
        <v>221</v>
      </c>
      <c r="F3129" s="28">
        <v>26</v>
      </c>
    </row>
    <row r="3130" spans="2:6" x14ac:dyDescent="0.3">
      <c r="B3130" s="30">
        <v>46309</v>
      </c>
      <c r="C3130" s="28" t="s">
        <v>106</v>
      </c>
      <c r="D3130" s="28" t="s">
        <v>244</v>
      </c>
      <c r="E3130" s="28" t="s">
        <v>241</v>
      </c>
      <c r="F3130" s="28">
        <v>660</v>
      </c>
    </row>
    <row r="3131" spans="2:6" x14ac:dyDescent="0.3">
      <c r="B3131" s="30">
        <v>46310</v>
      </c>
      <c r="C3131" s="28" t="s">
        <v>39</v>
      </c>
      <c r="D3131" s="28" t="s">
        <v>247</v>
      </c>
      <c r="E3131" s="28" t="s">
        <v>230</v>
      </c>
      <c r="F3131" s="28">
        <v>259</v>
      </c>
    </row>
    <row r="3132" spans="2:6" x14ac:dyDescent="0.3">
      <c r="B3132" s="30">
        <v>46310</v>
      </c>
      <c r="C3132" s="28" t="s">
        <v>42</v>
      </c>
      <c r="D3132" s="28" t="s">
        <v>247</v>
      </c>
      <c r="E3132" s="28" t="s">
        <v>230</v>
      </c>
      <c r="F3132" s="28">
        <v>703</v>
      </c>
    </row>
    <row r="3133" spans="2:6" x14ac:dyDescent="0.3">
      <c r="B3133" s="30">
        <v>46310</v>
      </c>
      <c r="C3133" s="28" t="s">
        <v>39</v>
      </c>
      <c r="D3133" s="28" t="s">
        <v>246</v>
      </c>
      <c r="E3133" s="28" t="s">
        <v>236</v>
      </c>
      <c r="F3133" s="28">
        <v>55</v>
      </c>
    </row>
    <row r="3134" spans="2:6" x14ac:dyDescent="0.3">
      <c r="B3134" s="30">
        <v>46310</v>
      </c>
      <c r="C3134" s="28" t="s">
        <v>39</v>
      </c>
      <c r="D3134" s="28" t="s">
        <v>246</v>
      </c>
      <c r="E3134" s="28" t="s">
        <v>237</v>
      </c>
      <c r="F3134" s="28">
        <v>1575</v>
      </c>
    </row>
    <row r="3135" spans="2:6" x14ac:dyDescent="0.3">
      <c r="B3135" s="30">
        <v>46310</v>
      </c>
      <c r="C3135" s="28" t="s">
        <v>42</v>
      </c>
      <c r="D3135" s="28" t="s">
        <v>247</v>
      </c>
      <c r="E3135" s="28" t="s">
        <v>230</v>
      </c>
      <c r="F3135" s="28">
        <v>148</v>
      </c>
    </row>
    <row r="3136" spans="2:6" x14ac:dyDescent="0.3">
      <c r="B3136" s="30">
        <v>46310</v>
      </c>
      <c r="C3136" s="28" t="s">
        <v>38</v>
      </c>
      <c r="D3136" s="28" t="s">
        <v>245</v>
      </c>
      <c r="E3136" s="28" t="s">
        <v>219</v>
      </c>
      <c r="F3136" s="28">
        <v>273</v>
      </c>
    </row>
    <row r="3137" spans="2:6" x14ac:dyDescent="0.3">
      <c r="B3137" s="30">
        <v>46310</v>
      </c>
      <c r="C3137" s="28" t="s">
        <v>38</v>
      </c>
      <c r="D3137" s="28" t="s">
        <v>246</v>
      </c>
      <c r="E3137" s="28" t="s">
        <v>236</v>
      </c>
      <c r="F3137" s="28">
        <v>66</v>
      </c>
    </row>
    <row r="3138" spans="2:6" x14ac:dyDescent="0.3">
      <c r="B3138" s="30">
        <v>46310</v>
      </c>
      <c r="C3138" s="28" t="s">
        <v>39</v>
      </c>
      <c r="D3138" s="28" t="s">
        <v>244</v>
      </c>
      <c r="E3138" s="28" t="s">
        <v>227</v>
      </c>
      <c r="F3138" s="28">
        <v>754</v>
      </c>
    </row>
    <row r="3139" spans="2:6" x14ac:dyDescent="0.3">
      <c r="B3139" s="30">
        <v>46310</v>
      </c>
      <c r="C3139" s="28" t="s">
        <v>42</v>
      </c>
      <c r="D3139" s="28" t="s">
        <v>247</v>
      </c>
      <c r="E3139" s="28" t="s">
        <v>230</v>
      </c>
      <c r="F3139" s="28">
        <v>444</v>
      </c>
    </row>
    <row r="3140" spans="2:6" x14ac:dyDescent="0.3">
      <c r="B3140" s="30">
        <v>46310</v>
      </c>
      <c r="C3140" s="28" t="s">
        <v>42</v>
      </c>
      <c r="D3140" s="28" t="s">
        <v>247</v>
      </c>
      <c r="E3140" s="28" t="s">
        <v>230</v>
      </c>
      <c r="F3140" s="28">
        <v>518</v>
      </c>
    </row>
    <row r="3141" spans="2:6" x14ac:dyDescent="0.3">
      <c r="B3141" s="30">
        <v>46310</v>
      </c>
      <c r="C3141" s="28" t="s">
        <v>39</v>
      </c>
      <c r="D3141" s="28" t="s">
        <v>244</v>
      </c>
      <c r="E3141" s="28" t="s">
        <v>242</v>
      </c>
      <c r="F3141" s="28">
        <v>1311</v>
      </c>
    </row>
    <row r="3142" spans="2:6" x14ac:dyDescent="0.3">
      <c r="B3142" s="30">
        <v>46310</v>
      </c>
      <c r="C3142" s="28" t="s">
        <v>42</v>
      </c>
      <c r="D3142" s="28" t="s">
        <v>246</v>
      </c>
      <c r="E3142" s="28" t="s">
        <v>237</v>
      </c>
      <c r="F3142" s="28">
        <v>567</v>
      </c>
    </row>
    <row r="3143" spans="2:6" x14ac:dyDescent="0.3">
      <c r="B3143" s="30">
        <v>46310</v>
      </c>
      <c r="C3143" s="28" t="s">
        <v>106</v>
      </c>
      <c r="D3143" s="28" t="s">
        <v>245</v>
      </c>
      <c r="E3143" s="28" t="s">
        <v>223</v>
      </c>
      <c r="F3143" s="28">
        <v>742</v>
      </c>
    </row>
    <row r="3144" spans="2:6" x14ac:dyDescent="0.3">
      <c r="B3144" s="30">
        <v>46311</v>
      </c>
      <c r="C3144" s="28" t="s">
        <v>106</v>
      </c>
      <c r="D3144" s="28" t="s">
        <v>247</v>
      </c>
      <c r="E3144" s="28" t="s">
        <v>233</v>
      </c>
      <c r="F3144" s="28">
        <v>765</v>
      </c>
    </row>
    <row r="3145" spans="2:6" x14ac:dyDescent="0.3">
      <c r="B3145" s="30">
        <v>46311</v>
      </c>
      <c r="C3145" s="28" t="s">
        <v>42</v>
      </c>
      <c r="D3145" s="28" t="s">
        <v>250</v>
      </c>
      <c r="E3145" s="28" t="s">
        <v>232</v>
      </c>
      <c r="F3145" s="28">
        <v>282</v>
      </c>
    </row>
    <row r="3146" spans="2:6" x14ac:dyDescent="0.3">
      <c r="B3146" s="30">
        <v>46311</v>
      </c>
      <c r="C3146" s="28" t="s">
        <v>38</v>
      </c>
      <c r="D3146" s="28" t="s">
        <v>247</v>
      </c>
      <c r="E3146" s="28" t="s">
        <v>233</v>
      </c>
      <c r="F3146" s="28">
        <v>969</v>
      </c>
    </row>
    <row r="3147" spans="2:6" x14ac:dyDescent="0.3">
      <c r="B3147" s="30">
        <v>46311</v>
      </c>
      <c r="C3147" s="28" t="s">
        <v>39</v>
      </c>
      <c r="D3147" s="28" t="s">
        <v>247</v>
      </c>
      <c r="E3147" s="28" t="s">
        <v>230</v>
      </c>
      <c r="F3147" s="28">
        <v>925</v>
      </c>
    </row>
    <row r="3148" spans="2:6" x14ac:dyDescent="0.3">
      <c r="B3148" s="30">
        <v>46311</v>
      </c>
      <c r="C3148" s="28" t="s">
        <v>38</v>
      </c>
      <c r="D3148" s="28" t="s">
        <v>250</v>
      </c>
      <c r="E3148" s="28" t="s">
        <v>239</v>
      </c>
      <c r="F3148" s="28">
        <v>760</v>
      </c>
    </row>
    <row r="3149" spans="2:6" x14ac:dyDescent="0.3">
      <c r="B3149" s="30">
        <v>46311</v>
      </c>
      <c r="C3149" s="28" t="s">
        <v>39</v>
      </c>
      <c r="D3149" s="28" t="s">
        <v>244</v>
      </c>
      <c r="E3149" s="28" t="s">
        <v>242</v>
      </c>
      <c r="F3149" s="28">
        <v>1026</v>
      </c>
    </row>
    <row r="3150" spans="2:6" x14ac:dyDescent="0.3">
      <c r="B3150" s="30">
        <v>46311</v>
      </c>
      <c r="C3150" s="28" t="s">
        <v>39</v>
      </c>
      <c r="D3150" s="28" t="s">
        <v>250</v>
      </c>
      <c r="E3150" s="28" t="s">
        <v>226</v>
      </c>
      <c r="F3150" s="28">
        <v>2112</v>
      </c>
    </row>
    <row r="3151" spans="2:6" x14ac:dyDescent="0.3">
      <c r="B3151" s="30">
        <v>46311</v>
      </c>
      <c r="C3151" s="28" t="s">
        <v>39</v>
      </c>
      <c r="D3151" s="28" t="s">
        <v>244</v>
      </c>
      <c r="E3151" s="28" t="s">
        <v>242</v>
      </c>
      <c r="F3151" s="28">
        <v>969</v>
      </c>
    </row>
    <row r="3152" spans="2:6" x14ac:dyDescent="0.3">
      <c r="B3152" s="30">
        <v>46311</v>
      </c>
      <c r="C3152" s="28" t="s">
        <v>39</v>
      </c>
      <c r="D3152" s="28" t="s">
        <v>250</v>
      </c>
      <c r="E3152" s="28" t="s">
        <v>234</v>
      </c>
      <c r="F3152" s="28">
        <v>663</v>
      </c>
    </row>
    <row r="3153" spans="2:6" x14ac:dyDescent="0.3">
      <c r="B3153" s="30">
        <v>46311</v>
      </c>
      <c r="C3153" s="28" t="s">
        <v>38</v>
      </c>
      <c r="D3153" s="28" t="s">
        <v>250</v>
      </c>
      <c r="E3153" s="28" t="s">
        <v>239</v>
      </c>
      <c r="F3153" s="28">
        <v>304</v>
      </c>
    </row>
    <row r="3154" spans="2:6" x14ac:dyDescent="0.3">
      <c r="B3154" s="30">
        <v>46312</v>
      </c>
      <c r="C3154" s="28" t="s">
        <v>39</v>
      </c>
      <c r="D3154" s="28" t="s">
        <v>245</v>
      </c>
      <c r="E3154" s="28" t="s">
        <v>215</v>
      </c>
      <c r="F3154" s="28">
        <v>1725</v>
      </c>
    </row>
    <row r="3155" spans="2:6" x14ac:dyDescent="0.3">
      <c r="B3155" s="30">
        <v>46312</v>
      </c>
      <c r="C3155" s="28" t="s">
        <v>39</v>
      </c>
      <c r="D3155" s="28" t="s">
        <v>244</v>
      </c>
      <c r="E3155" s="28" t="s">
        <v>242</v>
      </c>
      <c r="F3155" s="28">
        <v>1254</v>
      </c>
    </row>
    <row r="3156" spans="2:6" x14ac:dyDescent="0.3">
      <c r="B3156" s="30">
        <v>46312</v>
      </c>
      <c r="C3156" s="28" t="s">
        <v>39</v>
      </c>
      <c r="D3156" s="28" t="s">
        <v>244</v>
      </c>
      <c r="E3156" s="28" t="s">
        <v>227</v>
      </c>
      <c r="F3156" s="28">
        <v>1044</v>
      </c>
    </row>
    <row r="3157" spans="2:6" x14ac:dyDescent="0.3">
      <c r="B3157" s="30">
        <v>46312</v>
      </c>
      <c r="C3157" s="28" t="s">
        <v>38</v>
      </c>
      <c r="D3157" s="28" t="s">
        <v>245</v>
      </c>
      <c r="E3157" s="28" t="s">
        <v>223</v>
      </c>
      <c r="F3157" s="28">
        <v>583</v>
      </c>
    </row>
    <row r="3158" spans="2:6" x14ac:dyDescent="0.3">
      <c r="B3158" s="30">
        <v>46313</v>
      </c>
      <c r="C3158" s="28" t="s">
        <v>42</v>
      </c>
      <c r="D3158" s="28" t="s">
        <v>244</v>
      </c>
      <c r="E3158" s="28" t="s">
        <v>227</v>
      </c>
      <c r="F3158" s="28">
        <v>290</v>
      </c>
    </row>
    <row r="3159" spans="2:6" x14ac:dyDescent="0.3">
      <c r="B3159" s="30">
        <v>46313</v>
      </c>
      <c r="C3159" s="28" t="s">
        <v>42</v>
      </c>
      <c r="D3159" s="28" t="s">
        <v>244</v>
      </c>
      <c r="E3159" s="28" t="s">
        <v>240</v>
      </c>
      <c r="F3159" s="28">
        <v>360</v>
      </c>
    </row>
    <row r="3160" spans="2:6" x14ac:dyDescent="0.3">
      <c r="B3160" s="30">
        <v>46313</v>
      </c>
      <c r="C3160" s="28" t="s">
        <v>38</v>
      </c>
      <c r="D3160" s="28" t="s">
        <v>245</v>
      </c>
      <c r="E3160" s="28" t="s">
        <v>223</v>
      </c>
      <c r="F3160" s="28">
        <v>1272</v>
      </c>
    </row>
    <row r="3161" spans="2:6" x14ac:dyDescent="0.3">
      <c r="B3161" s="30">
        <v>46313</v>
      </c>
      <c r="C3161" s="28" t="s">
        <v>106</v>
      </c>
      <c r="D3161" s="28" t="s">
        <v>245</v>
      </c>
      <c r="E3161" s="28" t="s">
        <v>215</v>
      </c>
      <c r="F3161" s="28">
        <v>414</v>
      </c>
    </row>
    <row r="3162" spans="2:6" x14ac:dyDescent="0.3">
      <c r="B3162" s="30">
        <v>46314</v>
      </c>
      <c r="C3162" s="28" t="s">
        <v>39</v>
      </c>
      <c r="D3162" s="28" t="s">
        <v>250</v>
      </c>
      <c r="E3162" s="28" t="s">
        <v>232</v>
      </c>
      <c r="F3162" s="28">
        <v>987</v>
      </c>
    </row>
    <row r="3163" spans="2:6" x14ac:dyDescent="0.3">
      <c r="B3163" s="30">
        <v>46314</v>
      </c>
      <c r="C3163" s="28" t="s">
        <v>39</v>
      </c>
      <c r="D3163" s="28" t="s">
        <v>244</v>
      </c>
      <c r="E3163" s="28" t="s">
        <v>242</v>
      </c>
      <c r="F3163" s="28">
        <v>171</v>
      </c>
    </row>
    <row r="3164" spans="2:6" x14ac:dyDescent="0.3">
      <c r="B3164" s="30">
        <v>46314</v>
      </c>
      <c r="C3164" s="28" t="s">
        <v>106</v>
      </c>
      <c r="D3164" s="28" t="s">
        <v>250</v>
      </c>
      <c r="E3164" s="28" t="s">
        <v>235</v>
      </c>
      <c r="F3164" s="28">
        <v>387</v>
      </c>
    </row>
    <row r="3165" spans="2:6" x14ac:dyDescent="0.3">
      <c r="B3165" s="30">
        <v>46314</v>
      </c>
      <c r="C3165" s="28" t="s">
        <v>106</v>
      </c>
      <c r="D3165" s="28" t="s">
        <v>246</v>
      </c>
      <c r="E3165" s="28" t="s">
        <v>228</v>
      </c>
      <c r="F3165" s="28">
        <v>1656</v>
      </c>
    </row>
    <row r="3166" spans="2:6" x14ac:dyDescent="0.3">
      <c r="B3166" s="30">
        <v>46314</v>
      </c>
      <c r="C3166" s="28" t="s">
        <v>38</v>
      </c>
      <c r="D3166" s="28" t="s">
        <v>247</v>
      </c>
      <c r="E3166" s="28" t="s">
        <v>225</v>
      </c>
      <c r="F3166" s="28">
        <v>1088</v>
      </c>
    </row>
    <row r="3167" spans="2:6" x14ac:dyDescent="0.3">
      <c r="B3167" s="30">
        <v>46314</v>
      </c>
      <c r="C3167" s="28" t="s">
        <v>39</v>
      </c>
      <c r="D3167" s="28" t="s">
        <v>245</v>
      </c>
      <c r="E3167" s="28" t="s">
        <v>238</v>
      </c>
      <c r="F3167" s="28">
        <v>609</v>
      </c>
    </row>
    <row r="3168" spans="2:6" x14ac:dyDescent="0.3">
      <c r="B3168" s="30">
        <v>46314</v>
      </c>
      <c r="C3168" s="28" t="s">
        <v>42</v>
      </c>
      <c r="D3168" s="28" t="s">
        <v>247</v>
      </c>
      <c r="E3168" s="28" t="s">
        <v>230</v>
      </c>
      <c r="F3168" s="28">
        <v>148</v>
      </c>
    </row>
    <row r="3169" spans="2:6" x14ac:dyDescent="0.3">
      <c r="B3169" s="30">
        <v>46314</v>
      </c>
      <c r="C3169" s="28" t="s">
        <v>106</v>
      </c>
      <c r="D3169" s="28" t="s">
        <v>244</v>
      </c>
      <c r="E3169" s="28" t="s">
        <v>240</v>
      </c>
      <c r="F3169" s="28">
        <v>585</v>
      </c>
    </row>
    <row r="3170" spans="2:6" x14ac:dyDescent="0.3">
      <c r="B3170" s="30">
        <v>46314</v>
      </c>
      <c r="C3170" s="28" t="s">
        <v>42</v>
      </c>
      <c r="D3170" s="28" t="s">
        <v>246</v>
      </c>
      <c r="E3170" s="28" t="s">
        <v>229</v>
      </c>
      <c r="F3170" s="28">
        <v>1584</v>
      </c>
    </row>
    <row r="3171" spans="2:6" x14ac:dyDescent="0.3">
      <c r="B3171" s="30">
        <v>46314</v>
      </c>
      <c r="C3171" s="28" t="s">
        <v>106</v>
      </c>
      <c r="D3171" s="28" t="s">
        <v>244</v>
      </c>
      <c r="E3171" s="28" t="s">
        <v>227</v>
      </c>
      <c r="F3171" s="28">
        <v>1160</v>
      </c>
    </row>
    <row r="3172" spans="2:6" x14ac:dyDescent="0.3">
      <c r="B3172" s="30">
        <v>46314</v>
      </c>
      <c r="C3172" s="28" t="s">
        <v>42</v>
      </c>
      <c r="D3172" s="28" t="s">
        <v>250</v>
      </c>
      <c r="E3172" s="28" t="s">
        <v>226</v>
      </c>
      <c r="F3172" s="28">
        <v>864</v>
      </c>
    </row>
    <row r="3173" spans="2:6" x14ac:dyDescent="0.3">
      <c r="B3173" s="30">
        <v>46314</v>
      </c>
      <c r="C3173" s="28" t="s">
        <v>38</v>
      </c>
      <c r="D3173" s="28" t="s">
        <v>244</v>
      </c>
      <c r="E3173" s="28" t="s">
        <v>227</v>
      </c>
      <c r="F3173" s="28">
        <v>638</v>
      </c>
    </row>
    <row r="3174" spans="2:6" x14ac:dyDescent="0.3">
      <c r="B3174" s="30">
        <v>46314</v>
      </c>
      <c r="C3174" s="28" t="s">
        <v>106</v>
      </c>
      <c r="D3174" s="28" t="s">
        <v>247</v>
      </c>
      <c r="E3174" s="28" t="s">
        <v>233</v>
      </c>
      <c r="F3174" s="28">
        <v>1173</v>
      </c>
    </row>
    <row r="3175" spans="2:6" x14ac:dyDescent="0.3">
      <c r="B3175" s="30">
        <v>46315</v>
      </c>
      <c r="C3175" s="28" t="s">
        <v>39</v>
      </c>
      <c r="D3175" s="28" t="s">
        <v>244</v>
      </c>
      <c r="E3175" s="28" t="s">
        <v>242</v>
      </c>
      <c r="F3175" s="28">
        <v>798</v>
      </c>
    </row>
    <row r="3176" spans="2:6" x14ac:dyDescent="0.3">
      <c r="B3176" s="30">
        <v>46315</v>
      </c>
      <c r="C3176" s="28" t="s">
        <v>106</v>
      </c>
      <c r="D3176" s="28" t="s">
        <v>247</v>
      </c>
      <c r="E3176" s="28" t="s">
        <v>230</v>
      </c>
      <c r="F3176" s="28">
        <v>259</v>
      </c>
    </row>
    <row r="3177" spans="2:6" x14ac:dyDescent="0.3">
      <c r="B3177" s="30">
        <v>46315</v>
      </c>
      <c r="C3177" s="28" t="s">
        <v>39</v>
      </c>
      <c r="D3177" s="28" t="s">
        <v>250</v>
      </c>
      <c r="E3177" s="28" t="s">
        <v>226</v>
      </c>
      <c r="F3177" s="28">
        <v>480</v>
      </c>
    </row>
    <row r="3178" spans="2:6" x14ac:dyDescent="0.3">
      <c r="B3178" s="30">
        <v>46315</v>
      </c>
      <c r="C3178" s="28" t="s">
        <v>106</v>
      </c>
      <c r="D3178" s="28" t="s">
        <v>247</v>
      </c>
      <c r="E3178" s="28" t="s">
        <v>233</v>
      </c>
      <c r="F3178" s="28">
        <v>867</v>
      </c>
    </row>
    <row r="3179" spans="2:6" x14ac:dyDescent="0.3">
      <c r="B3179" s="30">
        <v>46316</v>
      </c>
      <c r="C3179" s="28" t="s">
        <v>39</v>
      </c>
      <c r="D3179" s="28" t="s">
        <v>244</v>
      </c>
      <c r="E3179" s="28" t="s">
        <v>240</v>
      </c>
      <c r="F3179" s="28">
        <v>225</v>
      </c>
    </row>
    <row r="3180" spans="2:6" x14ac:dyDescent="0.3">
      <c r="B3180" s="30">
        <v>46316</v>
      </c>
      <c r="C3180" s="28" t="s">
        <v>39</v>
      </c>
      <c r="D3180" s="28" t="s">
        <v>244</v>
      </c>
      <c r="E3180" s="28" t="s">
        <v>241</v>
      </c>
      <c r="F3180" s="28">
        <v>1260</v>
      </c>
    </row>
    <row r="3181" spans="2:6" x14ac:dyDescent="0.3">
      <c r="B3181" s="30">
        <v>46316</v>
      </c>
      <c r="C3181" s="28" t="s">
        <v>42</v>
      </c>
      <c r="D3181" s="28" t="s">
        <v>246</v>
      </c>
      <c r="E3181" s="28" t="s">
        <v>236</v>
      </c>
      <c r="F3181" s="28">
        <v>110</v>
      </c>
    </row>
    <row r="3182" spans="2:6" x14ac:dyDescent="0.3">
      <c r="B3182" s="30">
        <v>46316</v>
      </c>
      <c r="C3182" s="28" t="s">
        <v>42</v>
      </c>
      <c r="D3182" s="28" t="s">
        <v>247</v>
      </c>
      <c r="E3182" s="28" t="s">
        <v>230</v>
      </c>
      <c r="F3182" s="28">
        <v>407</v>
      </c>
    </row>
    <row r="3183" spans="2:6" x14ac:dyDescent="0.3">
      <c r="B3183" s="30">
        <v>46316</v>
      </c>
      <c r="C3183" s="28" t="s">
        <v>42</v>
      </c>
      <c r="D3183" s="28" t="s">
        <v>244</v>
      </c>
      <c r="E3183" s="28" t="s">
        <v>227</v>
      </c>
      <c r="F3183" s="28">
        <v>1218</v>
      </c>
    </row>
    <row r="3184" spans="2:6" x14ac:dyDescent="0.3">
      <c r="B3184" s="30">
        <v>46316</v>
      </c>
      <c r="C3184" s="28" t="s">
        <v>38</v>
      </c>
      <c r="D3184" s="28" t="s">
        <v>245</v>
      </c>
      <c r="E3184" s="28" t="s">
        <v>219</v>
      </c>
      <c r="F3184" s="28">
        <v>2093</v>
      </c>
    </row>
    <row r="3185" spans="2:6" x14ac:dyDescent="0.3">
      <c r="B3185" s="30">
        <v>46316</v>
      </c>
      <c r="C3185" s="28" t="s">
        <v>106</v>
      </c>
      <c r="D3185" s="28" t="s">
        <v>250</v>
      </c>
      <c r="E3185" s="28" t="s">
        <v>234</v>
      </c>
      <c r="F3185" s="28">
        <v>357</v>
      </c>
    </row>
    <row r="3186" spans="2:6" x14ac:dyDescent="0.3">
      <c r="B3186" s="30">
        <v>46316</v>
      </c>
      <c r="C3186" s="28" t="s">
        <v>39</v>
      </c>
      <c r="D3186" s="28" t="s">
        <v>250</v>
      </c>
      <c r="E3186" s="28" t="s">
        <v>232</v>
      </c>
      <c r="F3186" s="28">
        <v>564</v>
      </c>
    </row>
    <row r="3187" spans="2:6" x14ac:dyDescent="0.3">
      <c r="B3187" s="30">
        <v>46316</v>
      </c>
      <c r="C3187" s="28" t="s">
        <v>42</v>
      </c>
      <c r="D3187" s="28" t="s">
        <v>245</v>
      </c>
      <c r="E3187" s="28" t="s">
        <v>223</v>
      </c>
      <c r="F3187" s="28">
        <v>318</v>
      </c>
    </row>
    <row r="3188" spans="2:6" x14ac:dyDescent="0.3">
      <c r="B3188" s="30">
        <v>46316</v>
      </c>
      <c r="C3188" s="28" t="s">
        <v>106</v>
      </c>
      <c r="D3188" s="28" t="s">
        <v>244</v>
      </c>
      <c r="E3188" s="28" t="s">
        <v>231</v>
      </c>
      <c r="F3188" s="28">
        <v>308</v>
      </c>
    </row>
    <row r="3189" spans="2:6" x14ac:dyDescent="0.3">
      <c r="B3189" s="30">
        <v>46316</v>
      </c>
      <c r="C3189" s="28" t="s">
        <v>106</v>
      </c>
      <c r="D3189" s="28" t="s">
        <v>245</v>
      </c>
      <c r="E3189" s="28" t="s">
        <v>223</v>
      </c>
      <c r="F3189" s="28">
        <v>477</v>
      </c>
    </row>
    <row r="3190" spans="2:6" x14ac:dyDescent="0.3">
      <c r="B3190" s="30">
        <v>46316</v>
      </c>
      <c r="C3190" s="28" t="s">
        <v>42</v>
      </c>
      <c r="D3190" s="28" t="s">
        <v>245</v>
      </c>
      <c r="E3190" s="28" t="s">
        <v>215</v>
      </c>
      <c r="F3190" s="28">
        <v>828</v>
      </c>
    </row>
    <row r="3191" spans="2:6" x14ac:dyDescent="0.3">
      <c r="B3191" s="30">
        <v>46316</v>
      </c>
      <c r="C3191" s="28" t="s">
        <v>39</v>
      </c>
      <c r="D3191" s="28" t="s">
        <v>246</v>
      </c>
      <c r="E3191" s="28" t="s">
        <v>229</v>
      </c>
      <c r="F3191" s="28">
        <v>176</v>
      </c>
    </row>
    <row r="3192" spans="2:6" x14ac:dyDescent="0.3">
      <c r="B3192" s="30">
        <v>46316</v>
      </c>
      <c r="C3192" s="28" t="s">
        <v>38</v>
      </c>
      <c r="D3192" s="28" t="s">
        <v>245</v>
      </c>
      <c r="E3192" s="28" t="s">
        <v>217</v>
      </c>
      <c r="F3192" s="28">
        <v>260</v>
      </c>
    </row>
    <row r="3193" spans="2:6" x14ac:dyDescent="0.3">
      <c r="B3193" s="30">
        <v>46316</v>
      </c>
      <c r="C3193" s="28" t="s">
        <v>42</v>
      </c>
      <c r="D3193" s="28" t="s">
        <v>250</v>
      </c>
      <c r="E3193" s="28" t="s">
        <v>226</v>
      </c>
      <c r="F3193" s="28">
        <v>1440</v>
      </c>
    </row>
    <row r="3194" spans="2:6" x14ac:dyDescent="0.3">
      <c r="B3194" s="30">
        <v>46316</v>
      </c>
      <c r="C3194" s="28" t="s">
        <v>38</v>
      </c>
      <c r="D3194" s="28" t="s">
        <v>244</v>
      </c>
      <c r="E3194" s="28" t="s">
        <v>231</v>
      </c>
      <c r="F3194" s="28">
        <v>506</v>
      </c>
    </row>
    <row r="3195" spans="2:6" x14ac:dyDescent="0.3">
      <c r="B3195" s="30">
        <v>46317</v>
      </c>
      <c r="C3195" s="28" t="s">
        <v>106</v>
      </c>
      <c r="D3195" s="28" t="s">
        <v>245</v>
      </c>
      <c r="E3195" s="28" t="s">
        <v>223</v>
      </c>
      <c r="F3195" s="28">
        <v>424</v>
      </c>
    </row>
    <row r="3196" spans="2:6" x14ac:dyDescent="0.3">
      <c r="B3196" s="30">
        <v>46317</v>
      </c>
      <c r="C3196" s="28" t="s">
        <v>38</v>
      </c>
      <c r="D3196" s="28" t="s">
        <v>244</v>
      </c>
      <c r="E3196" s="28" t="s">
        <v>242</v>
      </c>
      <c r="F3196" s="28">
        <v>684</v>
      </c>
    </row>
    <row r="3197" spans="2:6" x14ac:dyDescent="0.3">
      <c r="B3197" s="30">
        <v>46317</v>
      </c>
      <c r="C3197" s="28" t="s">
        <v>39</v>
      </c>
      <c r="D3197" s="28" t="s">
        <v>245</v>
      </c>
      <c r="E3197" s="28" t="s">
        <v>217</v>
      </c>
      <c r="F3197" s="28">
        <v>312</v>
      </c>
    </row>
    <row r="3198" spans="2:6" x14ac:dyDescent="0.3">
      <c r="B3198" s="30">
        <v>46317</v>
      </c>
      <c r="C3198" s="28" t="s">
        <v>39</v>
      </c>
      <c r="D3198" s="28" t="s">
        <v>245</v>
      </c>
      <c r="E3198" s="28" t="s">
        <v>217</v>
      </c>
      <c r="F3198" s="28">
        <v>572</v>
      </c>
    </row>
    <row r="3199" spans="2:6" x14ac:dyDescent="0.3">
      <c r="B3199" s="30">
        <v>46317</v>
      </c>
      <c r="C3199" s="28" t="s">
        <v>42</v>
      </c>
      <c r="D3199" s="28" t="s">
        <v>244</v>
      </c>
      <c r="E3199" s="28" t="s">
        <v>241</v>
      </c>
      <c r="F3199" s="28">
        <v>960</v>
      </c>
    </row>
    <row r="3200" spans="2:6" x14ac:dyDescent="0.3">
      <c r="B3200" s="30">
        <v>46317</v>
      </c>
      <c r="C3200" s="28" t="s">
        <v>39</v>
      </c>
      <c r="D3200" s="28" t="s">
        <v>245</v>
      </c>
      <c r="E3200" s="28" t="s">
        <v>223</v>
      </c>
      <c r="F3200" s="28">
        <v>1113</v>
      </c>
    </row>
    <row r="3201" spans="2:6" x14ac:dyDescent="0.3">
      <c r="B3201" s="30">
        <v>46317</v>
      </c>
      <c r="C3201" s="28" t="s">
        <v>38</v>
      </c>
      <c r="D3201" s="28" t="s">
        <v>246</v>
      </c>
      <c r="E3201" s="28" t="s">
        <v>237</v>
      </c>
      <c r="F3201" s="28">
        <v>252</v>
      </c>
    </row>
    <row r="3202" spans="2:6" x14ac:dyDescent="0.3">
      <c r="B3202" s="30">
        <v>46317</v>
      </c>
      <c r="C3202" s="28" t="s">
        <v>39</v>
      </c>
      <c r="D3202" s="28" t="s">
        <v>246</v>
      </c>
      <c r="E3202" s="28" t="s">
        <v>228</v>
      </c>
      <c r="F3202" s="28">
        <v>1728</v>
      </c>
    </row>
    <row r="3203" spans="2:6" x14ac:dyDescent="0.3">
      <c r="B3203" s="30">
        <v>46318</v>
      </c>
      <c r="C3203" s="28" t="s">
        <v>38</v>
      </c>
      <c r="D3203" s="28" t="s">
        <v>247</v>
      </c>
      <c r="E3203" s="28" t="s">
        <v>233</v>
      </c>
      <c r="F3203" s="28">
        <v>1071</v>
      </c>
    </row>
    <row r="3204" spans="2:6" x14ac:dyDescent="0.3">
      <c r="B3204" s="30">
        <v>46318</v>
      </c>
      <c r="C3204" s="28" t="s">
        <v>39</v>
      </c>
      <c r="D3204" s="28" t="s">
        <v>246</v>
      </c>
      <c r="E3204" s="28" t="s">
        <v>236</v>
      </c>
      <c r="F3204" s="28">
        <v>264</v>
      </c>
    </row>
    <row r="3205" spans="2:6" x14ac:dyDescent="0.3">
      <c r="B3205" s="30">
        <v>46318</v>
      </c>
      <c r="C3205" s="28" t="s">
        <v>39</v>
      </c>
      <c r="D3205" s="28" t="s">
        <v>245</v>
      </c>
      <c r="E3205" s="28" t="s">
        <v>238</v>
      </c>
      <c r="F3205" s="28">
        <v>1914</v>
      </c>
    </row>
    <row r="3206" spans="2:6" x14ac:dyDescent="0.3">
      <c r="B3206" s="30">
        <v>46318</v>
      </c>
      <c r="C3206" s="28" t="s">
        <v>42</v>
      </c>
      <c r="D3206" s="28" t="s">
        <v>245</v>
      </c>
      <c r="E3206" s="28" t="s">
        <v>238</v>
      </c>
      <c r="F3206" s="28">
        <v>1740</v>
      </c>
    </row>
    <row r="3207" spans="2:6" x14ac:dyDescent="0.3">
      <c r="B3207" s="30">
        <v>46318</v>
      </c>
      <c r="C3207" s="28" t="s">
        <v>42</v>
      </c>
      <c r="D3207" s="28" t="s">
        <v>247</v>
      </c>
      <c r="E3207" s="28" t="s">
        <v>233</v>
      </c>
      <c r="F3207" s="28">
        <v>612</v>
      </c>
    </row>
    <row r="3208" spans="2:6" x14ac:dyDescent="0.3">
      <c r="B3208" s="30">
        <v>46318</v>
      </c>
      <c r="C3208" s="28" t="s">
        <v>39</v>
      </c>
      <c r="D3208" s="28" t="s">
        <v>250</v>
      </c>
      <c r="E3208" s="28" t="s">
        <v>232</v>
      </c>
      <c r="F3208" s="28">
        <v>752</v>
      </c>
    </row>
    <row r="3209" spans="2:6" x14ac:dyDescent="0.3">
      <c r="B3209" s="30">
        <v>46318</v>
      </c>
      <c r="C3209" s="28" t="s">
        <v>42</v>
      </c>
      <c r="D3209" s="28" t="s">
        <v>246</v>
      </c>
      <c r="E3209" s="28" t="s">
        <v>229</v>
      </c>
      <c r="F3209" s="28">
        <v>352</v>
      </c>
    </row>
    <row r="3210" spans="2:6" x14ac:dyDescent="0.3">
      <c r="B3210" s="30">
        <v>46318</v>
      </c>
      <c r="C3210" s="28" t="s">
        <v>38</v>
      </c>
      <c r="D3210" s="28" t="s">
        <v>247</v>
      </c>
      <c r="E3210" s="28" t="s">
        <v>230</v>
      </c>
      <c r="F3210" s="28">
        <v>851</v>
      </c>
    </row>
    <row r="3211" spans="2:6" x14ac:dyDescent="0.3">
      <c r="B3211" s="30">
        <v>46318</v>
      </c>
      <c r="C3211" s="28" t="s">
        <v>39</v>
      </c>
      <c r="D3211" s="28" t="s">
        <v>245</v>
      </c>
      <c r="E3211" s="28" t="s">
        <v>223</v>
      </c>
      <c r="F3211" s="28">
        <v>1060</v>
      </c>
    </row>
    <row r="3212" spans="2:6" x14ac:dyDescent="0.3">
      <c r="B3212" s="30">
        <v>46318</v>
      </c>
      <c r="C3212" s="28" t="s">
        <v>42</v>
      </c>
      <c r="D3212" s="28" t="s">
        <v>247</v>
      </c>
      <c r="E3212" s="28" t="s">
        <v>233</v>
      </c>
      <c r="F3212" s="28">
        <v>510</v>
      </c>
    </row>
    <row r="3213" spans="2:6" x14ac:dyDescent="0.3">
      <c r="B3213" s="30">
        <v>46318</v>
      </c>
      <c r="C3213" s="28" t="s">
        <v>42</v>
      </c>
      <c r="D3213" s="28" t="s">
        <v>244</v>
      </c>
      <c r="E3213" s="28" t="s">
        <v>241</v>
      </c>
      <c r="F3213" s="28">
        <v>420</v>
      </c>
    </row>
    <row r="3214" spans="2:6" x14ac:dyDescent="0.3">
      <c r="B3214" s="30">
        <v>46318</v>
      </c>
      <c r="C3214" s="28" t="s">
        <v>39</v>
      </c>
      <c r="D3214" s="28" t="s">
        <v>250</v>
      </c>
      <c r="E3214" s="28" t="s">
        <v>226</v>
      </c>
      <c r="F3214" s="28">
        <v>192</v>
      </c>
    </row>
    <row r="3215" spans="2:6" x14ac:dyDescent="0.3">
      <c r="B3215" s="30">
        <v>46319</v>
      </c>
      <c r="C3215" s="28" t="s">
        <v>106</v>
      </c>
      <c r="D3215" s="28" t="s">
        <v>250</v>
      </c>
      <c r="E3215" s="28" t="s">
        <v>239</v>
      </c>
      <c r="F3215" s="28">
        <v>836</v>
      </c>
    </row>
    <row r="3216" spans="2:6" x14ac:dyDescent="0.3">
      <c r="B3216" s="30">
        <v>46319</v>
      </c>
      <c r="C3216" s="28" t="s">
        <v>106</v>
      </c>
      <c r="D3216" s="28" t="s">
        <v>250</v>
      </c>
      <c r="E3216" s="28" t="s">
        <v>226</v>
      </c>
      <c r="F3216" s="28">
        <v>1632</v>
      </c>
    </row>
    <row r="3217" spans="2:6" x14ac:dyDescent="0.3">
      <c r="B3217" s="30">
        <v>46319</v>
      </c>
      <c r="C3217" s="28" t="s">
        <v>42</v>
      </c>
      <c r="D3217" s="28" t="s">
        <v>245</v>
      </c>
      <c r="E3217" s="28" t="s">
        <v>223</v>
      </c>
      <c r="F3217" s="28">
        <v>371</v>
      </c>
    </row>
    <row r="3218" spans="2:6" x14ac:dyDescent="0.3">
      <c r="B3218" s="30">
        <v>46319</v>
      </c>
      <c r="C3218" s="28" t="s">
        <v>106</v>
      </c>
      <c r="D3218" s="28" t="s">
        <v>247</v>
      </c>
      <c r="E3218" s="28" t="s">
        <v>230</v>
      </c>
      <c r="F3218" s="28">
        <v>370</v>
      </c>
    </row>
    <row r="3219" spans="2:6" x14ac:dyDescent="0.3">
      <c r="B3219" s="30">
        <v>46319</v>
      </c>
      <c r="C3219" s="28" t="s">
        <v>39</v>
      </c>
      <c r="D3219" s="28" t="s">
        <v>250</v>
      </c>
      <c r="E3219" s="28" t="s">
        <v>226</v>
      </c>
      <c r="F3219" s="28">
        <v>1344</v>
      </c>
    </row>
    <row r="3220" spans="2:6" x14ac:dyDescent="0.3">
      <c r="B3220" s="30">
        <v>46319</v>
      </c>
      <c r="C3220" s="28" t="s">
        <v>106</v>
      </c>
      <c r="D3220" s="28" t="s">
        <v>247</v>
      </c>
      <c r="E3220" s="28" t="s">
        <v>230</v>
      </c>
      <c r="F3220" s="28">
        <v>740</v>
      </c>
    </row>
    <row r="3221" spans="2:6" x14ac:dyDescent="0.3">
      <c r="B3221" s="30">
        <v>46319</v>
      </c>
      <c r="C3221" s="28" t="s">
        <v>39</v>
      </c>
      <c r="D3221" s="28" t="s">
        <v>244</v>
      </c>
      <c r="E3221" s="28" t="s">
        <v>241</v>
      </c>
      <c r="F3221" s="28">
        <v>300</v>
      </c>
    </row>
    <row r="3222" spans="2:6" x14ac:dyDescent="0.3">
      <c r="B3222" s="30">
        <v>46319</v>
      </c>
      <c r="C3222" s="28" t="s">
        <v>39</v>
      </c>
      <c r="D3222" s="28" t="s">
        <v>244</v>
      </c>
      <c r="E3222" s="28" t="s">
        <v>231</v>
      </c>
      <c r="F3222" s="28">
        <v>176</v>
      </c>
    </row>
    <row r="3223" spans="2:6" x14ac:dyDescent="0.3">
      <c r="B3223" s="30">
        <v>46319</v>
      </c>
      <c r="C3223" s="28" t="s">
        <v>38</v>
      </c>
      <c r="D3223" s="28" t="s">
        <v>250</v>
      </c>
      <c r="E3223" s="28" t="s">
        <v>235</v>
      </c>
      <c r="F3223" s="28">
        <v>430</v>
      </c>
    </row>
    <row r="3224" spans="2:6" x14ac:dyDescent="0.3">
      <c r="B3224" s="30">
        <v>46320</v>
      </c>
      <c r="C3224" s="28" t="s">
        <v>39</v>
      </c>
      <c r="D3224" s="28" t="s">
        <v>247</v>
      </c>
      <c r="E3224" s="28" t="s">
        <v>233</v>
      </c>
      <c r="F3224" s="28">
        <v>408</v>
      </c>
    </row>
    <row r="3225" spans="2:6" x14ac:dyDescent="0.3">
      <c r="B3225" s="30">
        <v>46320</v>
      </c>
      <c r="C3225" s="28" t="s">
        <v>38</v>
      </c>
      <c r="D3225" s="28" t="s">
        <v>244</v>
      </c>
      <c r="E3225" s="28" t="s">
        <v>241</v>
      </c>
      <c r="F3225" s="28">
        <v>1080</v>
      </c>
    </row>
    <row r="3226" spans="2:6" x14ac:dyDescent="0.3">
      <c r="B3226" s="30">
        <v>46320</v>
      </c>
      <c r="C3226" s="28" t="s">
        <v>106</v>
      </c>
      <c r="D3226" s="28" t="s">
        <v>247</v>
      </c>
      <c r="E3226" s="28" t="s">
        <v>233</v>
      </c>
      <c r="F3226" s="28">
        <v>918</v>
      </c>
    </row>
    <row r="3227" spans="2:6" x14ac:dyDescent="0.3">
      <c r="B3227" s="30">
        <v>46320</v>
      </c>
      <c r="C3227" s="28" t="s">
        <v>106</v>
      </c>
      <c r="D3227" s="28" t="s">
        <v>244</v>
      </c>
      <c r="E3227" s="28" t="s">
        <v>242</v>
      </c>
      <c r="F3227" s="28">
        <v>912</v>
      </c>
    </row>
    <row r="3228" spans="2:6" x14ac:dyDescent="0.3">
      <c r="B3228" s="30">
        <v>46320</v>
      </c>
      <c r="C3228" s="28" t="s">
        <v>42</v>
      </c>
      <c r="D3228" s="28" t="s">
        <v>247</v>
      </c>
      <c r="E3228" s="28" t="s">
        <v>221</v>
      </c>
      <c r="F3228" s="28">
        <v>130</v>
      </c>
    </row>
    <row r="3229" spans="2:6" x14ac:dyDescent="0.3">
      <c r="B3229" s="30">
        <v>46320</v>
      </c>
      <c r="C3229" s="28" t="s">
        <v>38</v>
      </c>
      <c r="D3229" s="28" t="s">
        <v>244</v>
      </c>
      <c r="E3229" s="28" t="s">
        <v>242</v>
      </c>
      <c r="F3229" s="28">
        <v>285</v>
      </c>
    </row>
    <row r="3230" spans="2:6" x14ac:dyDescent="0.3">
      <c r="B3230" s="30">
        <v>46320</v>
      </c>
      <c r="C3230" s="28" t="s">
        <v>39</v>
      </c>
      <c r="D3230" s="28" t="s">
        <v>244</v>
      </c>
      <c r="E3230" s="28" t="s">
        <v>227</v>
      </c>
      <c r="F3230" s="28">
        <v>580</v>
      </c>
    </row>
    <row r="3231" spans="2:6" x14ac:dyDescent="0.3">
      <c r="B3231" s="30">
        <v>46320</v>
      </c>
      <c r="C3231" s="28" t="s">
        <v>42</v>
      </c>
      <c r="D3231" s="28" t="s">
        <v>247</v>
      </c>
      <c r="E3231" s="28" t="s">
        <v>221</v>
      </c>
      <c r="F3231" s="28">
        <v>260</v>
      </c>
    </row>
    <row r="3232" spans="2:6" x14ac:dyDescent="0.3">
      <c r="B3232" s="30">
        <v>46320</v>
      </c>
      <c r="C3232" s="28" t="s">
        <v>42</v>
      </c>
      <c r="D3232" s="28" t="s">
        <v>244</v>
      </c>
      <c r="E3232" s="28" t="s">
        <v>231</v>
      </c>
      <c r="F3232" s="28">
        <v>264</v>
      </c>
    </row>
    <row r="3233" spans="2:6" x14ac:dyDescent="0.3">
      <c r="B3233" s="30">
        <v>46320</v>
      </c>
      <c r="C3233" s="28" t="s">
        <v>38</v>
      </c>
      <c r="D3233" s="28" t="s">
        <v>247</v>
      </c>
      <c r="E3233" s="28" t="s">
        <v>225</v>
      </c>
      <c r="F3233" s="28">
        <v>640</v>
      </c>
    </row>
    <row r="3234" spans="2:6" x14ac:dyDescent="0.3">
      <c r="B3234" s="30">
        <v>46320</v>
      </c>
      <c r="C3234" s="28" t="s">
        <v>106</v>
      </c>
      <c r="D3234" s="28" t="s">
        <v>250</v>
      </c>
      <c r="E3234" s="28" t="s">
        <v>232</v>
      </c>
      <c r="F3234" s="28">
        <v>752</v>
      </c>
    </row>
    <row r="3235" spans="2:6" x14ac:dyDescent="0.3">
      <c r="B3235" s="30">
        <v>46320</v>
      </c>
      <c r="C3235" s="28" t="s">
        <v>38</v>
      </c>
      <c r="D3235" s="28" t="s">
        <v>250</v>
      </c>
      <c r="E3235" s="28" t="s">
        <v>226</v>
      </c>
      <c r="F3235" s="28">
        <v>1632</v>
      </c>
    </row>
    <row r="3236" spans="2:6" x14ac:dyDescent="0.3">
      <c r="B3236" s="30">
        <v>46320</v>
      </c>
      <c r="C3236" s="28" t="s">
        <v>42</v>
      </c>
      <c r="D3236" s="28" t="s">
        <v>245</v>
      </c>
      <c r="E3236" s="28" t="s">
        <v>219</v>
      </c>
      <c r="F3236" s="28">
        <v>819</v>
      </c>
    </row>
    <row r="3237" spans="2:6" x14ac:dyDescent="0.3">
      <c r="B3237" s="30">
        <v>46320</v>
      </c>
      <c r="C3237" s="28" t="s">
        <v>39</v>
      </c>
      <c r="D3237" s="28" t="s">
        <v>250</v>
      </c>
      <c r="E3237" s="28" t="s">
        <v>226</v>
      </c>
      <c r="F3237" s="28">
        <v>2112</v>
      </c>
    </row>
    <row r="3238" spans="2:6" x14ac:dyDescent="0.3">
      <c r="B3238" s="30">
        <v>46320</v>
      </c>
      <c r="C3238" s="28" t="s">
        <v>42</v>
      </c>
      <c r="D3238" s="28" t="s">
        <v>250</v>
      </c>
      <c r="E3238" s="28" t="s">
        <v>234</v>
      </c>
      <c r="F3238" s="28">
        <v>408</v>
      </c>
    </row>
    <row r="3239" spans="2:6" x14ac:dyDescent="0.3">
      <c r="B3239" s="30">
        <v>46321</v>
      </c>
      <c r="C3239" s="28" t="s">
        <v>106</v>
      </c>
      <c r="D3239" s="28" t="s">
        <v>246</v>
      </c>
      <c r="E3239" s="28" t="s">
        <v>228</v>
      </c>
      <c r="F3239" s="28">
        <v>216</v>
      </c>
    </row>
    <row r="3240" spans="2:6" x14ac:dyDescent="0.3">
      <c r="B3240" s="30">
        <v>46321</v>
      </c>
      <c r="C3240" s="28" t="s">
        <v>39</v>
      </c>
      <c r="D3240" s="28" t="s">
        <v>250</v>
      </c>
      <c r="E3240" s="28" t="s">
        <v>234</v>
      </c>
      <c r="F3240" s="28">
        <v>612</v>
      </c>
    </row>
    <row r="3241" spans="2:6" x14ac:dyDescent="0.3">
      <c r="B3241" s="30">
        <v>46321</v>
      </c>
      <c r="C3241" s="28" t="s">
        <v>39</v>
      </c>
      <c r="D3241" s="28" t="s">
        <v>250</v>
      </c>
      <c r="E3241" s="28" t="s">
        <v>235</v>
      </c>
      <c r="F3241" s="28">
        <v>1075</v>
      </c>
    </row>
    <row r="3242" spans="2:6" x14ac:dyDescent="0.3">
      <c r="B3242" s="30">
        <v>46321</v>
      </c>
      <c r="C3242" s="28" t="s">
        <v>106</v>
      </c>
      <c r="D3242" s="28" t="s">
        <v>247</v>
      </c>
      <c r="E3242" s="28" t="s">
        <v>233</v>
      </c>
      <c r="F3242" s="28">
        <v>1275</v>
      </c>
    </row>
    <row r="3243" spans="2:6" x14ac:dyDescent="0.3">
      <c r="B3243" s="30">
        <v>46321</v>
      </c>
      <c r="C3243" s="28" t="s">
        <v>39</v>
      </c>
      <c r="D3243" s="28" t="s">
        <v>250</v>
      </c>
      <c r="E3243" s="28" t="s">
        <v>234</v>
      </c>
      <c r="F3243" s="28">
        <v>306</v>
      </c>
    </row>
    <row r="3244" spans="2:6" x14ac:dyDescent="0.3">
      <c r="B3244" s="30">
        <v>46321</v>
      </c>
      <c r="C3244" s="28" t="s">
        <v>38</v>
      </c>
      <c r="D3244" s="28" t="s">
        <v>244</v>
      </c>
      <c r="E3244" s="28" t="s">
        <v>241</v>
      </c>
      <c r="F3244" s="28">
        <v>420</v>
      </c>
    </row>
    <row r="3245" spans="2:6" x14ac:dyDescent="0.3">
      <c r="B3245" s="30">
        <v>46321</v>
      </c>
      <c r="C3245" s="28" t="s">
        <v>39</v>
      </c>
      <c r="D3245" s="28" t="s">
        <v>246</v>
      </c>
      <c r="E3245" s="28" t="s">
        <v>229</v>
      </c>
      <c r="F3245" s="28">
        <v>1936</v>
      </c>
    </row>
    <row r="3246" spans="2:6" x14ac:dyDescent="0.3">
      <c r="B3246" s="30">
        <v>46321</v>
      </c>
      <c r="C3246" s="28" t="s">
        <v>106</v>
      </c>
      <c r="D3246" s="28" t="s">
        <v>247</v>
      </c>
      <c r="E3246" s="28" t="s">
        <v>221</v>
      </c>
      <c r="F3246" s="28">
        <v>104</v>
      </c>
    </row>
    <row r="3247" spans="2:6" x14ac:dyDescent="0.3">
      <c r="B3247" s="30">
        <v>46321</v>
      </c>
      <c r="C3247" s="28" t="s">
        <v>39</v>
      </c>
      <c r="D3247" s="28" t="s">
        <v>244</v>
      </c>
      <c r="E3247" s="28" t="s">
        <v>240</v>
      </c>
      <c r="F3247" s="28">
        <v>1125</v>
      </c>
    </row>
    <row r="3248" spans="2:6" x14ac:dyDescent="0.3">
      <c r="B3248" s="30">
        <v>46321</v>
      </c>
      <c r="C3248" s="28" t="s">
        <v>38</v>
      </c>
      <c r="D3248" s="28" t="s">
        <v>247</v>
      </c>
      <c r="E3248" s="28" t="s">
        <v>230</v>
      </c>
      <c r="F3248" s="28">
        <v>666</v>
      </c>
    </row>
    <row r="3249" spans="2:6" x14ac:dyDescent="0.3">
      <c r="B3249" s="30">
        <v>46321</v>
      </c>
      <c r="C3249" s="28" t="s">
        <v>42</v>
      </c>
      <c r="D3249" s="28" t="s">
        <v>245</v>
      </c>
      <c r="E3249" s="28" t="s">
        <v>219</v>
      </c>
      <c r="F3249" s="28">
        <v>1001</v>
      </c>
    </row>
    <row r="3250" spans="2:6" x14ac:dyDescent="0.3">
      <c r="B3250" s="30">
        <v>46321</v>
      </c>
      <c r="C3250" s="28" t="s">
        <v>42</v>
      </c>
      <c r="D3250" s="28" t="s">
        <v>246</v>
      </c>
      <c r="E3250" s="28" t="s">
        <v>228</v>
      </c>
      <c r="F3250" s="28">
        <v>792</v>
      </c>
    </row>
    <row r="3251" spans="2:6" x14ac:dyDescent="0.3">
      <c r="B3251" s="30">
        <v>46321</v>
      </c>
      <c r="C3251" s="28" t="s">
        <v>106</v>
      </c>
      <c r="D3251" s="28" t="s">
        <v>244</v>
      </c>
      <c r="E3251" s="28" t="s">
        <v>231</v>
      </c>
      <c r="F3251" s="28">
        <v>44</v>
      </c>
    </row>
    <row r="3252" spans="2:6" x14ac:dyDescent="0.3">
      <c r="B3252" s="30">
        <v>46321</v>
      </c>
      <c r="C3252" s="28" t="s">
        <v>38</v>
      </c>
      <c r="D3252" s="28" t="s">
        <v>244</v>
      </c>
      <c r="E3252" s="28" t="s">
        <v>227</v>
      </c>
      <c r="F3252" s="28">
        <v>348</v>
      </c>
    </row>
    <row r="3253" spans="2:6" x14ac:dyDescent="0.3">
      <c r="B3253" s="30">
        <v>46322</v>
      </c>
      <c r="C3253" s="28" t="s">
        <v>42</v>
      </c>
      <c r="D3253" s="28" t="s">
        <v>247</v>
      </c>
      <c r="E3253" s="28" t="s">
        <v>233</v>
      </c>
      <c r="F3253" s="28">
        <v>765</v>
      </c>
    </row>
    <row r="3254" spans="2:6" x14ac:dyDescent="0.3">
      <c r="B3254" s="30">
        <v>46322</v>
      </c>
      <c r="C3254" s="28" t="s">
        <v>38</v>
      </c>
      <c r="D3254" s="28" t="s">
        <v>245</v>
      </c>
      <c r="E3254" s="28" t="s">
        <v>223</v>
      </c>
      <c r="F3254" s="28">
        <v>636</v>
      </c>
    </row>
    <row r="3255" spans="2:6" x14ac:dyDescent="0.3">
      <c r="B3255" s="30">
        <v>46322</v>
      </c>
      <c r="C3255" s="28" t="s">
        <v>38</v>
      </c>
      <c r="D3255" s="28" t="s">
        <v>244</v>
      </c>
      <c r="E3255" s="28" t="s">
        <v>227</v>
      </c>
      <c r="F3255" s="28">
        <v>348</v>
      </c>
    </row>
    <row r="3256" spans="2:6" x14ac:dyDescent="0.3">
      <c r="B3256" s="30">
        <v>46322</v>
      </c>
      <c r="C3256" s="28" t="s">
        <v>39</v>
      </c>
      <c r="D3256" s="28" t="s">
        <v>244</v>
      </c>
      <c r="E3256" s="28" t="s">
        <v>227</v>
      </c>
      <c r="F3256" s="28">
        <v>580</v>
      </c>
    </row>
    <row r="3257" spans="2:6" x14ac:dyDescent="0.3">
      <c r="B3257" s="30">
        <v>46322</v>
      </c>
      <c r="C3257" s="28" t="s">
        <v>106</v>
      </c>
      <c r="D3257" s="28" t="s">
        <v>247</v>
      </c>
      <c r="E3257" s="28" t="s">
        <v>230</v>
      </c>
      <c r="F3257" s="28">
        <v>222</v>
      </c>
    </row>
    <row r="3258" spans="2:6" x14ac:dyDescent="0.3">
      <c r="B3258" s="30">
        <v>46322</v>
      </c>
      <c r="C3258" s="28" t="s">
        <v>38</v>
      </c>
      <c r="D3258" s="28" t="s">
        <v>244</v>
      </c>
      <c r="E3258" s="28" t="s">
        <v>227</v>
      </c>
      <c r="F3258" s="28">
        <v>348</v>
      </c>
    </row>
    <row r="3259" spans="2:6" x14ac:dyDescent="0.3">
      <c r="B3259" s="30">
        <v>46322</v>
      </c>
      <c r="C3259" s="28" t="s">
        <v>42</v>
      </c>
      <c r="D3259" s="28" t="s">
        <v>250</v>
      </c>
      <c r="E3259" s="28" t="s">
        <v>239</v>
      </c>
      <c r="F3259" s="28">
        <v>304</v>
      </c>
    </row>
    <row r="3260" spans="2:6" x14ac:dyDescent="0.3">
      <c r="B3260" s="30">
        <v>46322</v>
      </c>
      <c r="C3260" s="28" t="s">
        <v>42</v>
      </c>
      <c r="D3260" s="28" t="s">
        <v>250</v>
      </c>
      <c r="E3260" s="28" t="s">
        <v>235</v>
      </c>
      <c r="F3260" s="28">
        <v>860</v>
      </c>
    </row>
    <row r="3261" spans="2:6" x14ac:dyDescent="0.3">
      <c r="B3261" s="30">
        <v>46323</v>
      </c>
      <c r="C3261" s="28" t="s">
        <v>39</v>
      </c>
      <c r="D3261" s="28" t="s">
        <v>246</v>
      </c>
      <c r="E3261" s="28" t="s">
        <v>237</v>
      </c>
      <c r="F3261" s="28">
        <v>378</v>
      </c>
    </row>
    <row r="3262" spans="2:6" x14ac:dyDescent="0.3">
      <c r="B3262" s="30">
        <v>46323</v>
      </c>
      <c r="C3262" s="28" t="s">
        <v>38</v>
      </c>
      <c r="D3262" s="28" t="s">
        <v>247</v>
      </c>
      <c r="E3262" s="28" t="s">
        <v>221</v>
      </c>
      <c r="F3262" s="28">
        <v>299</v>
      </c>
    </row>
    <row r="3263" spans="2:6" x14ac:dyDescent="0.3">
      <c r="B3263" s="30">
        <v>46323</v>
      </c>
      <c r="C3263" s="28" t="s">
        <v>106</v>
      </c>
      <c r="D3263" s="28" t="s">
        <v>244</v>
      </c>
      <c r="E3263" s="28" t="s">
        <v>242</v>
      </c>
      <c r="F3263" s="28">
        <v>855</v>
      </c>
    </row>
    <row r="3264" spans="2:6" x14ac:dyDescent="0.3">
      <c r="B3264" s="30">
        <v>46323</v>
      </c>
      <c r="C3264" s="28" t="s">
        <v>38</v>
      </c>
      <c r="D3264" s="28" t="s">
        <v>245</v>
      </c>
      <c r="E3264" s="28" t="s">
        <v>217</v>
      </c>
      <c r="F3264" s="28">
        <v>208</v>
      </c>
    </row>
    <row r="3265" spans="2:6" x14ac:dyDescent="0.3">
      <c r="B3265" s="30">
        <v>46323</v>
      </c>
      <c r="C3265" s="28" t="s">
        <v>106</v>
      </c>
      <c r="D3265" s="28" t="s">
        <v>246</v>
      </c>
      <c r="E3265" s="28" t="s">
        <v>237</v>
      </c>
      <c r="F3265" s="28">
        <v>189</v>
      </c>
    </row>
    <row r="3266" spans="2:6" x14ac:dyDescent="0.3">
      <c r="B3266" s="30">
        <v>46323</v>
      </c>
      <c r="C3266" s="28" t="s">
        <v>39</v>
      </c>
      <c r="D3266" s="28" t="s">
        <v>244</v>
      </c>
      <c r="E3266" s="28" t="s">
        <v>231</v>
      </c>
      <c r="F3266" s="28">
        <v>418</v>
      </c>
    </row>
    <row r="3267" spans="2:6" x14ac:dyDescent="0.3">
      <c r="B3267" s="30">
        <v>46323</v>
      </c>
      <c r="C3267" s="28" t="s">
        <v>106</v>
      </c>
      <c r="D3267" s="28" t="s">
        <v>247</v>
      </c>
      <c r="E3267" s="28" t="s">
        <v>230</v>
      </c>
      <c r="F3267" s="28">
        <v>148</v>
      </c>
    </row>
    <row r="3268" spans="2:6" x14ac:dyDescent="0.3">
      <c r="B3268" s="30">
        <v>46323</v>
      </c>
      <c r="C3268" s="28" t="s">
        <v>106</v>
      </c>
      <c r="D3268" s="28" t="s">
        <v>247</v>
      </c>
      <c r="E3268" s="28" t="s">
        <v>221</v>
      </c>
      <c r="F3268" s="28">
        <v>234</v>
      </c>
    </row>
    <row r="3269" spans="2:6" x14ac:dyDescent="0.3">
      <c r="B3269" s="30">
        <v>46323</v>
      </c>
      <c r="C3269" s="28" t="s">
        <v>42</v>
      </c>
      <c r="D3269" s="28" t="s">
        <v>244</v>
      </c>
      <c r="E3269" s="28" t="s">
        <v>231</v>
      </c>
      <c r="F3269" s="28">
        <v>198</v>
      </c>
    </row>
    <row r="3270" spans="2:6" x14ac:dyDescent="0.3">
      <c r="B3270" s="30">
        <v>46323</v>
      </c>
      <c r="C3270" s="28" t="s">
        <v>39</v>
      </c>
      <c r="D3270" s="28" t="s">
        <v>246</v>
      </c>
      <c r="E3270" s="28" t="s">
        <v>236</v>
      </c>
      <c r="F3270" s="28">
        <v>143</v>
      </c>
    </row>
    <row r="3271" spans="2:6" x14ac:dyDescent="0.3">
      <c r="B3271" s="30">
        <v>46323</v>
      </c>
      <c r="C3271" s="28" t="s">
        <v>106</v>
      </c>
      <c r="D3271" s="28" t="s">
        <v>247</v>
      </c>
      <c r="E3271" s="28" t="s">
        <v>233</v>
      </c>
      <c r="F3271" s="28">
        <v>357</v>
      </c>
    </row>
    <row r="3272" spans="2:6" x14ac:dyDescent="0.3">
      <c r="B3272" s="30">
        <v>46323</v>
      </c>
      <c r="C3272" s="28" t="s">
        <v>42</v>
      </c>
      <c r="D3272" s="28" t="s">
        <v>247</v>
      </c>
      <c r="E3272" s="28" t="s">
        <v>225</v>
      </c>
      <c r="F3272" s="28">
        <v>1600</v>
      </c>
    </row>
    <row r="3273" spans="2:6" x14ac:dyDescent="0.3">
      <c r="B3273" s="30">
        <v>46324</v>
      </c>
      <c r="C3273" s="28" t="s">
        <v>39</v>
      </c>
      <c r="D3273" s="28" t="s">
        <v>250</v>
      </c>
      <c r="E3273" s="28" t="s">
        <v>232</v>
      </c>
      <c r="F3273" s="28">
        <v>611</v>
      </c>
    </row>
    <row r="3274" spans="2:6" x14ac:dyDescent="0.3">
      <c r="B3274" s="30">
        <v>46324</v>
      </c>
      <c r="C3274" s="28" t="s">
        <v>39</v>
      </c>
      <c r="D3274" s="28" t="s">
        <v>247</v>
      </c>
      <c r="E3274" s="28" t="s">
        <v>225</v>
      </c>
      <c r="F3274" s="28">
        <v>192</v>
      </c>
    </row>
    <row r="3275" spans="2:6" x14ac:dyDescent="0.3">
      <c r="B3275" s="30">
        <v>46324</v>
      </c>
      <c r="C3275" s="28" t="s">
        <v>42</v>
      </c>
      <c r="D3275" s="28" t="s">
        <v>245</v>
      </c>
      <c r="E3275" s="28" t="s">
        <v>219</v>
      </c>
      <c r="F3275" s="28">
        <v>546</v>
      </c>
    </row>
    <row r="3276" spans="2:6" x14ac:dyDescent="0.3">
      <c r="B3276" s="30">
        <v>46324</v>
      </c>
      <c r="C3276" s="28" t="s">
        <v>39</v>
      </c>
      <c r="D3276" s="28" t="s">
        <v>250</v>
      </c>
      <c r="E3276" s="28" t="s">
        <v>226</v>
      </c>
      <c r="F3276" s="28">
        <v>2208</v>
      </c>
    </row>
    <row r="3277" spans="2:6" x14ac:dyDescent="0.3">
      <c r="B3277" s="30">
        <v>46324</v>
      </c>
      <c r="C3277" s="28" t="s">
        <v>106</v>
      </c>
      <c r="D3277" s="28" t="s">
        <v>250</v>
      </c>
      <c r="E3277" s="28" t="s">
        <v>226</v>
      </c>
      <c r="F3277" s="28">
        <v>192</v>
      </c>
    </row>
    <row r="3278" spans="2:6" x14ac:dyDescent="0.3">
      <c r="B3278" s="30">
        <v>46324</v>
      </c>
      <c r="C3278" s="28" t="s">
        <v>39</v>
      </c>
      <c r="D3278" s="28" t="s">
        <v>245</v>
      </c>
      <c r="E3278" s="28" t="s">
        <v>223</v>
      </c>
      <c r="F3278" s="28">
        <v>848</v>
      </c>
    </row>
    <row r="3279" spans="2:6" x14ac:dyDescent="0.3">
      <c r="B3279" s="30">
        <v>46324</v>
      </c>
      <c r="C3279" s="28" t="s">
        <v>39</v>
      </c>
      <c r="D3279" s="28" t="s">
        <v>245</v>
      </c>
      <c r="E3279" s="28" t="s">
        <v>217</v>
      </c>
      <c r="F3279" s="28">
        <v>780</v>
      </c>
    </row>
    <row r="3280" spans="2:6" x14ac:dyDescent="0.3">
      <c r="B3280" s="30">
        <v>46324</v>
      </c>
      <c r="C3280" s="28" t="s">
        <v>42</v>
      </c>
      <c r="D3280" s="28" t="s">
        <v>244</v>
      </c>
      <c r="E3280" s="28" t="s">
        <v>231</v>
      </c>
      <c r="F3280" s="28">
        <v>374</v>
      </c>
    </row>
    <row r="3281" spans="2:6" x14ac:dyDescent="0.3">
      <c r="B3281" s="30">
        <v>46324</v>
      </c>
      <c r="C3281" s="28" t="s">
        <v>106</v>
      </c>
      <c r="D3281" s="28" t="s">
        <v>246</v>
      </c>
      <c r="E3281" s="28" t="s">
        <v>236</v>
      </c>
      <c r="F3281" s="28">
        <v>88</v>
      </c>
    </row>
    <row r="3282" spans="2:6" x14ac:dyDescent="0.3">
      <c r="B3282" s="30">
        <v>46324</v>
      </c>
      <c r="C3282" s="28" t="s">
        <v>39</v>
      </c>
      <c r="D3282" s="28" t="s">
        <v>246</v>
      </c>
      <c r="E3282" s="28" t="s">
        <v>228</v>
      </c>
      <c r="F3282" s="28">
        <v>1656</v>
      </c>
    </row>
    <row r="3283" spans="2:6" x14ac:dyDescent="0.3">
      <c r="B3283" s="30">
        <v>46324</v>
      </c>
      <c r="C3283" s="28" t="s">
        <v>42</v>
      </c>
      <c r="D3283" s="28" t="s">
        <v>244</v>
      </c>
      <c r="E3283" s="28" t="s">
        <v>227</v>
      </c>
      <c r="F3283" s="28">
        <v>522</v>
      </c>
    </row>
    <row r="3284" spans="2:6" x14ac:dyDescent="0.3">
      <c r="B3284" s="30">
        <v>46324</v>
      </c>
      <c r="C3284" s="28" t="s">
        <v>38</v>
      </c>
      <c r="D3284" s="28" t="s">
        <v>250</v>
      </c>
      <c r="E3284" s="28" t="s">
        <v>232</v>
      </c>
      <c r="F3284" s="28">
        <v>658</v>
      </c>
    </row>
    <row r="3285" spans="2:6" x14ac:dyDescent="0.3">
      <c r="B3285" s="30">
        <v>46324</v>
      </c>
      <c r="C3285" s="28" t="s">
        <v>38</v>
      </c>
      <c r="D3285" s="28" t="s">
        <v>247</v>
      </c>
      <c r="E3285" s="28" t="s">
        <v>230</v>
      </c>
      <c r="F3285" s="28">
        <v>222</v>
      </c>
    </row>
    <row r="3286" spans="2:6" x14ac:dyDescent="0.3">
      <c r="B3286" s="30">
        <v>46325</v>
      </c>
      <c r="C3286" s="28" t="s">
        <v>38</v>
      </c>
      <c r="D3286" s="28" t="s">
        <v>244</v>
      </c>
      <c r="E3286" s="28" t="s">
        <v>240</v>
      </c>
      <c r="F3286" s="28">
        <v>405</v>
      </c>
    </row>
    <row r="3287" spans="2:6" x14ac:dyDescent="0.3">
      <c r="B3287" s="30">
        <v>46325</v>
      </c>
      <c r="C3287" s="28" t="s">
        <v>38</v>
      </c>
      <c r="D3287" s="28" t="s">
        <v>247</v>
      </c>
      <c r="E3287" s="28" t="s">
        <v>221</v>
      </c>
      <c r="F3287" s="28">
        <v>312</v>
      </c>
    </row>
    <row r="3288" spans="2:6" x14ac:dyDescent="0.3">
      <c r="B3288" s="30">
        <v>46325</v>
      </c>
      <c r="C3288" s="28" t="s">
        <v>39</v>
      </c>
      <c r="D3288" s="28" t="s">
        <v>246</v>
      </c>
      <c r="E3288" s="28" t="s">
        <v>236</v>
      </c>
      <c r="F3288" s="28">
        <v>198</v>
      </c>
    </row>
    <row r="3289" spans="2:6" x14ac:dyDescent="0.3">
      <c r="B3289" s="30">
        <v>46325</v>
      </c>
      <c r="C3289" s="28" t="s">
        <v>106</v>
      </c>
      <c r="D3289" s="28" t="s">
        <v>244</v>
      </c>
      <c r="E3289" s="28" t="s">
        <v>240</v>
      </c>
      <c r="F3289" s="28">
        <v>630</v>
      </c>
    </row>
    <row r="3290" spans="2:6" x14ac:dyDescent="0.3">
      <c r="B3290" s="30">
        <v>46325</v>
      </c>
      <c r="C3290" s="28" t="s">
        <v>38</v>
      </c>
      <c r="D3290" s="28" t="s">
        <v>244</v>
      </c>
      <c r="E3290" s="28" t="s">
        <v>242</v>
      </c>
      <c r="F3290" s="28">
        <v>1254</v>
      </c>
    </row>
    <row r="3291" spans="2:6" x14ac:dyDescent="0.3">
      <c r="B3291" s="30">
        <v>46325</v>
      </c>
      <c r="C3291" s="28" t="s">
        <v>42</v>
      </c>
      <c r="D3291" s="28" t="s">
        <v>250</v>
      </c>
      <c r="E3291" s="28" t="s">
        <v>226</v>
      </c>
      <c r="F3291" s="28">
        <v>2016</v>
      </c>
    </row>
    <row r="3292" spans="2:6" x14ac:dyDescent="0.3">
      <c r="B3292" s="30">
        <v>46325</v>
      </c>
      <c r="C3292" s="28" t="s">
        <v>106</v>
      </c>
      <c r="D3292" s="28" t="s">
        <v>244</v>
      </c>
      <c r="E3292" s="28" t="s">
        <v>227</v>
      </c>
      <c r="F3292" s="28">
        <v>1276</v>
      </c>
    </row>
    <row r="3293" spans="2:6" x14ac:dyDescent="0.3">
      <c r="B3293" s="30">
        <v>46325</v>
      </c>
      <c r="C3293" s="28" t="s">
        <v>39</v>
      </c>
      <c r="D3293" s="28" t="s">
        <v>250</v>
      </c>
      <c r="E3293" s="28" t="s">
        <v>234</v>
      </c>
      <c r="F3293" s="28">
        <v>1224</v>
      </c>
    </row>
    <row r="3294" spans="2:6" x14ac:dyDescent="0.3">
      <c r="B3294" s="30">
        <v>46325</v>
      </c>
      <c r="C3294" s="28" t="s">
        <v>38</v>
      </c>
      <c r="D3294" s="28" t="s">
        <v>245</v>
      </c>
      <c r="E3294" s="28" t="s">
        <v>217</v>
      </c>
      <c r="F3294" s="28">
        <v>104</v>
      </c>
    </row>
    <row r="3295" spans="2:6" x14ac:dyDescent="0.3">
      <c r="B3295" s="30">
        <v>46325</v>
      </c>
      <c r="C3295" s="28" t="s">
        <v>38</v>
      </c>
      <c r="D3295" s="28" t="s">
        <v>247</v>
      </c>
      <c r="E3295" s="28" t="s">
        <v>221</v>
      </c>
      <c r="F3295" s="28">
        <v>26</v>
      </c>
    </row>
    <row r="3296" spans="2:6" x14ac:dyDescent="0.3">
      <c r="B3296" s="30">
        <v>46325</v>
      </c>
      <c r="C3296" s="28" t="s">
        <v>38</v>
      </c>
      <c r="D3296" s="28" t="s">
        <v>245</v>
      </c>
      <c r="E3296" s="28" t="s">
        <v>215</v>
      </c>
      <c r="F3296" s="28">
        <v>276</v>
      </c>
    </row>
    <row r="3297" spans="2:6" x14ac:dyDescent="0.3">
      <c r="B3297" s="30">
        <v>46326</v>
      </c>
      <c r="C3297" s="28" t="s">
        <v>39</v>
      </c>
      <c r="D3297" s="28" t="s">
        <v>250</v>
      </c>
      <c r="E3297" s="28" t="s">
        <v>239</v>
      </c>
      <c r="F3297" s="28">
        <v>874</v>
      </c>
    </row>
    <row r="3298" spans="2:6" x14ac:dyDescent="0.3">
      <c r="B3298" s="30">
        <v>46326</v>
      </c>
      <c r="C3298" s="28" t="s">
        <v>38</v>
      </c>
      <c r="D3298" s="28" t="s">
        <v>246</v>
      </c>
      <c r="E3298" s="28" t="s">
        <v>237</v>
      </c>
      <c r="F3298" s="28">
        <v>126</v>
      </c>
    </row>
    <row r="3299" spans="2:6" x14ac:dyDescent="0.3">
      <c r="B3299" s="30">
        <v>46326</v>
      </c>
      <c r="C3299" s="28" t="s">
        <v>106</v>
      </c>
      <c r="D3299" s="28" t="s">
        <v>247</v>
      </c>
      <c r="E3299" s="28" t="s">
        <v>230</v>
      </c>
      <c r="F3299" s="28">
        <v>148</v>
      </c>
    </row>
    <row r="3300" spans="2:6" x14ac:dyDescent="0.3">
      <c r="B3300" s="30">
        <v>46327</v>
      </c>
      <c r="C3300" s="28" t="s">
        <v>106</v>
      </c>
      <c r="D3300" s="28" t="s">
        <v>246</v>
      </c>
      <c r="E3300" s="28" t="s">
        <v>236</v>
      </c>
      <c r="F3300" s="28">
        <v>99</v>
      </c>
    </row>
    <row r="3301" spans="2:6" x14ac:dyDescent="0.3">
      <c r="B3301" s="30">
        <v>46327</v>
      </c>
      <c r="C3301" s="28" t="s">
        <v>106</v>
      </c>
      <c r="D3301" s="28" t="s">
        <v>245</v>
      </c>
      <c r="E3301" s="28" t="s">
        <v>219</v>
      </c>
      <c r="F3301" s="28">
        <v>2184</v>
      </c>
    </row>
    <row r="3302" spans="2:6" x14ac:dyDescent="0.3">
      <c r="B3302" s="30">
        <v>46327</v>
      </c>
      <c r="C3302" s="28" t="s">
        <v>38</v>
      </c>
      <c r="D3302" s="28" t="s">
        <v>244</v>
      </c>
      <c r="E3302" s="28" t="s">
        <v>231</v>
      </c>
      <c r="F3302" s="28">
        <v>374</v>
      </c>
    </row>
    <row r="3303" spans="2:6" x14ac:dyDescent="0.3">
      <c r="B3303" s="30">
        <v>46327</v>
      </c>
      <c r="C3303" s="28" t="s">
        <v>42</v>
      </c>
      <c r="D3303" s="28" t="s">
        <v>245</v>
      </c>
      <c r="E3303" s="28" t="s">
        <v>219</v>
      </c>
      <c r="F3303" s="28">
        <v>182</v>
      </c>
    </row>
    <row r="3304" spans="2:6" x14ac:dyDescent="0.3">
      <c r="B3304" s="30">
        <v>46327</v>
      </c>
      <c r="C3304" s="28" t="s">
        <v>106</v>
      </c>
      <c r="D3304" s="28" t="s">
        <v>244</v>
      </c>
      <c r="E3304" s="28" t="s">
        <v>242</v>
      </c>
      <c r="F3304" s="28">
        <v>285</v>
      </c>
    </row>
    <row r="3305" spans="2:6" x14ac:dyDescent="0.3">
      <c r="B3305" s="30">
        <v>46327</v>
      </c>
      <c r="C3305" s="28" t="s">
        <v>42</v>
      </c>
      <c r="D3305" s="28" t="s">
        <v>246</v>
      </c>
      <c r="E3305" s="28" t="s">
        <v>236</v>
      </c>
      <c r="F3305" s="28">
        <v>187</v>
      </c>
    </row>
    <row r="3306" spans="2:6" x14ac:dyDescent="0.3">
      <c r="B3306" s="30">
        <v>46327</v>
      </c>
      <c r="C3306" s="28" t="s">
        <v>38</v>
      </c>
      <c r="D3306" s="28" t="s">
        <v>245</v>
      </c>
      <c r="E3306" s="28" t="s">
        <v>238</v>
      </c>
      <c r="F3306" s="28">
        <v>87</v>
      </c>
    </row>
    <row r="3307" spans="2:6" x14ac:dyDescent="0.3">
      <c r="B3307" s="30">
        <v>46327</v>
      </c>
      <c r="C3307" s="28" t="s">
        <v>106</v>
      </c>
      <c r="D3307" s="28" t="s">
        <v>247</v>
      </c>
      <c r="E3307" s="28" t="s">
        <v>225</v>
      </c>
      <c r="F3307" s="28">
        <v>64</v>
      </c>
    </row>
    <row r="3308" spans="2:6" x14ac:dyDescent="0.3">
      <c r="B3308" s="30">
        <v>46327</v>
      </c>
      <c r="C3308" s="28" t="s">
        <v>38</v>
      </c>
      <c r="D3308" s="28" t="s">
        <v>244</v>
      </c>
      <c r="E3308" s="28" t="s">
        <v>231</v>
      </c>
      <c r="F3308" s="28">
        <v>330</v>
      </c>
    </row>
    <row r="3309" spans="2:6" x14ac:dyDescent="0.3">
      <c r="B3309" s="30">
        <v>46327</v>
      </c>
      <c r="C3309" s="28" t="s">
        <v>38</v>
      </c>
      <c r="D3309" s="28" t="s">
        <v>250</v>
      </c>
      <c r="E3309" s="28" t="s">
        <v>235</v>
      </c>
      <c r="F3309" s="28">
        <v>258</v>
      </c>
    </row>
    <row r="3310" spans="2:6" x14ac:dyDescent="0.3">
      <c r="B3310" s="30">
        <v>46327</v>
      </c>
      <c r="C3310" s="28" t="s">
        <v>38</v>
      </c>
      <c r="D3310" s="28" t="s">
        <v>246</v>
      </c>
      <c r="E3310" s="28" t="s">
        <v>237</v>
      </c>
      <c r="F3310" s="28">
        <v>315</v>
      </c>
    </row>
    <row r="3311" spans="2:6" x14ac:dyDescent="0.3">
      <c r="B3311" s="30">
        <v>46327</v>
      </c>
      <c r="C3311" s="28" t="s">
        <v>39</v>
      </c>
      <c r="D3311" s="28" t="s">
        <v>244</v>
      </c>
      <c r="E3311" s="28" t="s">
        <v>231</v>
      </c>
      <c r="F3311" s="28">
        <v>506</v>
      </c>
    </row>
    <row r="3312" spans="2:6" x14ac:dyDescent="0.3">
      <c r="B3312" s="30">
        <v>46328</v>
      </c>
      <c r="C3312" s="28" t="s">
        <v>39</v>
      </c>
      <c r="D3312" s="28" t="s">
        <v>245</v>
      </c>
      <c r="E3312" s="28" t="s">
        <v>217</v>
      </c>
      <c r="F3312" s="28">
        <v>1144</v>
      </c>
    </row>
    <row r="3313" spans="2:6" x14ac:dyDescent="0.3">
      <c r="B3313" s="30">
        <v>46328</v>
      </c>
      <c r="C3313" s="28" t="s">
        <v>42</v>
      </c>
      <c r="D3313" s="28" t="s">
        <v>244</v>
      </c>
      <c r="E3313" s="28" t="s">
        <v>231</v>
      </c>
      <c r="F3313" s="28">
        <v>154</v>
      </c>
    </row>
    <row r="3314" spans="2:6" x14ac:dyDescent="0.3">
      <c r="B3314" s="30">
        <v>46328</v>
      </c>
      <c r="C3314" s="28" t="s">
        <v>106</v>
      </c>
      <c r="D3314" s="28" t="s">
        <v>245</v>
      </c>
      <c r="E3314" s="28" t="s">
        <v>215</v>
      </c>
      <c r="F3314" s="28">
        <v>1518</v>
      </c>
    </row>
    <row r="3315" spans="2:6" x14ac:dyDescent="0.3">
      <c r="B3315" s="30">
        <v>46328</v>
      </c>
      <c r="C3315" s="28" t="s">
        <v>42</v>
      </c>
      <c r="D3315" s="28" t="s">
        <v>245</v>
      </c>
      <c r="E3315" s="28" t="s">
        <v>223</v>
      </c>
      <c r="F3315" s="28">
        <v>636</v>
      </c>
    </row>
    <row r="3316" spans="2:6" x14ac:dyDescent="0.3">
      <c r="B3316" s="30">
        <v>46328</v>
      </c>
      <c r="C3316" s="28" t="s">
        <v>38</v>
      </c>
      <c r="D3316" s="28" t="s">
        <v>245</v>
      </c>
      <c r="E3316" s="28" t="s">
        <v>223</v>
      </c>
      <c r="F3316" s="28">
        <v>1325</v>
      </c>
    </row>
    <row r="3317" spans="2:6" x14ac:dyDescent="0.3">
      <c r="B3317" s="30">
        <v>46328</v>
      </c>
      <c r="C3317" s="28" t="s">
        <v>42</v>
      </c>
      <c r="D3317" s="28" t="s">
        <v>247</v>
      </c>
      <c r="E3317" s="28" t="s">
        <v>233</v>
      </c>
      <c r="F3317" s="28">
        <v>561</v>
      </c>
    </row>
    <row r="3318" spans="2:6" x14ac:dyDescent="0.3">
      <c r="B3318" s="30">
        <v>46328</v>
      </c>
      <c r="C3318" s="28" t="s">
        <v>39</v>
      </c>
      <c r="D3318" s="28" t="s">
        <v>246</v>
      </c>
      <c r="E3318" s="28" t="s">
        <v>236</v>
      </c>
      <c r="F3318" s="28">
        <v>176</v>
      </c>
    </row>
    <row r="3319" spans="2:6" x14ac:dyDescent="0.3">
      <c r="B3319" s="30">
        <v>46328</v>
      </c>
      <c r="C3319" s="28" t="s">
        <v>106</v>
      </c>
      <c r="D3319" s="28" t="s">
        <v>250</v>
      </c>
      <c r="E3319" s="28" t="s">
        <v>226</v>
      </c>
      <c r="F3319" s="28">
        <v>2400</v>
      </c>
    </row>
    <row r="3320" spans="2:6" x14ac:dyDescent="0.3">
      <c r="B3320" s="30">
        <v>46328</v>
      </c>
      <c r="C3320" s="28" t="s">
        <v>42</v>
      </c>
      <c r="D3320" s="28" t="s">
        <v>244</v>
      </c>
      <c r="E3320" s="28" t="s">
        <v>241</v>
      </c>
      <c r="F3320" s="28">
        <v>660</v>
      </c>
    </row>
    <row r="3321" spans="2:6" x14ac:dyDescent="0.3">
      <c r="B3321" s="30">
        <v>46328</v>
      </c>
      <c r="C3321" s="28" t="s">
        <v>38</v>
      </c>
      <c r="D3321" s="28" t="s">
        <v>247</v>
      </c>
      <c r="E3321" s="28" t="s">
        <v>230</v>
      </c>
      <c r="F3321" s="28">
        <v>629</v>
      </c>
    </row>
    <row r="3322" spans="2:6" x14ac:dyDescent="0.3">
      <c r="B3322" s="30">
        <v>46328</v>
      </c>
      <c r="C3322" s="28" t="s">
        <v>42</v>
      </c>
      <c r="D3322" s="28" t="s">
        <v>245</v>
      </c>
      <c r="E3322" s="28" t="s">
        <v>215</v>
      </c>
      <c r="F3322" s="28">
        <v>207</v>
      </c>
    </row>
    <row r="3323" spans="2:6" x14ac:dyDescent="0.3">
      <c r="B3323" s="30">
        <v>46328</v>
      </c>
      <c r="C3323" s="28" t="s">
        <v>38</v>
      </c>
      <c r="D3323" s="28" t="s">
        <v>244</v>
      </c>
      <c r="E3323" s="28" t="s">
        <v>242</v>
      </c>
      <c r="F3323" s="28">
        <v>1197</v>
      </c>
    </row>
    <row r="3324" spans="2:6" x14ac:dyDescent="0.3">
      <c r="B3324" s="30">
        <v>46328</v>
      </c>
      <c r="C3324" s="28" t="s">
        <v>106</v>
      </c>
      <c r="D3324" s="28" t="s">
        <v>244</v>
      </c>
      <c r="E3324" s="28" t="s">
        <v>241</v>
      </c>
      <c r="F3324" s="28">
        <v>180</v>
      </c>
    </row>
    <row r="3325" spans="2:6" x14ac:dyDescent="0.3">
      <c r="B3325" s="30">
        <v>46328</v>
      </c>
      <c r="C3325" s="28" t="s">
        <v>42</v>
      </c>
      <c r="D3325" s="28" t="s">
        <v>244</v>
      </c>
      <c r="E3325" s="28" t="s">
        <v>242</v>
      </c>
      <c r="F3325" s="28">
        <v>1368</v>
      </c>
    </row>
    <row r="3326" spans="2:6" x14ac:dyDescent="0.3">
      <c r="B3326" s="30">
        <v>46328</v>
      </c>
      <c r="C3326" s="28" t="s">
        <v>106</v>
      </c>
      <c r="D3326" s="28" t="s">
        <v>244</v>
      </c>
      <c r="E3326" s="28" t="s">
        <v>240</v>
      </c>
      <c r="F3326" s="28">
        <v>945</v>
      </c>
    </row>
    <row r="3327" spans="2:6" x14ac:dyDescent="0.3">
      <c r="B3327" s="30">
        <v>46328</v>
      </c>
      <c r="C3327" s="28" t="s">
        <v>39</v>
      </c>
      <c r="D3327" s="28" t="s">
        <v>245</v>
      </c>
      <c r="E3327" s="28" t="s">
        <v>219</v>
      </c>
      <c r="F3327" s="28">
        <v>91</v>
      </c>
    </row>
    <row r="3328" spans="2:6" x14ac:dyDescent="0.3">
      <c r="B3328" s="30">
        <v>46328</v>
      </c>
      <c r="C3328" s="28" t="s">
        <v>39</v>
      </c>
      <c r="D3328" s="28" t="s">
        <v>245</v>
      </c>
      <c r="E3328" s="28" t="s">
        <v>238</v>
      </c>
      <c r="F3328" s="28">
        <v>261</v>
      </c>
    </row>
    <row r="3329" spans="2:6" x14ac:dyDescent="0.3">
      <c r="B3329" s="30">
        <v>46328</v>
      </c>
      <c r="C3329" s="28" t="s">
        <v>106</v>
      </c>
      <c r="D3329" s="28" t="s">
        <v>246</v>
      </c>
      <c r="E3329" s="28" t="s">
        <v>229</v>
      </c>
      <c r="F3329" s="28">
        <v>352</v>
      </c>
    </row>
    <row r="3330" spans="2:6" x14ac:dyDescent="0.3">
      <c r="B3330" s="30">
        <v>46328</v>
      </c>
      <c r="C3330" s="28" t="s">
        <v>39</v>
      </c>
      <c r="D3330" s="28" t="s">
        <v>247</v>
      </c>
      <c r="E3330" s="28" t="s">
        <v>225</v>
      </c>
      <c r="F3330" s="28">
        <v>320</v>
      </c>
    </row>
    <row r="3331" spans="2:6" x14ac:dyDescent="0.3">
      <c r="B3331" s="30">
        <v>46329</v>
      </c>
      <c r="C3331" s="28" t="s">
        <v>39</v>
      </c>
      <c r="D3331" s="28" t="s">
        <v>245</v>
      </c>
      <c r="E3331" s="28" t="s">
        <v>215</v>
      </c>
      <c r="F3331" s="28">
        <v>690</v>
      </c>
    </row>
    <row r="3332" spans="2:6" x14ac:dyDescent="0.3">
      <c r="B3332" s="30">
        <v>46329</v>
      </c>
      <c r="C3332" s="28" t="s">
        <v>42</v>
      </c>
      <c r="D3332" s="28" t="s">
        <v>245</v>
      </c>
      <c r="E3332" s="28" t="s">
        <v>223</v>
      </c>
      <c r="F3332" s="28">
        <v>742</v>
      </c>
    </row>
    <row r="3333" spans="2:6" x14ac:dyDescent="0.3">
      <c r="B3333" s="30">
        <v>46329</v>
      </c>
      <c r="C3333" s="28" t="s">
        <v>38</v>
      </c>
      <c r="D3333" s="28" t="s">
        <v>247</v>
      </c>
      <c r="E3333" s="28" t="s">
        <v>230</v>
      </c>
      <c r="F3333" s="28">
        <v>555</v>
      </c>
    </row>
    <row r="3334" spans="2:6" x14ac:dyDescent="0.3">
      <c r="B3334" s="30">
        <v>46329</v>
      </c>
      <c r="C3334" s="28" t="s">
        <v>106</v>
      </c>
      <c r="D3334" s="28" t="s">
        <v>246</v>
      </c>
      <c r="E3334" s="28" t="s">
        <v>236</v>
      </c>
      <c r="F3334" s="28">
        <v>198</v>
      </c>
    </row>
    <row r="3335" spans="2:6" x14ac:dyDescent="0.3">
      <c r="B3335" s="30">
        <v>46329</v>
      </c>
      <c r="C3335" s="28" t="s">
        <v>39</v>
      </c>
      <c r="D3335" s="28" t="s">
        <v>247</v>
      </c>
      <c r="E3335" s="28" t="s">
        <v>225</v>
      </c>
      <c r="F3335" s="28">
        <v>1408</v>
      </c>
    </row>
    <row r="3336" spans="2:6" x14ac:dyDescent="0.3">
      <c r="B3336" s="30">
        <v>46329</v>
      </c>
      <c r="C3336" s="28" t="s">
        <v>39</v>
      </c>
      <c r="D3336" s="28" t="s">
        <v>250</v>
      </c>
      <c r="E3336" s="28" t="s">
        <v>239</v>
      </c>
      <c r="F3336" s="28">
        <v>304</v>
      </c>
    </row>
    <row r="3337" spans="2:6" x14ac:dyDescent="0.3">
      <c r="B3337" s="30">
        <v>46329</v>
      </c>
      <c r="C3337" s="28" t="s">
        <v>39</v>
      </c>
      <c r="D3337" s="28" t="s">
        <v>250</v>
      </c>
      <c r="E3337" s="28" t="s">
        <v>234</v>
      </c>
      <c r="F3337" s="28">
        <v>102</v>
      </c>
    </row>
    <row r="3338" spans="2:6" x14ac:dyDescent="0.3">
      <c r="B3338" s="30">
        <v>46329</v>
      </c>
      <c r="C3338" s="28" t="s">
        <v>42</v>
      </c>
      <c r="D3338" s="28" t="s">
        <v>250</v>
      </c>
      <c r="E3338" s="28" t="s">
        <v>239</v>
      </c>
      <c r="F3338" s="28">
        <v>266</v>
      </c>
    </row>
    <row r="3339" spans="2:6" x14ac:dyDescent="0.3">
      <c r="B3339" s="30">
        <v>46330</v>
      </c>
      <c r="C3339" s="28" t="s">
        <v>42</v>
      </c>
      <c r="D3339" s="28" t="s">
        <v>246</v>
      </c>
      <c r="E3339" s="28" t="s">
        <v>236</v>
      </c>
      <c r="F3339" s="28">
        <v>165</v>
      </c>
    </row>
    <row r="3340" spans="2:6" x14ac:dyDescent="0.3">
      <c r="B3340" s="30">
        <v>46330</v>
      </c>
      <c r="C3340" s="28" t="s">
        <v>106</v>
      </c>
      <c r="D3340" s="28" t="s">
        <v>250</v>
      </c>
      <c r="E3340" s="28" t="s">
        <v>239</v>
      </c>
      <c r="F3340" s="28">
        <v>38</v>
      </c>
    </row>
    <row r="3341" spans="2:6" x14ac:dyDescent="0.3">
      <c r="B3341" s="30">
        <v>46330</v>
      </c>
      <c r="C3341" s="28" t="s">
        <v>42</v>
      </c>
      <c r="D3341" s="28" t="s">
        <v>250</v>
      </c>
      <c r="E3341" s="28" t="s">
        <v>234</v>
      </c>
      <c r="F3341" s="28">
        <v>714</v>
      </c>
    </row>
    <row r="3342" spans="2:6" x14ac:dyDescent="0.3">
      <c r="B3342" s="30">
        <v>46330</v>
      </c>
      <c r="C3342" s="28" t="s">
        <v>39</v>
      </c>
      <c r="D3342" s="28" t="s">
        <v>250</v>
      </c>
      <c r="E3342" s="28" t="s">
        <v>226</v>
      </c>
      <c r="F3342" s="28">
        <v>1152</v>
      </c>
    </row>
    <row r="3343" spans="2:6" x14ac:dyDescent="0.3">
      <c r="B3343" s="30">
        <v>46330</v>
      </c>
      <c r="C3343" s="28" t="s">
        <v>42</v>
      </c>
      <c r="D3343" s="28" t="s">
        <v>244</v>
      </c>
      <c r="E3343" s="28" t="s">
        <v>241</v>
      </c>
      <c r="F3343" s="28">
        <v>780</v>
      </c>
    </row>
    <row r="3344" spans="2:6" x14ac:dyDescent="0.3">
      <c r="B3344" s="30">
        <v>46330</v>
      </c>
      <c r="C3344" s="28" t="s">
        <v>42</v>
      </c>
      <c r="D3344" s="28" t="s">
        <v>246</v>
      </c>
      <c r="E3344" s="28" t="s">
        <v>236</v>
      </c>
      <c r="F3344" s="28">
        <v>55</v>
      </c>
    </row>
    <row r="3345" spans="2:6" x14ac:dyDescent="0.3">
      <c r="B3345" s="30">
        <v>46330</v>
      </c>
      <c r="C3345" s="28" t="s">
        <v>42</v>
      </c>
      <c r="D3345" s="28" t="s">
        <v>250</v>
      </c>
      <c r="E3345" s="28" t="s">
        <v>226</v>
      </c>
      <c r="F3345" s="28">
        <v>672</v>
      </c>
    </row>
    <row r="3346" spans="2:6" x14ac:dyDescent="0.3">
      <c r="B3346" s="30">
        <v>46330</v>
      </c>
      <c r="C3346" s="28" t="s">
        <v>39</v>
      </c>
      <c r="D3346" s="28" t="s">
        <v>245</v>
      </c>
      <c r="E3346" s="28" t="s">
        <v>238</v>
      </c>
      <c r="F3346" s="28">
        <v>261</v>
      </c>
    </row>
    <row r="3347" spans="2:6" x14ac:dyDescent="0.3">
      <c r="B3347" s="30">
        <v>46330</v>
      </c>
      <c r="C3347" s="28" t="s">
        <v>42</v>
      </c>
      <c r="D3347" s="28" t="s">
        <v>246</v>
      </c>
      <c r="E3347" s="28" t="s">
        <v>237</v>
      </c>
      <c r="F3347" s="28">
        <v>819</v>
      </c>
    </row>
    <row r="3348" spans="2:6" x14ac:dyDescent="0.3">
      <c r="B3348" s="30">
        <v>46330</v>
      </c>
      <c r="C3348" s="28" t="s">
        <v>42</v>
      </c>
      <c r="D3348" s="28" t="s">
        <v>244</v>
      </c>
      <c r="E3348" s="28" t="s">
        <v>227</v>
      </c>
      <c r="F3348" s="28">
        <v>580</v>
      </c>
    </row>
    <row r="3349" spans="2:6" x14ac:dyDescent="0.3">
      <c r="B3349" s="30">
        <v>46330</v>
      </c>
      <c r="C3349" s="28" t="s">
        <v>42</v>
      </c>
      <c r="D3349" s="28" t="s">
        <v>245</v>
      </c>
      <c r="E3349" s="28" t="s">
        <v>223</v>
      </c>
      <c r="F3349" s="28">
        <v>742</v>
      </c>
    </row>
    <row r="3350" spans="2:6" x14ac:dyDescent="0.3">
      <c r="B3350" s="30">
        <v>46330</v>
      </c>
      <c r="C3350" s="28" t="s">
        <v>39</v>
      </c>
      <c r="D3350" s="28" t="s">
        <v>245</v>
      </c>
      <c r="E3350" s="28" t="s">
        <v>217</v>
      </c>
      <c r="F3350" s="28">
        <v>624</v>
      </c>
    </row>
    <row r="3351" spans="2:6" x14ac:dyDescent="0.3">
      <c r="B3351" s="30">
        <v>46330</v>
      </c>
      <c r="C3351" s="28" t="s">
        <v>39</v>
      </c>
      <c r="D3351" s="28" t="s">
        <v>250</v>
      </c>
      <c r="E3351" s="28" t="s">
        <v>226</v>
      </c>
      <c r="F3351" s="28">
        <v>2304</v>
      </c>
    </row>
    <row r="3352" spans="2:6" x14ac:dyDescent="0.3">
      <c r="B3352" s="30">
        <v>46330</v>
      </c>
      <c r="C3352" s="28" t="s">
        <v>42</v>
      </c>
      <c r="D3352" s="28" t="s">
        <v>247</v>
      </c>
      <c r="E3352" s="28" t="s">
        <v>233</v>
      </c>
      <c r="F3352" s="28">
        <v>1071</v>
      </c>
    </row>
    <row r="3353" spans="2:6" x14ac:dyDescent="0.3">
      <c r="B3353" s="30">
        <v>46330</v>
      </c>
      <c r="C3353" s="28" t="s">
        <v>106</v>
      </c>
      <c r="D3353" s="28" t="s">
        <v>244</v>
      </c>
      <c r="E3353" s="28" t="s">
        <v>240</v>
      </c>
      <c r="F3353" s="28">
        <v>360</v>
      </c>
    </row>
    <row r="3354" spans="2:6" x14ac:dyDescent="0.3">
      <c r="B3354" s="30">
        <v>46331</v>
      </c>
      <c r="C3354" s="28" t="s">
        <v>38</v>
      </c>
      <c r="D3354" s="28" t="s">
        <v>245</v>
      </c>
      <c r="E3354" s="28" t="s">
        <v>219</v>
      </c>
      <c r="F3354" s="28">
        <v>910</v>
      </c>
    </row>
    <row r="3355" spans="2:6" x14ac:dyDescent="0.3">
      <c r="B3355" s="30">
        <v>46331</v>
      </c>
      <c r="C3355" s="28" t="s">
        <v>38</v>
      </c>
      <c r="D3355" s="28" t="s">
        <v>245</v>
      </c>
      <c r="E3355" s="28" t="s">
        <v>217</v>
      </c>
      <c r="F3355" s="28">
        <v>676</v>
      </c>
    </row>
    <row r="3356" spans="2:6" x14ac:dyDescent="0.3">
      <c r="B3356" s="30">
        <v>46331</v>
      </c>
      <c r="C3356" s="28" t="s">
        <v>38</v>
      </c>
      <c r="D3356" s="28" t="s">
        <v>246</v>
      </c>
      <c r="E3356" s="28" t="s">
        <v>229</v>
      </c>
      <c r="F3356" s="28">
        <v>176</v>
      </c>
    </row>
    <row r="3357" spans="2:6" x14ac:dyDescent="0.3">
      <c r="B3357" s="30">
        <v>46331</v>
      </c>
      <c r="C3357" s="28" t="s">
        <v>106</v>
      </c>
      <c r="D3357" s="28" t="s">
        <v>246</v>
      </c>
      <c r="E3357" s="28" t="s">
        <v>228</v>
      </c>
      <c r="F3357" s="28">
        <v>72</v>
      </c>
    </row>
    <row r="3358" spans="2:6" x14ac:dyDescent="0.3">
      <c r="B3358" s="30">
        <v>46331</v>
      </c>
      <c r="C3358" s="28" t="s">
        <v>39</v>
      </c>
      <c r="D3358" s="28" t="s">
        <v>246</v>
      </c>
      <c r="E3358" s="28" t="s">
        <v>237</v>
      </c>
      <c r="F3358" s="28">
        <v>252</v>
      </c>
    </row>
    <row r="3359" spans="2:6" x14ac:dyDescent="0.3">
      <c r="B3359" s="30">
        <v>46331</v>
      </c>
      <c r="C3359" s="28" t="s">
        <v>42</v>
      </c>
      <c r="D3359" s="28" t="s">
        <v>246</v>
      </c>
      <c r="E3359" s="28" t="s">
        <v>237</v>
      </c>
      <c r="F3359" s="28">
        <v>441</v>
      </c>
    </row>
    <row r="3360" spans="2:6" x14ac:dyDescent="0.3">
      <c r="B3360" s="30">
        <v>46331</v>
      </c>
      <c r="C3360" s="28" t="s">
        <v>106</v>
      </c>
      <c r="D3360" s="28" t="s">
        <v>244</v>
      </c>
      <c r="E3360" s="28" t="s">
        <v>242</v>
      </c>
      <c r="F3360" s="28">
        <v>570</v>
      </c>
    </row>
    <row r="3361" spans="2:6" x14ac:dyDescent="0.3">
      <c r="B3361" s="30">
        <v>46331</v>
      </c>
      <c r="C3361" s="28" t="s">
        <v>38</v>
      </c>
      <c r="D3361" s="28" t="s">
        <v>247</v>
      </c>
      <c r="E3361" s="28" t="s">
        <v>221</v>
      </c>
      <c r="F3361" s="28">
        <v>208</v>
      </c>
    </row>
    <row r="3362" spans="2:6" x14ac:dyDescent="0.3">
      <c r="B3362" s="30">
        <v>46331</v>
      </c>
      <c r="C3362" s="28" t="s">
        <v>42</v>
      </c>
      <c r="D3362" s="28" t="s">
        <v>244</v>
      </c>
      <c r="E3362" s="28" t="s">
        <v>227</v>
      </c>
      <c r="F3362" s="28">
        <v>348</v>
      </c>
    </row>
    <row r="3363" spans="2:6" x14ac:dyDescent="0.3">
      <c r="B3363" s="30">
        <v>46331</v>
      </c>
      <c r="C3363" s="28" t="s">
        <v>38</v>
      </c>
      <c r="D3363" s="28" t="s">
        <v>247</v>
      </c>
      <c r="E3363" s="28" t="s">
        <v>233</v>
      </c>
      <c r="F3363" s="28">
        <v>306</v>
      </c>
    </row>
    <row r="3364" spans="2:6" x14ac:dyDescent="0.3">
      <c r="B3364" s="30">
        <v>46331</v>
      </c>
      <c r="C3364" s="28" t="s">
        <v>42</v>
      </c>
      <c r="D3364" s="28" t="s">
        <v>245</v>
      </c>
      <c r="E3364" s="28" t="s">
        <v>223</v>
      </c>
      <c r="F3364" s="28">
        <v>583</v>
      </c>
    </row>
    <row r="3365" spans="2:6" x14ac:dyDescent="0.3">
      <c r="B3365" s="30">
        <v>46331</v>
      </c>
      <c r="C3365" s="28" t="s">
        <v>39</v>
      </c>
      <c r="D3365" s="28" t="s">
        <v>246</v>
      </c>
      <c r="E3365" s="28" t="s">
        <v>228</v>
      </c>
      <c r="F3365" s="28">
        <v>864</v>
      </c>
    </row>
    <row r="3366" spans="2:6" x14ac:dyDescent="0.3">
      <c r="B3366" s="30">
        <v>46331</v>
      </c>
      <c r="C3366" s="28" t="s">
        <v>42</v>
      </c>
      <c r="D3366" s="28" t="s">
        <v>247</v>
      </c>
      <c r="E3366" s="28" t="s">
        <v>225</v>
      </c>
      <c r="F3366" s="28">
        <v>960</v>
      </c>
    </row>
    <row r="3367" spans="2:6" x14ac:dyDescent="0.3">
      <c r="B3367" s="30">
        <v>46331</v>
      </c>
      <c r="C3367" s="28" t="s">
        <v>42</v>
      </c>
      <c r="D3367" s="28" t="s">
        <v>244</v>
      </c>
      <c r="E3367" s="28" t="s">
        <v>227</v>
      </c>
      <c r="F3367" s="28">
        <v>116</v>
      </c>
    </row>
    <row r="3368" spans="2:6" x14ac:dyDescent="0.3">
      <c r="B3368" s="30">
        <v>46332</v>
      </c>
      <c r="C3368" s="28" t="s">
        <v>106</v>
      </c>
      <c r="D3368" s="28" t="s">
        <v>246</v>
      </c>
      <c r="E3368" s="28" t="s">
        <v>228</v>
      </c>
      <c r="F3368" s="28">
        <v>1800</v>
      </c>
    </row>
    <row r="3369" spans="2:6" x14ac:dyDescent="0.3">
      <c r="B3369" s="30">
        <v>46332</v>
      </c>
      <c r="C3369" s="28" t="s">
        <v>106</v>
      </c>
      <c r="D3369" s="28" t="s">
        <v>244</v>
      </c>
      <c r="E3369" s="28" t="s">
        <v>241</v>
      </c>
      <c r="F3369" s="28">
        <v>120</v>
      </c>
    </row>
    <row r="3370" spans="2:6" x14ac:dyDescent="0.3">
      <c r="B3370" s="30">
        <v>46332</v>
      </c>
      <c r="C3370" s="28" t="s">
        <v>42</v>
      </c>
      <c r="D3370" s="28" t="s">
        <v>250</v>
      </c>
      <c r="E3370" s="28" t="s">
        <v>234</v>
      </c>
      <c r="F3370" s="28">
        <v>510</v>
      </c>
    </row>
    <row r="3371" spans="2:6" x14ac:dyDescent="0.3">
      <c r="B3371" s="30">
        <v>46332</v>
      </c>
      <c r="C3371" s="28" t="s">
        <v>38</v>
      </c>
      <c r="D3371" s="28" t="s">
        <v>244</v>
      </c>
      <c r="E3371" s="28" t="s">
        <v>227</v>
      </c>
      <c r="F3371" s="28">
        <v>870</v>
      </c>
    </row>
    <row r="3372" spans="2:6" x14ac:dyDescent="0.3">
      <c r="B3372" s="30">
        <v>46332</v>
      </c>
      <c r="C3372" s="28" t="s">
        <v>38</v>
      </c>
      <c r="D3372" s="28" t="s">
        <v>244</v>
      </c>
      <c r="E3372" s="28" t="s">
        <v>242</v>
      </c>
      <c r="F3372" s="28">
        <v>798</v>
      </c>
    </row>
    <row r="3373" spans="2:6" x14ac:dyDescent="0.3">
      <c r="B3373" s="30">
        <v>46332</v>
      </c>
      <c r="C3373" s="28" t="s">
        <v>106</v>
      </c>
      <c r="D3373" s="28" t="s">
        <v>245</v>
      </c>
      <c r="E3373" s="28" t="s">
        <v>223</v>
      </c>
      <c r="F3373" s="28">
        <v>1113</v>
      </c>
    </row>
    <row r="3374" spans="2:6" x14ac:dyDescent="0.3">
      <c r="B3374" s="30">
        <v>46332</v>
      </c>
      <c r="C3374" s="28" t="s">
        <v>42</v>
      </c>
      <c r="D3374" s="28" t="s">
        <v>244</v>
      </c>
      <c r="E3374" s="28" t="s">
        <v>231</v>
      </c>
      <c r="F3374" s="28">
        <v>176</v>
      </c>
    </row>
    <row r="3375" spans="2:6" x14ac:dyDescent="0.3">
      <c r="B3375" s="30">
        <v>46332</v>
      </c>
      <c r="C3375" s="28" t="s">
        <v>39</v>
      </c>
      <c r="D3375" s="28" t="s">
        <v>246</v>
      </c>
      <c r="E3375" s="28" t="s">
        <v>228</v>
      </c>
      <c r="F3375" s="28">
        <v>72</v>
      </c>
    </row>
    <row r="3376" spans="2:6" x14ac:dyDescent="0.3">
      <c r="B3376" s="30">
        <v>46332</v>
      </c>
      <c r="C3376" s="28" t="s">
        <v>106</v>
      </c>
      <c r="D3376" s="28" t="s">
        <v>250</v>
      </c>
      <c r="E3376" s="28" t="s">
        <v>239</v>
      </c>
      <c r="F3376" s="28">
        <v>608</v>
      </c>
    </row>
    <row r="3377" spans="2:6" x14ac:dyDescent="0.3">
      <c r="B3377" s="30">
        <v>46333</v>
      </c>
      <c r="C3377" s="28" t="s">
        <v>42</v>
      </c>
      <c r="D3377" s="28" t="s">
        <v>246</v>
      </c>
      <c r="E3377" s="28" t="s">
        <v>236</v>
      </c>
      <c r="F3377" s="28">
        <v>275</v>
      </c>
    </row>
    <row r="3378" spans="2:6" x14ac:dyDescent="0.3">
      <c r="B3378" s="30">
        <v>46333</v>
      </c>
      <c r="C3378" s="28" t="s">
        <v>106</v>
      </c>
      <c r="D3378" s="28" t="s">
        <v>247</v>
      </c>
      <c r="E3378" s="28" t="s">
        <v>221</v>
      </c>
      <c r="F3378" s="28">
        <v>208</v>
      </c>
    </row>
    <row r="3379" spans="2:6" x14ac:dyDescent="0.3">
      <c r="B3379" s="30">
        <v>46333</v>
      </c>
      <c r="C3379" s="28" t="s">
        <v>38</v>
      </c>
      <c r="D3379" s="28" t="s">
        <v>250</v>
      </c>
      <c r="E3379" s="28" t="s">
        <v>232</v>
      </c>
      <c r="F3379" s="28">
        <v>470</v>
      </c>
    </row>
    <row r="3380" spans="2:6" x14ac:dyDescent="0.3">
      <c r="B3380" s="30">
        <v>46333</v>
      </c>
      <c r="C3380" s="28" t="s">
        <v>106</v>
      </c>
      <c r="D3380" s="28" t="s">
        <v>250</v>
      </c>
      <c r="E3380" s="28" t="s">
        <v>239</v>
      </c>
      <c r="F3380" s="28">
        <v>76</v>
      </c>
    </row>
    <row r="3381" spans="2:6" x14ac:dyDescent="0.3">
      <c r="B3381" s="30">
        <v>46333</v>
      </c>
      <c r="C3381" s="28" t="s">
        <v>42</v>
      </c>
      <c r="D3381" s="28" t="s">
        <v>244</v>
      </c>
      <c r="E3381" s="28" t="s">
        <v>231</v>
      </c>
      <c r="F3381" s="28">
        <v>286</v>
      </c>
    </row>
    <row r="3382" spans="2:6" x14ac:dyDescent="0.3">
      <c r="B3382" s="30">
        <v>46333</v>
      </c>
      <c r="C3382" s="28" t="s">
        <v>42</v>
      </c>
      <c r="D3382" s="28" t="s">
        <v>250</v>
      </c>
      <c r="E3382" s="28" t="s">
        <v>235</v>
      </c>
      <c r="F3382" s="28">
        <v>817</v>
      </c>
    </row>
    <row r="3383" spans="2:6" x14ac:dyDescent="0.3">
      <c r="B3383" s="30">
        <v>46333</v>
      </c>
      <c r="C3383" s="28" t="s">
        <v>39</v>
      </c>
      <c r="D3383" s="28" t="s">
        <v>247</v>
      </c>
      <c r="E3383" s="28" t="s">
        <v>225</v>
      </c>
      <c r="F3383" s="28">
        <v>256</v>
      </c>
    </row>
    <row r="3384" spans="2:6" x14ac:dyDescent="0.3">
      <c r="B3384" s="30">
        <v>46333</v>
      </c>
      <c r="C3384" s="28" t="s">
        <v>39</v>
      </c>
      <c r="D3384" s="28" t="s">
        <v>250</v>
      </c>
      <c r="E3384" s="28" t="s">
        <v>232</v>
      </c>
      <c r="F3384" s="28">
        <v>94</v>
      </c>
    </row>
    <row r="3385" spans="2:6" x14ac:dyDescent="0.3">
      <c r="B3385" s="30">
        <v>46333</v>
      </c>
      <c r="C3385" s="28" t="s">
        <v>42</v>
      </c>
      <c r="D3385" s="28" t="s">
        <v>244</v>
      </c>
      <c r="E3385" s="28" t="s">
        <v>231</v>
      </c>
      <c r="F3385" s="28">
        <v>66</v>
      </c>
    </row>
    <row r="3386" spans="2:6" x14ac:dyDescent="0.3">
      <c r="B3386" s="30">
        <v>46333</v>
      </c>
      <c r="C3386" s="28" t="s">
        <v>38</v>
      </c>
      <c r="D3386" s="28" t="s">
        <v>247</v>
      </c>
      <c r="E3386" s="28" t="s">
        <v>221</v>
      </c>
      <c r="F3386" s="28">
        <v>39</v>
      </c>
    </row>
    <row r="3387" spans="2:6" x14ac:dyDescent="0.3">
      <c r="B3387" s="30">
        <v>46334</v>
      </c>
      <c r="C3387" s="28" t="s">
        <v>42</v>
      </c>
      <c r="D3387" s="28" t="s">
        <v>250</v>
      </c>
      <c r="E3387" s="28" t="s">
        <v>226</v>
      </c>
      <c r="F3387" s="28">
        <v>480</v>
      </c>
    </row>
    <row r="3388" spans="2:6" x14ac:dyDescent="0.3">
      <c r="B3388" s="30">
        <v>46334</v>
      </c>
      <c r="C3388" s="28" t="s">
        <v>106</v>
      </c>
      <c r="D3388" s="28" t="s">
        <v>247</v>
      </c>
      <c r="E3388" s="28" t="s">
        <v>225</v>
      </c>
      <c r="F3388" s="28">
        <v>256</v>
      </c>
    </row>
    <row r="3389" spans="2:6" x14ac:dyDescent="0.3">
      <c r="B3389" s="30">
        <v>46334</v>
      </c>
      <c r="C3389" s="28" t="s">
        <v>38</v>
      </c>
      <c r="D3389" s="28" t="s">
        <v>244</v>
      </c>
      <c r="E3389" s="28" t="s">
        <v>240</v>
      </c>
      <c r="F3389" s="28">
        <v>900</v>
      </c>
    </row>
    <row r="3390" spans="2:6" x14ac:dyDescent="0.3">
      <c r="B3390" s="30">
        <v>46334</v>
      </c>
      <c r="C3390" s="28" t="s">
        <v>42</v>
      </c>
      <c r="D3390" s="28" t="s">
        <v>247</v>
      </c>
      <c r="E3390" s="28" t="s">
        <v>230</v>
      </c>
      <c r="F3390" s="28">
        <v>592</v>
      </c>
    </row>
    <row r="3391" spans="2:6" x14ac:dyDescent="0.3">
      <c r="B3391" s="30">
        <v>46334</v>
      </c>
      <c r="C3391" s="28" t="s">
        <v>39</v>
      </c>
      <c r="D3391" s="28" t="s">
        <v>245</v>
      </c>
      <c r="E3391" s="28" t="s">
        <v>223</v>
      </c>
      <c r="F3391" s="28">
        <v>530</v>
      </c>
    </row>
    <row r="3392" spans="2:6" x14ac:dyDescent="0.3">
      <c r="B3392" s="30">
        <v>46334</v>
      </c>
      <c r="C3392" s="28" t="s">
        <v>38</v>
      </c>
      <c r="D3392" s="28" t="s">
        <v>245</v>
      </c>
      <c r="E3392" s="28" t="s">
        <v>238</v>
      </c>
      <c r="F3392" s="28">
        <v>522</v>
      </c>
    </row>
    <row r="3393" spans="2:6" x14ac:dyDescent="0.3">
      <c r="B3393" s="30">
        <v>46334</v>
      </c>
      <c r="C3393" s="28" t="s">
        <v>38</v>
      </c>
      <c r="D3393" s="28" t="s">
        <v>246</v>
      </c>
      <c r="E3393" s="28" t="s">
        <v>228</v>
      </c>
      <c r="F3393" s="28">
        <v>1080</v>
      </c>
    </row>
    <row r="3394" spans="2:6" x14ac:dyDescent="0.3">
      <c r="B3394" s="30">
        <v>46334</v>
      </c>
      <c r="C3394" s="28" t="s">
        <v>42</v>
      </c>
      <c r="D3394" s="28" t="s">
        <v>246</v>
      </c>
      <c r="E3394" s="28" t="s">
        <v>228</v>
      </c>
      <c r="F3394" s="28">
        <v>1368</v>
      </c>
    </row>
    <row r="3395" spans="2:6" x14ac:dyDescent="0.3">
      <c r="B3395" s="30">
        <v>46334</v>
      </c>
      <c r="C3395" s="28" t="s">
        <v>106</v>
      </c>
      <c r="D3395" s="28" t="s">
        <v>245</v>
      </c>
      <c r="E3395" s="28" t="s">
        <v>217</v>
      </c>
      <c r="F3395" s="28">
        <v>1196</v>
      </c>
    </row>
    <row r="3396" spans="2:6" x14ac:dyDescent="0.3">
      <c r="B3396" s="30">
        <v>46334</v>
      </c>
      <c r="C3396" s="28" t="s">
        <v>106</v>
      </c>
      <c r="D3396" s="28" t="s">
        <v>250</v>
      </c>
      <c r="E3396" s="28" t="s">
        <v>234</v>
      </c>
      <c r="F3396" s="28">
        <v>561</v>
      </c>
    </row>
    <row r="3397" spans="2:6" x14ac:dyDescent="0.3">
      <c r="B3397" s="30">
        <v>46335</v>
      </c>
      <c r="C3397" s="28" t="s">
        <v>39</v>
      </c>
      <c r="D3397" s="28" t="s">
        <v>250</v>
      </c>
      <c r="E3397" s="28" t="s">
        <v>234</v>
      </c>
      <c r="F3397" s="28">
        <v>1173</v>
      </c>
    </row>
    <row r="3398" spans="2:6" x14ac:dyDescent="0.3">
      <c r="B3398" s="30">
        <v>46335</v>
      </c>
      <c r="C3398" s="28" t="s">
        <v>38</v>
      </c>
      <c r="D3398" s="28" t="s">
        <v>246</v>
      </c>
      <c r="E3398" s="28" t="s">
        <v>236</v>
      </c>
      <c r="F3398" s="28">
        <v>209</v>
      </c>
    </row>
    <row r="3399" spans="2:6" x14ac:dyDescent="0.3">
      <c r="B3399" s="30">
        <v>46335</v>
      </c>
      <c r="C3399" s="28" t="s">
        <v>38</v>
      </c>
      <c r="D3399" s="28" t="s">
        <v>250</v>
      </c>
      <c r="E3399" s="28" t="s">
        <v>226</v>
      </c>
      <c r="F3399" s="28">
        <v>192</v>
      </c>
    </row>
    <row r="3400" spans="2:6" x14ac:dyDescent="0.3">
      <c r="B3400" s="30">
        <v>46335</v>
      </c>
      <c r="C3400" s="28" t="s">
        <v>38</v>
      </c>
      <c r="D3400" s="28" t="s">
        <v>250</v>
      </c>
      <c r="E3400" s="28" t="s">
        <v>232</v>
      </c>
      <c r="F3400" s="28">
        <v>1175</v>
      </c>
    </row>
    <row r="3401" spans="2:6" x14ac:dyDescent="0.3">
      <c r="B3401" s="30">
        <v>46335</v>
      </c>
      <c r="C3401" s="28" t="s">
        <v>106</v>
      </c>
      <c r="D3401" s="28" t="s">
        <v>250</v>
      </c>
      <c r="E3401" s="28" t="s">
        <v>235</v>
      </c>
      <c r="F3401" s="28">
        <v>387</v>
      </c>
    </row>
    <row r="3402" spans="2:6" x14ac:dyDescent="0.3">
      <c r="B3402" s="30">
        <v>46335</v>
      </c>
      <c r="C3402" s="28" t="s">
        <v>39</v>
      </c>
      <c r="D3402" s="28" t="s">
        <v>247</v>
      </c>
      <c r="E3402" s="28" t="s">
        <v>225</v>
      </c>
      <c r="F3402" s="28">
        <v>640</v>
      </c>
    </row>
    <row r="3403" spans="2:6" x14ac:dyDescent="0.3">
      <c r="B3403" s="30">
        <v>46335</v>
      </c>
      <c r="C3403" s="28" t="s">
        <v>106</v>
      </c>
      <c r="D3403" s="28" t="s">
        <v>250</v>
      </c>
      <c r="E3403" s="28" t="s">
        <v>226</v>
      </c>
      <c r="F3403" s="28">
        <v>1728</v>
      </c>
    </row>
    <row r="3404" spans="2:6" x14ac:dyDescent="0.3">
      <c r="B3404" s="30">
        <v>46335</v>
      </c>
      <c r="C3404" s="28" t="s">
        <v>42</v>
      </c>
      <c r="D3404" s="28" t="s">
        <v>245</v>
      </c>
      <c r="E3404" s="28" t="s">
        <v>217</v>
      </c>
      <c r="F3404" s="28">
        <v>52</v>
      </c>
    </row>
    <row r="3405" spans="2:6" x14ac:dyDescent="0.3">
      <c r="B3405" s="30">
        <v>46335</v>
      </c>
      <c r="C3405" s="28" t="s">
        <v>38</v>
      </c>
      <c r="D3405" s="28" t="s">
        <v>250</v>
      </c>
      <c r="E3405" s="28" t="s">
        <v>226</v>
      </c>
      <c r="F3405" s="28">
        <v>1152</v>
      </c>
    </row>
    <row r="3406" spans="2:6" x14ac:dyDescent="0.3">
      <c r="B3406" s="30">
        <v>46335</v>
      </c>
      <c r="C3406" s="28" t="s">
        <v>39</v>
      </c>
      <c r="D3406" s="28" t="s">
        <v>245</v>
      </c>
      <c r="E3406" s="28" t="s">
        <v>219</v>
      </c>
      <c r="F3406" s="28">
        <v>2002</v>
      </c>
    </row>
    <row r="3407" spans="2:6" x14ac:dyDescent="0.3">
      <c r="B3407" s="30">
        <v>46336</v>
      </c>
      <c r="C3407" s="28" t="s">
        <v>38</v>
      </c>
      <c r="D3407" s="28" t="s">
        <v>246</v>
      </c>
      <c r="E3407" s="28" t="s">
        <v>237</v>
      </c>
      <c r="F3407" s="28">
        <v>126</v>
      </c>
    </row>
    <row r="3408" spans="2:6" x14ac:dyDescent="0.3">
      <c r="B3408" s="30">
        <v>46336</v>
      </c>
      <c r="C3408" s="28" t="s">
        <v>106</v>
      </c>
      <c r="D3408" s="28" t="s">
        <v>245</v>
      </c>
      <c r="E3408" s="28" t="s">
        <v>219</v>
      </c>
      <c r="F3408" s="28">
        <v>1092</v>
      </c>
    </row>
    <row r="3409" spans="2:6" x14ac:dyDescent="0.3">
      <c r="B3409" s="30">
        <v>46336</v>
      </c>
      <c r="C3409" s="28" t="s">
        <v>106</v>
      </c>
      <c r="D3409" s="28" t="s">
        <v>244</v>
      </c>
      <c r="E3409" s="28" t="s">
        <v>240</v>
      </c>
      <c r="F3409" s="28">
        <v>270</v>
      </c>
    </row>
    <row r="3410" spans="2:6" x14ac:dyDescent="0.3">
      <c r="B3410" s="30">
        <v>46336</v>
      </c>
      <c r="C3410" s="28" t="s">
        <v>42</v>
      </c>
      <c r="D3410" s="28" t="s">
        <v>244</v>
      </c>
      <c r="E3410" s="28" t="s">
        <v>231</v>
      </c>
      <c r="F3410" s="28">
        <v>198</v>
      </c>
    </row>
    <row r="3411" spans="2:6" x14ac:dyDescent="0.3">
      <c r="B3411" s="30">
        <v>46336</v>
      </c>
      <c r="C3411" s="28" t="s">
        <v>39</v>
      </c>
      <c r="D3411" s="28" t="s">
        <v>245</v>
      </c>
      <c r="E3411" s="28" t="s">
        <v>223</v>
      </c>
      <c r="F3411" s="28">
        <v>901</v>
      </c>
    </row>
    <row r="3412" spans="2:6" x14ac:dyDescent="0.3">
      <c r="B3412" s="30">
        <v>46336</v>
      </c>
      <c r="C3412" s="28" t="s">
        <v>39</v>
      </c>
      <c r="D3412" s="28" t="s">
        <v>245</v>
      </c>
      <c r="E3412" s="28" t="s">
        <v>219</v>
      </c>
      <c r="F3412" s="28">
        <v>2184</v>
      </c>
    </row>
    <row r="3413" spans="2:6" x14ac:dyDescent="0.3">
      <c r="B3413" s="30">
        <v>46336</v>
      </c>
      <c r="C3413" s="28" t="s">
        <v>38</v>
      </c>
      <c r="D3413" s="28" t="s">
        <v>244</v>
      </c>
      <c r="E3413" s="28" t="s">
        <v>231</v>
      </c>
      <c r="F3413" s="28">
        <v>440</v>
      </c>
    </row>
    <row r="3414" spans="2:6" x14ac:dyDescent="0.3">
      <c r="B3414" s="30">
        <v>46336</v>
      </c>
      <c r="C3414" s="28" t="s">
        <v>106</v>
      </c>
      <c r="D3414" s="28" t="s">
        <v>245</v>
      </c>
      <c r="E3414" s="28" t="s">
        <v>217</v>
      </c>
      <c r="F3414" s="28">
        <v>1040</v>
      </c>
    </row>
    <row r="3415" spans="2:6" x14ac:dyDescent="0.3">
      <c r="B3415" s="30">
        <v>46336</v>
      </c>
      <c r="C3415" s="28" t="s">
        <v>39</v>
      </c>
      <c r="D3415" s="28" t="s">
        <v>246</v>
      </c>
      <c r="E3415" s="28" t="s">
        <v>237</v>
      </c>
      <c r="F3415" s="28">
        <v>1386</v>
      </c>
    </row>
    <row r="3416" spans="2:6" x14ac:dyDescent="0.3">
      <c r="B3416" s="30">
        <v>46336</v>
      </c>
      <c r="C3416" s="28" t="s">
        <v>106</v>
      </c>
      <c r="D3416" s="28" t="s">
        <v>247</v>
      </c>
      <c r="E3416" s="28" t="s">
        <v>225</v>
      </c>
      <c r="F3416" s="28">
        <v>640</v>
      </c>
    </row>
    <row r="3417" spans="2:6" x14ac:dyDescent="0.3">
      <c r="B3417" s="30">
        <v>46337</v>
      </c>
      <c r="C3417" s="28" t="s">
        <v>39</v>
      </c>
      <c r="D3417" s="28" t="s">
        <v>245</v>
      </c>
      <c r="E3417" s="28" t="s">
        <v>223</v>
      </c>
      <c r="F3417" s="28">
        <v>106</v>
      </c>
    </row>
    <row r="3418" spans="2:6" x14ac:dyDescent="0.3">
      <c r="B3418" s="30">
        <v>46337</v>
      </c>
      <c r="C3418" s="28" t="s">
        <v>42</v>
      </c>
      <c r="D3418" s="28" t="s">
        <v>250</v>
      </c>
      <c r="E3418" s="28" t="s">
        <v>226</v>
      </c>
      <c r="F3418" s="28">
        <v>1920</v>
      </c>
    </row>
    <row r="3419" spans="2:6" x14ac:dyDescent="0.3">
      <c r="B3419" s="30">
        <v>46337</v>
      </c>
      <c r="C3419" s="28" t="s">
        <v>106</v>
      </c>
      <c r="D3419" s="28" t="s">
        <v>245</v>
      </c>
      <c r="E3419" s="28" t="s">
        <v>223</v>
      </c>
      <c r="F3419" s="28">
        <v>1007</v>
      </c>
    </row>
    <row r="3420" spans="2:6" x14ac:dyDescent="0.3">
      <c r="B3420" s="30">
        <v>46337</v>
      </c>
      <c r="C3420" s="28" t="s">
        <v>38</v>
      </c>
      <c r="D3420" s="28" t="s">
        <v>247</v>
      </c>
      <c r="E3420" s="28" t="s">
        <v>233</v>
      </c>
      <c r="F3420" s="28">
        <v>204</v>
      </c>
    </row>
    <row r="3421" spans="2:6" x14ac:dyDescent="0.3">
      <c r="B3421" s="30">
        <v>46338</v>
      </c>
      <c r="C3421" s="28" t="s">
        <v>39</v>
      </c>
      <c r="D3421" s="28" t="s">
        <v>244</v>
      </c>
      <c r="E3421" s="28" t="s">
        <v>227</v>
      </c>
      <c r="F3421" s="28">
        <v>1044</v>
      </c>
    </row>
    <row r="3422" spans="2:6" x14ac:dyDescent="0.3">
      <c r="B3422" s="30">
        <v>46338</v>
      </c>
      <c r="C3422" s="28" t="s">
        <v>106</v>
      </c>
      <c r="D3422" s="28" t="s">
        <v>244</v>
      </c>
      <c r="E3422" s="28" t="s">
        <v>241</v>
      </c>
      <c r="F3422" s="28">
        <v>300</v>
      </c>
    </row>
    <row r="3423" spans="2:6" x14ac:dyDescent="0.3">
      <c r="B3423" s="30">
        <v>46338</v>
      </c>
      <c r="C3423" s="28" t="s">
        <v>38</v>
      </c>
      <c r="D3423" s="28" t="s">
        <v>244</v>
      </c>
      <c r="E3423" s="28" t="s">
        <v>227</v>
      </c>
      <c r="F3423" s="28">
        <v>348</v>
      </c>
    </row>
    <row r="3424" spans="2:6" x14ac:dyDescent="0.3">
      <c r="B3424" s="30">
        <v>46338</v>
      </c>
      <c r="C3424" s="28" t="s">
        <v>42</v>
      </c>
      <c r="D3424" s="28" t="s">
        <v>250</v>
      </c>
      <c r="E3424" s="28" t="s">
        <v>226</v>
      </c>
      <c r="F3424" s="28">
        <v>1248</v>
      </c>
    </row>
    <row r="3425" spans="2:6" x14ac:dyDescent="0.3">
      <c r="B3425" s="30">
        <v>46338</v>
      </c>
      <c r="C3425" s="28" t="s">
        <v>106</v>
      </c>
      <c r="D3425" s="28" t="s">
        <v>250</v>
      </c>
      <c r="E3425" s="28" t="s">
        <v>226</v>
      </c>
      <c r="F3425" s="28">
        <v>960</v>
      </c>
    </row>
    <row r="3426" spans="2:6" x14ac:dyDescent="0.3">
      <c r="B3426" s="30">
        <v>46338</v>
      </c>
      <c r="C3426" s="28" t="s">
        <v>38</v>
      </c>
      <c r="D3426" s="28" t="s">
        <v>247</v>
      </c>
      <c r="E3426" s="28" t="s">
        <v>233</v>
      </c>
      <c r="F3426" s="28">
        <v>204</v>
      </c>
    </row>
    <row r="3427" spans="2:6" x14ac:dyDescent="0.3">
      <c r="B3427" s="30">
        <v>46339</v>
      </c>
      <c r="C3427" s="28" t="s">
        <v>106</v>
      </c>
      <c r="D3427" s="28" t="s">
        <v>250</v>
      </c>
      <c r="E3427" s="28" t="s">
        <v>235</v>
      </c>
      <c r="F3427" s="28">
        <v>344</v>
      </c>
    </row>
    <row r="3428" spans="2:6" x14ac:dyDescent="0.3">
      <c r="B3428" s="30">
        <v>46339</v>
      </c>
      <c r="C3428" s="28" t="s">
        <v>39</v>
      </c>
      <c r="D3428" s="28" t="s">
        <v>245</v>
      </c>
      <c r="E3428" s="28" t="s">
        <v>217</v>
      </c>
      <c r="F3428" s="28">
        <v>624</v>
      </c>
    </row>
    <row r="3429" spans="2:6" x14ac:dyDescent="0.3">
      <c r="B3429" s="30">
        <v>46339</v>
      </c>
      <c r="C3429" s="28" t="s">
        <v>106</v>
      </c>
      <c r="D3429" s="28" t="s">
        <v>245</v>
      </c>
      <c r="E3429" s="28" t="s">
        <v>223</v>
      </c>
      <c r="F3429" s="28">
        <v>954</v>
      </c>
    </row>
    <row r="3430" spans="2:6" x14ac:dyDescent="0.3">
      <c r="B3430" s="30">
        <v>46339</v>
      </c>
      <c r="C3430" s="28" t="s">
        <v>39</v>
      </c>
      <c r="D3430" s="28" t="s">
        <v>250</v>
      </c>
      <c r="E3430" s="28" t="s">
        <v>226</v>
      </c>
      <c r="F3430" s="28">
        <v>1152</v>
      </c>
    </row>
    <row r="3431" spans="2:6" x14ac:dyDescent="0.3">
      <c r="B3431" s="30">
        <v>46339</v>
      </c>
      <c r="C3431" s="28" t="s">
        <v>39</v>
      </c>
      <c r="D3431" s="28" t="s">
        <v>250</v>
      </c>
      <c r="E3431" s="28" t="s">
        <v>226</v>
      </c>
      <c r="F3431" s="28">
        <v>576</v>
      </c>
    </row>
    <row r="3432" spans="2:6" x14ac:dyDescent="0.3">
      <c r="B3432" s="30">
        <v>46339</v>
      </c>
      <c r="C3432" s="28" t="s">
        <v>42</v>
      </c>
      <c r="D3432" s="28" t="s">
        <v>250</v>
      </c>
      <c r="E3432" s="28" t="s">
        <v>234</v>
      </c>
      <c r="F3432" s="28">
        <v>408</v>
      </c>
    </row>
    <row r="3433" spans="2:6" x14ac:dyDescent="0.3">
      <c r="B3433" s="30">
        <v>46339</v>
      </c>
      <c r="C3433" s="28" t="s">
        <v>38</v>
      </c>
      <c r="D3433" s="28" t="s">
        <v>245</v>
      </c>
      <c r="E3433" s="28" t="s">
        <v>223</v>
      </c>
      <c r="F3433" s="28">
        <v>1325</v>
      </c>
    </row>
    <row r="3434" spans="2:6" x14ac:dyDescent="0.3">
      <c r="B3434" s="30">
        <v>46339</v>
      </c>
      <c r="C3434" s="28" t="s">
        <v>42</v>
      </c>
      <c r="D3434" s="28" t="s">
        <v>245</v>
      </c>
      <c r="E3434" s="28" t="s">
        <v>223</v>
      </c>
      <c r="F3434" s="28">
        <v>1166</v>
      </c>
    </row>
    <row r="3435" spans="2:6" x14ac:dyDescent="0.3">
      <c r="B3435" s="30">
        <v>46339</v>
      </c>
      <c r="C3435" s="28" t="s">
        <v>38</v>
      </c>
      <c r="D3435" s="28" t="s">
        <v>245</v>
      </c>
      <c r="E3435" s="28" t="s">
        <v>223</v>
      </c>
      <c r="F3435" s="28">
        <v>371</v>
      </c>
    </row>
    <row r="3436" spans="2:6" x14ac:dyDescent="0.3">
      <c r="B3436" s="30">
        <v>46339</v>
      </c>
      <c r="C3436" s="28" t="s">
        <v>42</v>
      </c>
      <c r="D3436" s="28" t="s">
        <v>247</v>
      </c>
      <c r="E3436" s="28" t="s">
        <v>233</v>
      </c>
      <c r="F3436" s="28">
        <v>663</v>
      </c>
    </row>
    <row r="3437" spans="2:6" x14ac:dyDescent="0.3">
      <c r="B3437" s="30">
        <v>46339</v>
      </c>
      <c r="C3437" s="28" t="s">
        <v>42</v>
      </c>
      <c r="D3437" s="28" t="s">
        <v>246</v>
      </c>
      <c r="E3437" s="28" t="s">
        <v>237</v>
      </c>
      <c r="F3437" s="28">
        <v>504</v>
      </c>
    </row>
    <row r="3438" spans="2:6" x14ac:dyDescent="0.3">
      <c r="B3438" s="30">
        <v>46339</v>
      </c>
      <c r="C3438" s="28" t="s">
        <v>39</v>
      </c>
      <c r="D3438" s="28" t="s">
        <v>244</v>
      </c>
      <c r="E3438" s="28" t="s">
        <v>231</v>
      </c>
      <c r="F3438" s="28">
        <v>308</v>
      </c>
    </row>
    <row r="3439" spans="2:6" x14ac:dyDescent="0.3">
      <c r="B3439" s="30">
        <v>46339</v>
      </c>
      <c r="C3439" s="28" t="s">
        <v>42</v>
      </c>
      <c r="D3439" s="28" t="s">
        <v>250</v>
      </c>
      <c r="E3439" s="28" t="s">
        <v>234</v>
      </c>
      <c r="F3439" s="28">
        <v>561</v>
      </c>
    </row>
    <row r="3440" spans="2:6" x14ac:dyDescent="0.3">
      <c r="B3440" s="30">
        <v>46340</v>
      </c>
      <c r="C3440" s="28" t="s">
        <v>42</v>
      </c>
      <c r="D3440" s="28" t="s">
        <v>247</v>
      </c>
      <c r="E3440" s="28" t="s">
        <v>233</v>
      </c>
      <c r="F3440" s="28">
        <v>1071</v>
      </c>
    </row>
    <row r="3441" spans="2:6" x14ac:dyDescent="0.3">
      <c r="B3441" s="30">
        <v>46340</v>
      </c>
      <c r="C3441" s="28" t="s">
        <v>38</v>
      </c>
      <c r="D3441" s="28" t="s">
        <v>247</v>
      </c>
      <c r="E3441" s="28" t="s">
        <v>233</v>
      </c>
      <c r="F3441" s="28">
        <v>1020</v>
      </c>
    </row>
    <row r="3442" spans="2:6" x14ac:dyDescent="0.3">
      <c r="B3442" s="30">
        <v>46340</v>
      </c>
      <c r="C3442" s="28" t="s">
        <v>42</v>
      </c>
      <c r="D3442" s="28" t="s">
        <v>244</v>
      </c>
      <c r="E3442" s="28" t="s">
        <v>242</v>
      </c>
      <c r="F3442" s="28">
        <v>570</v>
      </c>
    </row>
    <row r="3443" spans="2:6" x14ac:dyDescent="0.3">
      <c r="B3443" s="30">
        <v>46340</v>
      </c>
      <c r="C3443" s="28" t="s">
        <v>42</v>
      </c>
      <c r="D3443" s="28" t="s">
        <v>250</v>
      </c>
      <c r="E3443" s="28" t="s">
        <v>239</v>
      </c>
      <c r="F3443" s="28">
        <v>342</v>
      </c>
    </row>
    <row r="3444" spans="2:6" x14ac:dyDescent="0.3">
      <c r="B3444" s="30">
        <v>46340</v>
      </c>
      <c r="C3444" s="28" t="s">
        <v>42</v>
      </c>
      <c r="D3444" s="28" t="s">
        <v>244</v>
      </c>
      <c r="E3444" s="28" t="s">
        <v>240</v>
      </c>
      <c r="F3444" s="28">
        <v>450</v>
      </c>
    </row>
    <row r="3445" spans="2:6" x14ac:dyDescent="0.3">
      <c r="B3445" s="30">
        <v>46340</v>
      </c>
      <c r="C3445" s="28" t="s">
        <v>38</v>
      </c>
      <c r="D3445" s="28" t="s">
        <v>245</v>
      </c>
      <c r="E3445" s="28" t="s">
        <v>219</v>
      </c>
      <c r="F3445" s="28">
        <v>182</v>
      </c>
    </row>
    <row r="3446" spans="2:6" x14ac:dyDescent="0.3">
      <c r="B3446" s="30">
        <v>46340</v>
      </c>
      <c r="C3446" s="28" t="s">
        <v>38</v>
      </c>
      <c r="D3446" s="28" t="s">
        <v>244</v>
      </c>
      <c r="E3446" s="28" t="s">
        <v>242</v>
      </c>
      <c r="F3446" s="28">
        <v>969</v>
      </c>
    </row>
    <row r="3447" spans="2:6" x14ac:dyDescent="0.3">
      <c r="B3447" s="30">
        <v>46340</v>
      </c>
      <c r="C3447" s="28" t="s">
        <v>106</v>
      </c>
      <c r="D3447" s="28" t="s">
        <v>245</v>
      </c>
      <c r="E3447" s="28" t="s">
        <v>223</v>
      </c>
      <c r="F3447" s="28">
        <v>159</v>
      </c>
    </row>
    <row r="3448" spans="2:6" x14ac:dyDescent="0.3">
      <c r="B3448" s="30">
        <v>46340</v>
      </c>
      <c r="C3448" s="28" t="s">
        <v>42</v>
      </c>
      <c r="D3448" s="28" t="s">
        <v>246</v>
      </c>
      <c r="E3448" s="28" t="s">
        <v>237</v>
      </c>
      <c r="F3448" s="28">
        <v>1323</v>
      </c>
    </row>
    <row r="3449" spans="2:6" x14ac:dyDescent="0.3">
      <c r="B3449" s="30">
        <v>46340</v>
      </c>
      <c r="C3449" s="28" t="s">
        <v>39</v>
      </c>
      <c r="D3449" s="28" t="s">
        <v>246</v>
      </c>
      <c r="E3449" s="28" t="s">
        <v>237</v>
      </c>
      <c r="F3449" s="28">
        <v>315</v>
      </c>
    </row>
    <row r="3450" spans="2:6" x14ac:dyDescent="0.3">
      <c r="B3450" s="30">
        <v>46340</v>
      </c>
      <c r="C3450" s="28" t="s">
        <v>106</v>
      </c>
      <c r="D3450" s="28" t="s">
        <v>245</v>
      </c>
      <c r="E3450" s="28" t="s">
        <v>215</v>
      </c>
      <c r="F3450" s="28">
        <v>1242</v>
      </c>
    </row>
    <row r="3451" spans="2:6" x14ac:dyDescent="0.3">
      <c r="B3451" s="30">
        <v>46341</v>
      </c>
      <c r="C3451" s="28" t="s">
        <v>106</v>
      </c>
      <c r="D3451" s="28" t="s">
        <v>244</v>
      </c>
      <c r="E3451" s="28" t="s">
        <v>241</v>
      </c>
      <c r="F3451" s="28">
        <v>540</v>
      </c>
    </row>
    <row r="3452" spans="2:6" x14ac:dyDescent="0.3">
      <c r="B3452" s="30">
        <v>46341</v>
      </c>
      <c r="C3452" s="28" t="s">
        <v>106</v>
      </c>
      <c r="D3452" s="28" t="s">
        <v>247</v>
      </c>
      <c r="E3452" s="28" t="s">
        <v>225</v>
      </c>
      <c r="F3452" s="28">
        <v>1216</v>
      </c>
    </row>
    <row r="3453" spans="2:6" x14ac:dyDescent="0.3">
      <c r="B3453" s="30">
        <v>46341</v>
      </c>
      <c r="C3453" s="28" t="s">
        <v>42</v>
      </c>
      <c r="D3453" s="28" t="s">
        <v>250</v>
      </c>
      <c r="E3453" s="28" t="s">
        <v>235</v>
      </c>
      <c r="F3453" s="28">
        <v>215</v>
      </c>
    </row>
    <row r="3454" spans="2:6" x14ac:dyDescent="0.3">
      <c r="B3454" s="30">
        <v>46341</v>
      </c>
      <c r="C3454" s="28" t="s">
        <v>39</v>
      </c>
      <c r="D3454" s="28" t="s">
        <v>250</v>
      </c>
      <c r="E3454" s="28" t="s">
        <v>226</v>
      </c>
      <c r="F3454" s="28">
        <v>1344</v>
      </c>
    </row>
    <row r="3455" spans="2:6" x14ac:dyDescent="0.3">
      <c r="B3455" s="30">
        <v>46342</v>
      </c>
      <c r="C3455" s="28" t="s">
        <v>42</v>
      </c>
      <c r="D3455" s="28" t="s">
        <v>246</v>
      </c>
      <c r="E3455" s="28" t="s">
        <v>229</v>
      </c>
      <c r="F3455" s="28">
        <v>1584</v>
      </c>
    </row>
    <row r="3456" spans="2:6" x14ac:dyDescent="0.3">
      <c r="B3456" s="30">
        <v>46342</v>
      </c>
      <c r="C3456" s="28" t="s">
        <v>38</v>
      </c>
      <c r="D3456" s="28" t="s">
        <v>247</v>
      </c>
      <c r="E3456" s="28" t="s">
        <v>225</v>
      </c>
      <c r="F3456" s="28">
        <v>384</v>
      </c>
    </row>
    <row r="3457" spans="2:6" x14ac:dyDescent="0.3">
      <c r="B3457" s="30">
        <v>46342</v>
      </c>
      <c r="C3457" s="28" t="s">
        <v>42</v>
      </c>
      <c r="D3457" s="28" t="s">
        <v>245</v>
      </c>
      <c r="E3457" s="28" t="s">
        <v>217</v>
      </c>
      <c r="F3457" s="28">
        <v>104</v>
      </c>
    </row>
    <row r="3458" spans="2:6" x14ac:dyDescent="0.3">
      <c r="B3458" s="30">
        <v>46342</v>
      </c>
      <c r="C3458" s="28" t="s">
        <v>106</v>
      </c>
      <c r="D3458" s="28" t="s">
        <v>247</v>
      </c>
      <c r="E3458" s="28" t="s">
        <v>230</v>
      </c>
      <c r="F3458" s="28">
        <v>925</v>
      </c>
    </row>
    <row r="3459" spans="2:6" x14ac:dyDescent="0.3">
      <c r="B3459" s="30">
        <v>46342</v>
      </c>
      <c r="C3459" s="28" t="s">
        <v>39</v>
      </c>
      <c r="D3459" s="28" t="s">
        <v>246</v>
      </c>
      <c r="E3459" s="28" t="s">
        <v>229</v>
      </c>
      <c r="F3459" s="28">
        <v>1848</v>
      </c>
    </row>
    <row r="3460" spans="2:6" x14ac:dyDescent="0.3">
      <c r="B3460" s="30">
        <v>46342</v>
      </c>
      <c r="C3460" s="28" t="s">
        <v>38</v>
      </c>
      <c r="D3460" s="28" t="s">
        <v>244</v>
      </c>
      <c r="E3460" s="28" t="s">
        <v>240</v>
      </c>
      <c r="F3460" s="28">
        <v>675</v>
      </c>
    </row>
    <row r="3461" spans="2:6" x14ac:dyDescent="0.3">
      <c r="B3461" s="30">
        <v>46342</v>
      </c>
      <c r="C3461" s="28" t="s">
        <v>42</v>
      </c>
      <c r="D3461" s="28" t="s">
        <v>245</v>
      </c>
      <c r="E3461" s="28" t="s">
        <v>223</v>
      </c>
      <c r="F3461" s="28">
        <v>53</v>
      </c>
    </row>
    <row r="3462" spans="2:6" x14ac:dyDescent="0.3">
      <c r="B3462" s="30">
        <v>46342</v>
      </c>
      <c r="C3462" s="28" t="s">
        <v>106</v>
      </c>
      <c r="D3462" s="28" t="s">
        <v>250</v>
      </c>
      <c r="E3462" s="28" t="s">
        <v>239</v>
      </c>
      <c r="F3462" s="28">
        <v>342</v>
      </c>
    </row>
    <row r="3463" spans="2:6" x14ac:dyDescent="0.3">
      <c r="B3463" s="30">
        <v>46342</v>
      </c>
      <c r="C3463" s="28" t="s">
        <v>106</v>
      </c>
      <c r="D3463" s="28" t="s">
        <v>250</v>
      </c>
      <c r="E3463" s="28" t="s">
        <v>226</v>
      </c>
      <c r="F3463" s="28">
        <v>1152</v>
      </c>
    </row>
    <row r="3464" spans="2:6" x14ac:dyDescent="0.3">
      <c r="B3464" s="30">
        <v>46342</v>
      </c>
      <c r="C3464" s="28" t="s">
        <v>38</v>
      </c>
      <c r="D3464" s="28" t="s">
        <v>250</v>
      </c>
      <c r="E3464" s="28" t="s">
        <v>232</v>
      </c>
      <c r="F3464" s="28">
        <v>47</v>
      </c>
    </row>
    <row r="3465" spans="2:6" x14ac:dyDescent="0.3">
      <c r="B3465" s="30">
        <v>46343</v>
      </c>
      <c r="C3465" s="28" t="s">
        <v>42</v>
      </c>
      <c r="D3465" s="28" t="s">
        <v>244</v>
      </c>
      <c r="E3465" s="28" t="s">
        <v>240</v>
      </c>
      <c r="F3465" s="28">
        <v>540</v>
      </c>
    </row>
    <row r="3466" spans="2:6" x14ac:dyDescent="0.3">
      <c r="B3466" s="30">
        <v>46343</v>
      </c>
      <c r="C3466" s="28" t="s">
        <v>38</v>
      </c>
      <c r="D3466" s="28" t="s">
        <v>250</v>
      </c>
      <c r="E3466" s="28" t="s">
        <v>234</v>
      </c>
      <c r="F3466" s="28">
        <v>408</v>
      </c>
    </row>
    <row r="3467" spans="2:6" x14ac:dyDescent="0.3">
      <c r="B3467" s="30">
        <v>46343</v>
      </c>
      <c r="C3467" s="28" t="s">
        <v>38</v>
      </c>
      <c r="D3467" s="28" t="s">
        <v>244</v>
      </c>
      <c r="E3467" s="28" t="s">
        <v>240</v>
      </c>
      <c r="F3467" s="28">
        <v>630</v>
      </c>
    </row>
    <row r="3468" spans="2:6" x14ac:dyDescent="0.3">
      <c r="B3468" s="30">
        <v>46343</v>
      </c>
      <c r="C3468" s="28" t="s">
        <v>106</v>
      </c>
      <c r="D3468" s="28" t="s">
        <v>250</v>
      </c>
      <c r="E3468" s="28" t="s">
        <v>226</v>
      </c>
      <c r="F3468" s="28">
        <v>1632</v>
      </c>
    </row>
    <row r="3469" spans="2:6" x14ac:dyDescent="0.3">
      <c r="B3469" s="30">
        <v>46343</v>
      </c>
      <c r="C3469" s="28" t="s">
        <v>106</v>
      </c>
      <c r="D3469" s="28" t="s">
        <v>250</v>
      </c>
      <c r="E3469" s="28" t="s">
        <v>239</v>
      </c>
      <c r="F3469" s="28">
        <v>532</v>
      </c>
    </row>
    <row r="3470" spans="2:6" x14ac:dyDescent="0.3">
      <c r="B3470" s="30">
        <v>46343</v>
      </c>
      <c r="C3470" s="28" t="s">
        <v>39</v>
      </c>
      <c r="D3470" s="28" t="s">
        <v>245</v>
      </c>
      <c r="E3470" s="28" t="s">
        <v>219</v>
      </c>
      <c r="F3470" s="28">
        <v>819</v>
      </c>
    </row>
    <row r="3471" spans="2:6" x14ac:dyDescent="0.3">
      <c r="B3471" s="30">
        <v>46343</v>
      </c>
      <c r="C3471" s="28" t="s">
        <v>42</v>
      </c>
      <c r="D3471" s="28" t="s">
        <v>250</v>
      </c>
      <c r="E3471" s="28" t="s">
        <v>234</v>
      </c>
      <c r="F3471" s="28">
        <v>357</v>
      </c>
    </row>
    <row r="3472" spans="2:6" x14ac:dyDescent="0.3">
      <c r="B3472" s="30">
        <v>46343</v>
      </c>
      <c r="C3472" s="28" t="s">
        <v>39</v>
      </c>
      <c r="D3472" s="28" t="s">
        <v>244</v>
      </c>
      <c r="E3472" s="28" t="s">
        <v>231</v>
      </c>
      <c r="F3472" s="28">
        <v>330</v>
      </c>
    </row>
    <row r="3473" spans="2:6" x14ac:dyDescent="0.3">
      <c r="B3473" s="30">
        <v>46344</v>
      </c>
      <c r="C3473" s="28" t="s">
        <v>39</v>
      </c>
      <c r="D3473" s="28" t="s">
        <v>250</v>
      </c>
      <c r="E3473" s="28" t="s">
        <v>235</v>
      </c>
      <c r="F3473" s="28">
        <v>473</v>
      </c>
    </row>
    <row r="3474" spans="2:6" x14ac:dyDescent="0.3">
      <c r="B3474" s="30">
        <v>46344</v>
      </c>
      <c r="C3474" s="28" t="s">
        <v>39</v>
      </c>
      <c r="D3474" s="28" t="s">
        <v>244</v>
      </c>
      <c r="E3474" s="28" t="s">
        <v>242</v>
      </c>
      <c r="F3474" s="28">
        <v>228</v>
      </c>
    </row>
    <row r="3475" spans="2:6" x14ac:dyDescent="0.3">
      <c r="B3475" s="30">
        <v>46344</v>
      </c>
      <c r="C3475" s="28" t="s">
        <v>106</v>
      </c>
      <c r="D3475" s="28" t="s">
        <v>250</v>
      </c>
      <c r="E3475" s="28" t="s">
        <v>226</v>
      </c>
      <c r="F3475" s="28">
        <v>2304</v>
      </c>
    </row>
    <row r="3476" spans="2:6" x14ac:dyDescent="0.3">
      <c r="B3476" s="30">
        <v>46344</v>
      </c>
      <c r="C3476" s="28" t="s">
        <v>38</v>
      </c>
      <c r="D3476" s="28" t="s">
        <v>244</v>
      </c>
      <c r="E3476" s="28" t="s">
        <v>240</v>
      </c>
      <c r="F3476" s="28">
        <v>315</v>
      </c>
    </row>
    <row r="3477" spans="2:6" x14ac:dyDescent="0.3">
      <c r="B3477" s="30">
        <v>46344</v>
      </c>
      <c r="C3477" s="28" t="s">
        <v>38</v>
      </c>
      <c r="D3477" s="28" t="s">
        <v>245</v>
      </c>
      <c r="E3477" s="28" t="s">
        <v>219</v>
      </c>
      <c r="F3477" s="28">
        <v>1456</v>
      </c>
    </row>
    <row r="3478" spans="2:6" x14ac:dyDescent="0.3">
      <c r="B3478" s="30">
        <v>46344</v>
      </c>
      <c r="C3478" s="28" t="s">
        <v>38</v>
      </c>
      <c r="D3478" s="28" t="s">
        <v>247</v>
      </c>
      <c r="E3478" s="28" t="s">
        <v>233</v>
      </c>
      <c r="F3478" s="28">
        <v>510</v>
      </c>
    </row>
    <row r="3479" spans="2:6" x14ac:dyDescent="0.3">
      <c r="B3479" s="30">
        <v>46344</v>
      </c>
      <c r="C3479" s="28" t="s">
        <v>106</v>
      </c>
      <c r="D3479" s="28" t="s">
        <v>245</v>
      </c>
      <c r="E3479" s="28" t="s">
        <v>219</v>
      </c>
      <c r="F3479" s="28">
        <v>364</v>
      </c>
    </row>
    <row r="3480" spans="2:6" x14ac:dyDescent="0.3">
      <c r="B3480" s="30">
        <v>46344</v>
      </c>
      <c r="C3480" s="28" t="s">
        <v>42</v>
      </c>
      <c r="D3480" s="28" t="s">
        <v>244</v>
      </c>
      <c r="E3480" s="28" t="s">
        <v>241</v>
      </c>
      <c r="F3480" s="28">
        <v>840</v>
      </c>
    </row>
    <row r="3481" spans="2:6" x14ac:dyDescent="0.3">
      <c r="B3481" s="30">
        <v>46344</v>
      </c>
      <c r="C3481" s="28" t="s">
        <v>38</v>
      </c>
      <c r="D3481" s="28" t="s">
        <v>245</v>
      </c>
      <c r="E3481" s="28" t="s">
        <v>215</v>
      </c>
      <c r="F3481" s="28">
        <v>1173</v>
      </c>
    </row>
    <row r="3482" spans="2:6" x14ac:dyDescent="0.3">
      <c r="B3482" s="30">
        <v>46344</v>
      </c>
      <c r="C3482" s="28" t="s">
        <v>38</v>
      </c>
      <c r="D3482" s="28" t="s">
        <v>244</v>
      </c>
      <c r="E3482" s="28" t="s">
        <v>231</v>
      </c>
      <c r="F3482" s="28">
        <v>308</v>
      </c>
    </row>
    <row r="3483" spans="2:6" x14ac:dyDescent="0.3">
      <c r="B3483" s="30">
        <v>46345</v>
      </c>
      <c r="C3483" s="28" t="s">
        <v>106</v>
      </c>
      <c r="D3483" s="28" t="s">
        <v>245</v>
      </c>
      <c r="E3483" s="28" t="s">
        <v>238</v>
      </c>
      <c r="F3483" s="28">
        <v>870</v>
      </c>
    </row>
    <row r="3484" spans="2:6" x14ac:dyDescent="0.3">
      <c r="B3484" s="30">
        <v>46345</v>
      </c>
      <c r="C3484" s="28" t="s">
        <v>38</v>
      </c>
      <c r="D3484" s="28" t="s">
        <v>244</v>
      </c>
      <c r="E3484" s="28" t="s">
        <v>240</v>
      </c>
      <c r="F3484" s="28">
        <v>765</v>
      </c>
    </row>
    <row r="3485" spans="2:6" x14ac:dyDescent="0.3">
      <c r="B3485" s="30">
        <v>46345</v>
      </c>
      <c r="C3485" s="28" t="s">
        <v>38</v>
      </c>
      <c r="D3485" s="28" t="s">
        <v>246</v>
      </c>
      <c r="E3485" s="28" t="s">
        <v>237</v>
      </c>
      <c r="F3485" s="28">
        <v>252</v>
      </c>
    </row>
    <row r="3486" spans="2:6" x14ac:dyDescent="0.3">
      <c r="B3486" s="30">
        <v>46345</v>
      </c>
      <c r="C3486" s="28" t="s">
        <v>38</v>
      </c>
      <c r="D3486" s="28" t="s">
        <v>245</v>
      </c>
      <c r="E3486" s="28" t="s">
        <v>217</v>
      </c>
      <c r="F3486" s="28">
        <v>728</v>
      </c>
    </row>
    <row r="3487" spans="2:6" x14ac:dyDescent="0.3">
      <c r="B3487" s="30">
        <v>46345</v>
      </c>
      <c r="C3487" s="28" t="s">
        <v>42</v>
      </c>
      <c r="D3487" s="28" t="s">
        <v>245</v>
      </c>
      <c r="E3487" s="28" t="s">
        <v>238</v>
      </c>
      <c r="F3487" s="28">
        <v>174</v>
      </c>
    </row>
    <row r="3488" spans="2:6" x14ac:dyDescent="0.3">
      <c r="B3488" s="30">
        <v>46345</v>
      </c>
      <c r="C3488" s="28" t="s">
        <v>39</v>
      </c>
      <c r="D3488" s="28" t="s">
        <v>244</v>
      </c>
      <c r="E3488" s="28" t="s">
        <v>242</v>
      </c>
      <c r="F3488" s="28">
        <v>1311</v>
      </c>
    </row>
    <row r="3489" spans="2:6" x14ac:dyDescent="0.3">
      <c r="B3489" s="30">
        <v>46345</v>
      </c>
      <c r="C3489" s="28" t="s">
        <v>106</v>
      </c>
      <c r="D3489" s="28" t="s">
        <v>244</v>
      </c>
      <c r="E3489" s="28" t="s">
        <v>242</v>
      </c>
      <c r="F3489" s="28">
        <v>912</v>
      </c>
    </row>
    <row r="3490" spans="2:6" x14ac:dyDescent="0.3">
      <c r="B3490" s="30">
        <v>46345</v>
      </c>
      <c r="C3490" s="28" t="s">
        <v>39</v>
      </c>
      <c r="D3490" s="28" t="s">
        <v>246</v>
      </c>
      <c r="E3490" s="28" t="s">
        <v>237</v>
      </c>
      <c r="F3490" s="28">
        <v>1575</v>
      </c>
    </row>
    <row r="3491" spans="2:6" x14ac:dyDescent="0.3">
      <c r="B3491" s="30">
        <v>46345</v>
      </c>
      <c r="C3491" s="28" t="s">
        <v>106</v>
      </c>
      <c r="D3491" s="28" t="s">
        <v>244</v>
      </c>
      <c r="E3491" s="28" t="s">
        <v>240</v>
      </c>
      <c r="F3491" s="28">
        <v>1080</v>
      </c>
    </row>
    <row r="3492" spans="2:6" x14ac:dyDescent="0.3">
      <c r="B3492" s="30">
        <v>46345</v>
      </c>
      <c r="C3492" s="28" t="s">
        <v>39</v>
      </c>
      <c r="D3492" s="28" t="s">
        <v>244</v>
      </c>
      <c r="E3492" s="28" t="s">
        <v>240</v>
      </c>
      <c r="F3492" s="28">
        <v>1125</v>
      </c>
    </row>
    <row r="3493" spans="2:6" x14ac:dyDescent="0.3">
      <c r="B3493" s="30">
        <v>46345</v>
      </c>
      <c r="C3493" s="28" t="s">
        <v>106</v>
      </c>
      <c r="D3493" s="28" t="s">
        <v>246</v>
      </c>
      <c r="E3493" s="28" t="s">
        <v>229</v>
      </c>
      <c r="F3493" s="28">
        <v>1144</v>
      </c>
    </row>
    <row r="3494" spans="2:6" x14ac:dyDescent="0.3">
      <c r="B3494" s="30">
        <v>46345</v>
      </c>
      <c r="C3494" s="28" t="s">
        <v>106</v>
      </c>
      <c r="D3494" s="28" t="s">
        <v>250</v>
      </c>
      <c r="E3494" s="28" t="s">
        <v>226</v>
      </c>
      <c r="F3494" s="28">
        <v>672</v>
      </c>
    </row>
    <row r="3495" spans="2:6" x14ac:dyDescent="0.3">
      <c r="B3495" s="30">
        <v>46345</v>
      </c>
      <c r="C3495" s="28" t="s">
        <v>106</v>
      </c>
      <c r="D3495" s="28" t="s">
        <v>246</v>
      </c>
      <c r="E3495" s="28" t="s">
        <v>229</v>
      </c>
      <c r="F3495" s="28">
        <v>1496</v>
      </c>
    </row>
    <row r="3496" spans="2:6" x14ac:dyDescent="0.3">
      <c r="B3496" s="30">
        <v>46346</v>
      </c>
      <c r="C3496" s="28" t="s">
        <v>38</v>
      </c>
      <c r="D3496" s="28" t="s">
        <v>250</v>
      </c>
      <c r="E3496" s="28" t="s">
        <v>235</v>
      </c>
      <c r="F3496" s="28">
        <v>946</v>
      </c>
    </row>
    <row r="3497" spans="2:6" x14ac:dyDescent="0.3">
      <c r="B3497" s="30">
        <v>46346</v>
      </c>
      <c r="C3497" s="28" t="s">
        <v>106</v>
      </c>
      <c r="D3497" s="28" t="s">
        <v>250</v>
      </c>
      <c r="E3497" s="28" t="s">
        <v>234</v>
      </c>
      <c r="F3497" s="28">
        <v>1020</v>
      </c>
    </row>
    <row r="3498" spans="2:6" x14ac:dyDescent="0.3">
      <c r="B3498" s="30">
        <v>46346</v>
      </c>
      <c r="C3498" s="28" t="s">
        <v>106</v>
      </c>
      <c r="D3498" s="28" t="s">
        <v>245</v>
      </c>
      <c r="E3498" s="28" t="s">
        <v>223</v>
      </c>
      <c r="F3498" s="28">
        <v>477</v>
      </c>
    </row>
    <row r="3499" spans="2:6" x14ac:dyDescent="0.3">
      <c r="B3499" s="30">
        <v>46346</v>
      </c>
      <c r="C3499" s="28" t="s">
        <v>42</v>
      </c>
      <c r="D3499" s="28" t="s">
        <v>247</v>
      </c>
      <c r="E3499" s="28" t="s">
        <v>230</v>
      </c>
      <c r="F3499" s="28">
        <v>518</v>
      </c>
    </row>
    <row r="3500" spans="2:6" x14ac:dyDescent="0.3">
      <c r="B3500" s="30">
        <v>46346</v>
      </c>
      <c r="C3500" s="28" t="s">
        <v>42</v>
      </c>
      <c r="D3500" s="28" t="s">
        <v>250</v>
      </c>
      <c r="E3500" s="28" t="s">
        <v>234</v>
      </c>
      <c r="F3500" s="28">
        <v>255</v>
      </c>
    </row>
    <row r="3501" spans="2:6" x14ac:dyDescent="0.3">
      <c r="B3501" s="30">
        <v>46346</v>
      </c>
      <c r="C3501" s="28" t="s">
        <v>42</v>
      </c>
      <c r="D3501" s="28" t="s">
        <v>247</v>
      </c>
      <c r="E3501" s="28" t="s">
        <v>233</v>
      </c>
      <c r="F3501" s="28">
        <v>765</v>
      </c>
    </row>
    <row r="3502" spans="2:6" x14ac:dyDescent="0.3">
      <c r="B3502" s="30">
        <v>46346</v>
      </c>
      <c r="C3502" s="28" t="s">
        <v>106</v>
      </c>
      <c r="D3502" s="28" t="s">
        <v>245</v>
      </c>
      <c r="E3502" s="28" t="s">
        <v>238</v>
      </c>
      <c r="F3502" s="28">
        <v>783</v>
      </c>
    </row>
    <row r="3503" spans="2:6" x14ac:dyDescent="0.3">
      <c r="B3503" s="30">
        <v>46346</v>
      </c>
      <c r="C3503" s="28" t="s">
        <v>106</v>
      </c>
      <c r="D3503" s="28" t="s">
        <v>250</v>
      </c>
      <c r="E3503" s="28" t="s">
        <v>239</v>
      </c>
      <c r="F3503" s="28">
        <v>380</v>
      </c>
    </row>
    <row r="3504" spans="2:6" x14ac:dyDescent="0.3">
      <c r="B3504" s="30">
        <v>46346</v>
      </c>
      <c r="C3504" s="28" t="s">
        <v>39</v>
      </c>
      <c r="D3504" s="28" t="s">
        <v>245</v>
      </c>
      <c r="E3504" s="28" t="s">
        <v>223</v>
      </c>
      <c r="F3504" s="28">
        <v>1272</v>
      </c>
    </row>
    <row r="3505" spans="2:6" x14ac:dyDescent="0.3">
      <c r="B3505" s="30">
        <v>46346</v>
      </c>
      <c r="C3505" s="28" t="s">
        <v>39</v>
      </c>
      <c r="D3505" s="28" t="s">
        <v>244</v>
      </c>
      <c r="E3505" s="28" t="s">
        <v>231</v>
      </c>
      <c r="F3505" s="28">
        <v>352</v>
      </c>
    </row>
    <row r="3506" spans="2:6" x14ac:dyDescent="0.3">
      <c r="B3506" s="30">
        <v>46346</v>
      </c>
      <c r="C3506" s="28" t="s">
        <v>38</v>
      </c>
      <c r="D3506" s="28" t="s">
        <v>250</v>
      </c>
      <c r="E3506" s="28" t="s">
        <v>239</v>
      </c>
      <c r="F3506" s="28">
        <v>114</v>
      </c>
    </row>
    <row r="3507" spans="2:6" x14ac:dyDescent="0.3">
      <c r="B3507" s="30">
        <v>46346</v>
      </c>
      <c r="C3507" s="28" t="s">
        <v>106</v>
      </c>
      <c r="D3507" s="28" t="s">
        <v>245</v>
      </c>
      <c r="E3507" s="28" t="s">
        <v>223</v>
      </c>
      <c r="F3507" s="28">
        <v>1325</v>
      </c>
    </row>
    <row r="3508" spans="2:6" x14ac:dyDescent="0.3">
      <c r="B3508" s="30">
        <v>46347</v>
      </c>
      <c r="C3508" s="28" t="s">
        <v>38</v>
      </c>
      <c r="D3508" s="28" t="s">
        <v>247</v>
      </c>
      <c r="E3508" s="28" t="s">
        <v>225</v>
      </c>
      <c r="F3508" s="28">
        <v>1600</v>
      </c>
    </row>
    <row r="3509" spans="2:6" x14ac:dyDescent="0.3">
      <c r="B3509" s="30">
        <v>46347</v>
      </c>
      <c r="C3509" s="28" t="s">
        <v>106</v>
      </c>
      <c r="D3509" s="28" t="s">
        <v>245</v>
      </c>
      <c r="E3509" s="28" t="s">
        <v>223</v>
      </c>
      <c r="F3509" s="28">
        <v>1325</v>
      </c>
    </row>
    <row r="3510" spans="2:6" x14ac:dyDescent="0.3">
      <c r="B3510" s="30">
        <v>46347</v>
      </c>
      <c r="C3510" s="28" t="s">
        <v>106</v>
      </c>
      <c r="D3510" s="28" t="s">
        <v>244</v>
      </c>
      <c r="E3510" s="28" t="s">
        <v>241</v>
      </c>
      <c r="F3510" s="28">
        <v>300</v>
      </c>
    </row>
    <row r="3511" spans="2:6" x14ac:dyDescent="0.3">
      <c r="B3511" s="30">
        <v>46347</v>
      </c>
      <c r="C3511" s="28" t="s">
        <v>106</v>
      </c>
      <c r="D3511" s="28" t="s">
        <v>245</v>
      </c>
      <c r="E3511" s="28" t="s">
        <v>215</v>
      </c>
      <c r="F3511" s="28">
        <v>552</v>
      </c>
    </row>
    <row r="3512" spans="2:6" x14ac:dyDescent="0.3">
      <c r="B3512" s="30">
        <v>46347</v>
      </c>
      <c r="C3512" s="28" t="s">
        <v>42</v>
      </c>
      <c r="D3512" s="28" t="s">
        <v>245</v>
      </c>
      <c r="E3512" s="28" t="s">
        <v>219</v>
      </c>
      <c r="F3512" s="28">
        <v>91</v>
      </c>
    </row>
    <row r="3513" spans="2:6" x14ac:dyDescent="0.3">
      <c r="B3513" s="30">
        <v>46347</v>
      </c>
      <c r="C3513" s="28" t="s">
        <v>39</v>
      </c>
      <c r="D3513" s="28" t="s">
        <v>250</v>
      </c>
      <c r="E3513" s="28" t="s">
        <v>226</v>
      </c>
      <c r="F3513" s="28">
        <v>480</v>
      </c>
    </row>
    <row r="3514" spans="2:6" x14ac:dyDescent="0.3">
      <c r="B3514" s="30">
        <v>46347</v>
      </c>
      <c r="C3514" s="28" t="s">
        <v>106</v>
      </c>
      <c r="D3514" s="28" t="s">
        <v>244</v>
      </c>
      <c r="E3514" s="28" t="s">
        <v>240</v>
      </c>
      <c r="F3514" s="28">
        <v>90</v>
      </c>
    </row>
    <row r="3515" spans="2:6" x14ac:dyDescent="0.3">
      <c r="B3515" s="30">
        <v>46348</v>
      </c>
      <c r="C3515" s="28" t="s">
        <v>39</v>
      </c>
      <c r="D3515" s="28" t="s">
        <v>247</v>
      </c>
      <c r="E3515" s="28" t="s">
        <v>230</v>
      </c>
      <c r="F3515" s="28">
        <v>222</v>
      </c>
    </row>
    <row r="3516" spans="2:6" x14ac:dyDescent="0.3">
      <c r="B3516" s="30">
        <v>46348</v>
      </c>
      <c r="C3516" s="28" t="s">
        <v>38</v>
      </c>
      <c r="D3516" s="28" t="s">
        <v>247</v>
      </c>
      <c r="E3516" s="28" t="s">
        <v>230</v>
      </c>
      <c r="F3516" s="28">
        <v>333</v>
      </c>
    </row>
    <row r="3517" spans="2:6" x14ac:dyDescent="0.3">
      <c r="B3517" s="30">
        <v>46348</v>
      </c>
      <c r="C3517" s="28" t="s">
        <v>39</v>
      </c>
      <c r="D3517" s="28" t="s">
        <v>246</v>
      </c>
      <c r="E3517" s="28" t="s">
        <v>237</v>
      </c>
      <c r="F3517" s="28">
        <v>1323</v>
      </c>
    </row>
    <row r="3518" spans="2:6" x14ac:dyDescent="0.3">
      <c r="B3518" s="30">
        <v>46348</v>
      </c>
      <c r="C3518" s="28" t="s">
        <v>38</v>
      </c>
      <c r="D3518" s="28" t="s">
        <v>245</v>
      </c>
      <c r="E3518" s="28" t="s">
        <v>219</v>
      </c>
      <c r="F3518" s="28">
        <v>1820</v>
      </c>
    </row>
    <row r="3519" spans="2:6" x14ac:dyDescent="0.3">
      <c r="B3519" s="30">
        <v>46348</v>
      </c>
      <c r="C3519" s="28" t="s">
        <v>106</v>
      </c>
      <c r="D3519" s="28" t="s">
        <v>245</v>
      </c>
      <c r="E3519" s="28" t="s">
        <v>215</v>
      </c>
      <c r="F3519" s="28">
        <v>138</v>
      </c>
    </row>
    <row r="3520" spans="2:6" x14ac:dyDescent="0.3">
      <c r="B3520" s="30">
        <v>46349</v>
      </c>
      <c r="C3520" s="28" t="s">
        <v>106</v>
      </c>
      <c r="D3520" s="28" t="s">
        <v>250</v>
      </c>
      <c r="E3520" s="28" t="s">
        <v>235</v>
      </c>
      <c r="F3520" s="28">
        <v>645</v>
      </c>
    </row>
    <row r="3521" spans="2:6" x14ac:dyDescent="0.3">
      <c r="B3521" s="30">
        <v>46349</v>
      </c>
      <c r="C3521" s="28" t="s">
        <v>106</v>
      </c>
      <c r="D3521" s="28" t="s">
        <v>244</v>
      </c>
      <c r="E3521" s="28" t="s">
        <v>240</v>
      </c>
      <c r="F3521" s="28">
        <v>765</v>
      </c>
    </row>
    <row r="3522" spans="2:6" x14ac:dyDescent="0.3">
      <c r="B3522" s="30">
        <v>46349</v>
      </c>
      <c r="C3522" s="28" t="s">
        <v>42</v>
      </c>
      <c r="D3522" s="28" t="s">
        <v>245</v>
      </c>
      <c r="E3522" s="28" t="s">
        <v>223</v>
      </c>
      <c r="F3522" s="28">
        <v>636</v>
      </c>
    </row>
    <row r="3523" spans="2:6" x14ac:dyDescent="0.3">
      <c r="B3523" s="30">
        <v>46349</v>
      </c>
      <c r="C3523" s="28" t="s">
        <v>38</v>
      </c>
      <c r="D3523" s="28" t="s">
        <v>250</v>
      </c>
      <c r="E3523" s="28" t="s">
        <v>235</v>
      </c>
      <c r="F3523" s="28">
        <v>559</v>
      </c>
    </row>
    <row r="3524" spans="2:6" x14ac:dyDescent="0.3">
      <c r="B3524" s="30">
        <v>46349</v>
      </c>
      <c r="C3524" s="28" t="s">
        <v>106</v>
      </c>
      <c r="D3524" s="28" t="s">
        <v>245</v>
      </c>
      <c r="E3524" s="28" t="s">
        <v>217</v>
      </c>
      <c r="F3524" s="28">
        <v>416</v>
      </c>
    </row>
    <row r="3525" spans="2:6" x14ac:dyDescent="0.3">
      <c r="B3525" s="30">
        <v>46349</v>
      </c>
      <c r="C3525" s="28" t="s">
        <v>106</v>
      </c>
      <c r="D3525" s="28" t="s">
        <v>245</v>
      </c>
      <c r="E3525" s="28" t="s">
        <v>223</v>
      </c>
      <c r="F3525" s="28">
        <v>901</v>
      </c>
    </row>
    <row r="3526" spans="2:6" x14ac:dyDescent="0.3">
      <c r="B3526" s="30">
        <v>46350</v>
      </c>
      <c r="C3526" s="28" t="s">
        <v>39</v>
      </c>
      <c r="D3526" s="28" t="s">
        <v>250</v>
      </c>
      <c r="E3526" s="28" t="s">
        <v>234</v>
      </c>
      <c r="F3526" s="28">
        <v>408</v>
      </c>
    </row>
    <row r="3527" spans="2:6" x14ac:dyDescent="0.3">
      <c r="B3527" s="30">
        <v>46350</v>
      </c>
      <c r="C3527" s="28" t="s">
        <v>106</v>
      </c>
      <c r="D3527" s="28" t="s">
        <v>250</v>
      </c>
      <c r="E3527" s="28" t="s">
        <v>235</v>
      </c>
      <c r="F3527" s="28">
        <v>1075</v>
      </c>
    </row>
    <row r="3528" spans="2:6" x14ac:dyDescent="0.3">
      <c r="B3528" s="30">
        <v>46350</v>
      </c>
      <c r="C3528" s="28" t="s">
        <v>106</v>
      </c>
      <c r="D3528" s="28" t="s">
        <v>250</v>
      </c>
      <c r="E3528" s="28" t="s">
        <v>232</v>
      </c>
      <c r="F3528" s="28">
        <v>705</v>
      </c>
    </row>
    <row r="3529" spans="2:6" x14ac:dyDescent="0.3">
      <c r="B3529" s="30">
        <v>46350</v>
      </c>
      <c r="C3529" s="28" t="s">
        <v>39</v>
      </c>
      <c r="D3529" s="28" t="s">
        <v>244</v>
      </c>
      <c r="E3529" s="28" t="s">
        <v>231</v>
      </c>
      <c r="F3529" s="28">
        <v>528</v>
      </c>
    </row>
    <row r="3530" spans="2:6" x14ac:dyDescent="0.3">
      <c r="B3530" s="30">
        <v>46350</v>
      </c>
      <c r="C3530" s="28" t="s">
        <v>42</v>
      </c>
      <c r="D3530" s="28" t="s">
        <v>246</v>
      </c>
      <c r="E3530" s="28" t="s">
        <v>236</v>
      </c>
      <c r="F3530" s="28">
        <v>11</v>
      </c>
    </row>
    <row r="3531" spans="2:6" x14ac:dyDescent="0.3">
      <c r="B3531" s="30">
        <v>46350</v>
      </c>
      <c r="C3531" s="28" t="s">
        <v>106</v>
      </c>
      <c r="D3531" s="28" t="s">
        <v>250</v>
      </c>
      <c r="E3531" s="28" t="s">
        <v>226</v>
      </c>
      <c r="F3531" s="28">
        <v>2112</v>
      </c>
    </row>
    <row r="3532" spans="2:6" x14ac:dyDescent="0.3">
      <c r="B3532" s="30">
        <v>46350</v>
      </c>
      <c r="C3532" s="28" t="s">
        <v>106</v>
      </c>
      <c r="D3532" s="28" t="s">
        <v>246</v>
      </c>
      <c r="E3532" s="28" t="s">
        <v>228</v>
      </c>
      <c r="F3532" s="28">
        <v>1224</v>
      </c>
    </row>
    <row r="3533" spans="2:6" x14ac:dyDescent="0.3">
      <c r="B3533" s="30">
        <v>46350</v>
      </c>
      <c r="C3533" s="28" t="s">
        <v>39</v>
      </c>
      <c r="D3533" s="28" t="s">
        <v>244</v>
      </c>
      <c r="E3533" s="28" t="s">
        <v>240</v>
      </c>
      <c r="F3533" s="28">
        <v>855</v>
      </c>
    </row>
    <row r="3534" spans="2:6" x14ac:dyDescent="0.3">
      <c r="B3534" s="30">
        <v>46350</v>
      </c>
      <c r="C3534" s="28" t="s">
        <v>106</v>
      </c>
      <c r="D3534" s="28" t="s">
        <v>244</v>
      </c>
      <c r="E3534" s="28" t="s">
        <v>227</v>
      </c>
      <c r="F3534" s="28">
        <v>522</v>
      </c>
    </row>
    <row r="3535" spans="2:6" x14ac:dyDescent="0.3">
      <c r="B3535" s="30">
        <v>46350</v>
      </c>
      <c r="C3535" s="28" t="s">
        <v>106</v>
      </c>
      <c r="D3535" s="28" t="s">
        <v>250</v>
      </c>
      <c r="E3535" s="28" t="s">
        <v>235</v>
      </c>
      <c r="F3535" s="28">
        <v>344</v>
      </c>
    </row>
    <row r="3536" spans="2:6" x14ac:dyDescent="0.3">
      <c r="B3536" s="30">
        <v>46350</v>
      </c>
      <c r="C3536" s="28" t="s">
        <v>106</v>
      </c>
      <c r="D3536" s="28" t="s">
        <v>250</v>
      </c>
      <c r="E3536" s="28" t="s">
        <v>226</v>
      </c>
      <c r="F3536" s="28">
        <v>2016</v>
      </c>
    </row>
    <row r="3537" spans="2:6" x14ac:dyDescent="0.3">
      <c r="B3537" s="30">
        <v>46351</v>
      </c>
      <c r="C3537" s="28" t="s">
        <v>42</v>
      </c>
      <c r="D3537" s="28" t="s">
        <v>250</v>
      </c>
      <c r="E3537" s="28" t="s">
        <v>234</v>
      </c>
      <c r="F3537" s="28">
        <v>1275</v>
      </c>
    </row>
    <row r="3538" spans="2:6" x14ac:dyDescent="0.3">
      <c r="B3538" s="30">
        <v>46351</v>
      </c>
      <c r="C3538" s="28" t="s">
        <v>39</v>
      </c>
      <c r="D3538" s="28" t="s">
        <v>250</v>
      </c>
      <c r="E3538" s="28" t="s">
        <v>226</v>
      </c>
      <c r="F3538" s="28">
        <v>2400</v>
      </c>
    </row>
    <row r="3539" spans="2:6" x14ac:dyDescent="0.3">
      <c r="B3539" s="30">
        <v>46351</v>
      </c>
      <c r="C3539" s="28" t="s">
        <v>42</v>
      </c>
      <c r="D3539" s="28" t="s">
        <v>246</v>
      </c>
      <c r="E3539" s="28" t="s">
        <v>228</v>
      </c>
      <c r="F3539" s="28">
        <v>576</v>
      </c>
    </row>
    <row r="3540" spans="2:6" x14ac:dyDescent="0.3">
      <c r="B3540" s="30">
        <v>46351</v>
      </c>
      <c r="C3540" s="28" t="s">
        <v>42</v>
      </c>
      <c r="D3540" s="28" t="s">
        <v>244</v>
      </c>
      <c r="E3540" s="28" t="s">
        <v>231</v>
      </c>
      <c r="F3540" s="28">
        <v>462</v>
      </c>
    </row>
    <row r="3541" spans="2:6" x14ac:dyDescent="0.3">
      <c r="B3541" s="30">
        <v>46351</v>
      </c>
      <c r="C3541" s="28" t="s">
        <v>39</v>
      </c>
      <c r="D3541" s="28" t="s">
        <v>244</v>
      </c>
      <c r="E3541" s="28" t="s">
        <v>242</v>
      </c>
      <c r="F3541" s="28">
        <v>798</v>
      </c>
    </row>
    <row r="3542" spans="2:6" x14ac:dyDescent="0.3">
      <c r="B3542" s="30">
        <v>46351</v>
      </c>
      <c r="C3542" s="28" t="s">
        <v>38</v>
      </c>
      <c r="D3542" s="28" t="s">
        <v>250</v>
      </c>
      <c r="E3542" s="28" t="s">
        <v>234</v>
      </c>
      <c r="F3542" s="28">
        <v>459</v>
      </c>
    </row>
    <row r="3543" spans="2:6" x14ac:dyDescent="0.3">
      <c r="B3543" s="30">
        <v>46352</v>
      </c>
      <c r="C3543" s="28" t="s">
        <v>42</v>
      </c>
      <c r="D3543" s="28" t="s">
        <v>250</v>
      </c>
      <c r="E3543" s="28" t="s">
        <v>239</v>
      </c>
      <c r="F3543" s="28">
        <v>494</v>
      </c>
    </row>
    <row r="3544" spans="2:6" x14ac:dyDescent="0.3">
      <c r="B3544" s="30">
        <v>46352</v>
      </c>
      <c r="C3544" s="28" t="s">
        <v>38</v>
      </c>
      <c r="D3544" s="28" t="s">
        <v>244</v>
      </c>
      <c r="E3544" s="28" t="s">
        <v>242</v>
      </c>
      <c r="F3544" s="28">
        <v>798</v>
      </c>
    </row>
    <row r="3545" spans="2:6" x14ac:dyDescent="0.3">
      <c r="B3545" s="30">
        <v>46352</v>
      </c>
      <c r="C3545" s="28" t="s">
        <v>106</v>
      </c>
      <c r="D3545" s="28" t="s">
        <v>247</v>
      </c>
      <c r="E3545" s="28" t="s">
        <v>233</v>
      </c>
      <c r="F3545" s="28">
        <v>867</v>
      </c>
    </row>
    <row r="3546" spans="2:6" x14ac:dyDescent="0.3">
      <c r="B3546" s="30">
        <v>46352</v>
      </c>
      <c r="C3546" s="28" t="s">
        <v>106</v>
      </c>
      <c r="D3546" s="28" t="s">
        <v>247</v>
      </c>
      <c r="E3546" s="28" t="s">
        <v>233</v>
      </c>
      <c r="F3546" s="28">
        <v>612</v>
      </c>
    </row>
    <row r="3547" spans="2:6" x14ac:dyDescent="0.3">
      <c r="B3547" s="30">
        <v>46352</v>
      </c>
      <c r="C3547" s="28" t="s">
        <v>42</v>
      </c>
      <c r="D3547" s="28" t="s">
        <v>247</v>
      </c>
      <c r="E3547" s="28" t="s">
        <v>233</v>
      </c>
      <c r="F3547" s="28">
        <v>918</v>
      </c>
    </row>
    <row r="3548" spans="2:6" x14ac:dyDescent="0.3">
      <c r="B3548" s="30">
        <v>46352</v>
      </c>
      <c r="C3548" s="28" t="s">
        <v>106</v>
      </c>
      <c r="D3548" s="28" t="s">
        <v>246</v>
      </c>
      <c r="E3548" s="28" t="s">
        <v>229</v>
      </c>
      <c r="F3548" s="28">
        <v>616</v>
      </c>
    </row>
    <row r="3549" spans="2:6" x14ac:dyDescent="0.3">
      <c r="B3549" s="30">
        <v>46352</v>
      </c>
      <c r="C3549" s="28" t="s">
        <v>106</v>
      </c>
      <c r="D3549" s="28" t="s">
        <v>250</v>
      </c>
      <c r="E3549" s="28" t="s">
        <v>226</v>
      </c>
      <c r="F3549" s="28">
        <v>1728</v>
      </c>
    </row>
    <row r="3550" spans="2:6" x14ac:dyDescent="0.3">
      <c r="B3550" s="30">
        <v>46352</v>
      </c>
      <c r="C3550" s="28" t="s">
        <v>38</v>
      </c>
      <c r="D3550" s="28" t="s">
        <v>250</v>
      </c>
      <c r="E3550" s="28" t="s">
        <v>226</v>
      </c>
      <c r="F3550" s="28">
        <v>192</v>
      </c>
    </row>
    <row r="3551" spans="2:6" x14ac:dyDescent="0.3">
      <c r="B3551" s="30">
        <v>46352</v>
      </c>
      <c r="C3551" s="28" t="s">
        <v>39</v>
      </c>
      <c r="D3551" s="28" t="s">
        <v>250</v>
      </c>
      <c r="E3551" s="28" t="s">
        <v>226</v>
      </c>
      <c r="F3551" s="28">
        <v>288</v>
      </c>
    </row>
    <row r="3552" spans="2:6" x14ac:dyDescent="0.3">
      <c r="B3552" s="30">
        <v>46352</v>
      </c>
      <c r="C3552" s="28" t="s">
        <v>42</v>
      </c>
      <c r="D3552" s="28" t="s">
        <v>250</v>
      </c>
      <c r="E3552" s="28" t="s">
        <v>234</v>
      </c>
      <c r="F3552" s="28">
        <v>51</v>
      </c>
    </row>
    <row r="3553" spans="2:6" x14ac:dyDescent="0.3">
      <c r="B3553" s="30">
        <v>46352</v>
      </c>
      <c r="C3553" s="28" t="s">
        <v>42</v>
      </c>
      <c r="D3553" s="28" t="s">
        <v>247</v>
      </c>
      <c r="E3553" s="28" t="s">
        <v>221</v>
      </c>
      <c r="F3553" s="28">
        <v>260</v>
      </c>
    </row>
    <row r="3554" spans="2:6" x14ac:dyDescent="0.3">
      <c r="B3554" s="30">
        <v>46352</v>
      </c>
      <c r="C3554" s="28" t="s">
        <v>42</v>
      </c>
      <c r="D3554" s="28" t="s">
        <v>244</v>
      </c>
      <c r="E3554" s="28" t="s">
        <v>240</v>
      </c>
      <c r="F3554" s="28">
        <v>945</v>
      </c>
    </row>
    <row r="3555" spans="2:6" x14ac:dyDescent="0.3">
      <c r="B3555" s="30">
        <v>46352</v>
      </c>
      <c r="C3555" s="28" t="s">
        <v>38</v>
      </c>
      <c r="D3555" s="28" t="s">
        <v>250</v>
      </c>
      <c r="E3555" s="28" t="s">
        <v>226</v>
      </c>
      <c r="F3555" s="28">
        <v>576</v>
      </c>
    </row>
    <row r="3556" spans="2:6" x14ac:dyDescent="0.3">
      <c r="B3556" s="30">
        <v>46352</v>
      </c>
      <c r="C3556" s="28" t="s">
        <v>38</v>
      </c>
      <c r="D3556" s="28" t="s">
        <v>250</v>
      </c>
      <c r="E3556" s="28" t="s">
        <v>239</v>
      </c>
      <c r="F3556" s="28">
        <v>418</v>
      </c>
    </row>
    <row r="3557" spans="2:6" x14ac:dyDescent="0.3">
      <c r="B3557" s="30">
        <v>46352</v>
      </c>
      <c r="C3557" s="28" t="s">
        <v>39</v>
      </c>
      <c r="D3557" s="28" t="s">
        <v>246</v>
      </c>
      <c r="E3557" s="28" t="s">
        <v>229</v>
      </c>
      <c r="F3557" s="28">
        <v>2024</v>
      </c>
    </row>
    <row r="3558" spans="2:6" x14ac:dyDescent="0.3">
      <c r="B3558" s="30">
        <v>46353</v>
      </c>
      <c r="C3558" s="28" t="s">
        <v>38</v>
      </c>
      <c r="D3558" s="28" t="s">
        <v>244</v>
      </c>
      <c r="E3558" s="28" t="s">
        <v>241</v>
      </c>
      <c r="F3558" s="28">
        <v>1380</v>
      </c>
    </row>
    <row r="3559" spans="2:6" x14ac:dyDescent="0.3">
      <c r="B3559" s="30">
        <v>46353</v>
      </c>
      <c r="C3559" s="28" t="s">
        <v>38</v>
      </c>
      <c r="D3559" s="28" t="s">
        <v>246</v>
      </c>
      <c r="E3559" s="28" t="s">
        <v>236</v>
      </c>
      <c r="F3559" s="28">
        <v>264</v>
      </c>
    </row>
    <row r="3560" spans="2:6" x14ac:dyDescent="0.3">
      <c r="B3560" s="30">
        <v>46353</v>
      </c>
      <c r="C3560" s="28" t="s">
        <v>39</v>
      </c>
      <c r="D3560" s="28" t="s">
        <v>250</v>
      </c>
      <c r="E3560" s="28" t="s">
        <v>235</v>
      </c>
      <c r="F3560" s="28">
        <v>344</v>
      </c>
    </row>
    <row r="3561" spans="2:6" x14ac:dyDescent="0.3">
      <c r="B3561" s="30">
        <v>46353</v>
      </c>
      <c r="C3561" s="28" t="s">
        <v>106</v>
      </c>
      <c r="D3561" s="28" t="s">
        <v>244</v>
      </c>
      <c r="E3561" s="28" t="s">
        <v>227</v>
      </c>
      <c r="F3561" s="28">
        <v>174</v>
      </c>
    </row>
    <row r="3562" spans="2:6" x14ac:dyDescent="0.3">
      <c r="B3562" s="30">
        <v>46353</v>
      </c>
      <c r="C3562" s="28" t="s">
        <v>38</v>
      </c>
      <c r="D3562" s="28" t="s">
        <v>245</v>
      </c>
      <c r="E3562" s="28" t="s">
        <v>217</v>
      </c>
      <c r="F3562" s="28">
        <v>572</v>
      </c>
    </row>
    <row r="3563" spans="2:6" x14ac:dyDescent="0.3">
      <c r="B3563" s="30">
        <v>46353</v>
      </c>
      <c r="C3563" s="28" t="s">
        <v>38</v>
      </c>
      <c r="D3563" s="28" t="s">
        <v>245</v>
      </c>
      <c r="E3563" s="28" t="s">
        <v>223</v>
      </c>
      <c r="F3563" s="28">
        <v>742</v>
      </c>
    </row>
    <row r="3564" spans="2:6" x14ac:dyDescent="0.3">
      <c r="B3564" s="30">
        <v>46353</v>
      </c>
      <c r="C3564" s="28" t="s">
        <v>39</v>
      </c>
      <c r="D3564" s="28" t="s">
        <v>246</v>
      </c>
      <c r="E3564" s="28" t="s">
        <v>229</v>
      </c>
      <c r="F3564" s="28">
        <v>1320</v>
      </c>
    </row>
    <row r="3565" spans="2:6" x14ac:dyDescent="0.3">
      <c r="B3565" s="30">
        <v>46353</v>
      </c>
      <c r="C3565" s="28" t="s">
        <v>106</v>
      </c>
      <c r="D3565" s="28" t="s">
        <v>250</v>
      </c>
      <c r="E3565" s="28" t="s">
        <v>226</v>
      </c>
      <c r="F3565" s="28">
        <v>1824</v>
      </c>
    </row>
    <row r="3566" spans="2:6" x14ac:dyDescent="0.3">
      <c r="B3566" s="30">
        <v>46353</v>
      </c>
      <c r="C3566" s="28" t="s">
        <v>106</v>
      </c>
      <c r="D3566" s="28" t="s">
        <v>247</v>
      </c>
      <c r="E3566" s="28" t="s">
        <v>230</v>
      </c>
      <c r="F3566" s="28">
        <v>74</v>
      </c>
    </row>
    <row r="3567" spans="2:6" x14ac:dyDescent="0.3">
      <c r="B3567" s="30">
        <v>46353</v>
      </c>
      <c r="C3567" s="28" t="s">
        <v>106</v>
      </c>
      <c r="D3567" s="28" t="s">
        <v>250</v>
      </c>
      <c r="E3567" s="28" t="s">
        <v>234</v>
      </c>
      <c r="F3567" s="28">
        <v>510</v>
      </c>
    </row>
    <row r="3568" spans="2:6" x14ac:dyDescent="0.3">
      <c r="B3568" s="30">
        <v>46353</v>
      </c>
      <c r="C3568" s="28" t="s">
        <v>42</v>
      </c>
      <c r="D3568" s="28" t="s">
        <v>244</v>
      </c>
      <c r="E3568" s="28" t="s">
        <v>242</v>
      </c>
      <c r="F3568" s="28">
        <v>228</v>
      </c>
    </row>
    <row r="3569" spans="2:6" x14ac:dyDescent="0.3">
      <c r="B3569" s="30">
        <v>46353</v>
      </c>
      <c r="C3569" s="28" t="s">
        <v>38</v>
      </c>
      <c r="D3569" s="28" t="s">
        <v>250</v>
      </c>
      <c r="E3569" s="28" t="s">
        <v>234</v>
      </c>
      <c r="F3569" s="28">
        <v>918</v>
      </c>
    </row>
    <row r="3570" spans="2:6" x14ac:dyDescent="0.3">
      <c r="B3570" s="30">
        <v>46353</v>
      </c>
      <c r="C3570" s="28" t="s">
        <v>39</v>
      </c>
      <c r="D3570" s="28" t="s">
        <v>244</v>
      </c>
      <c r="E3570" s="28" t="s">
        <v>241</v>
      </c>
      <c r="F3570" s="28">
        <v>1260</v>
      </c>
    </row>
    <row r="3571" spans="2:6" x14ac:dyDescent="0.3">
      <c r="B3571" s="30">
        <v>46354</v>
      </c>
      <c r="C3571" s="28" t="s">
        <v>106</v>
      </c>
      <c r="D3571" s="28" t="s">
        <v>246</v>
      </c>
      <c r="E3571" s="28" t="s">
        <v>228</v>
      </c>
      <c r="F3571" s="28">
        <v>864</v>
      </c>
    </row>
    <row r="3572" spans="2:6" x14ac:dyDescent="0.3">
      <c r="B3572" s="30">
        <v>46354</v>
      </c>
      <c r="C3572" s="28" t="s">
        <v>38</v>
      </c>
      <c r="D3572" s="28" t="s">
        <v>244</v>
      </c>
      <c r="E3572" s="28" t="s">
        <v>241</v>
      </c>
      <c r="F3572" s="28">
        <v>1080</v>
      </c>
    </row>
    <row r="3573" spans="2:6" x14ac:dyDescent="0.3">
      <c r="B3573" s="30">
        <v>46354</v>
      </c>
      <c r="C3573" s="28" t="s">
        <v>38</v>
      </c>
      <c r="D3573" s="28" t="s">
        <v>244</v>
      </c>
      <c r="E3573" s="28" t="s">
        <v>227</v>
      </c>
      <c r="F3573" s="28">
        <v>1276</v>
      </c>
    </row>
    <row r="3574" spans="2:6" x14ac:dyDescent="0.3">
      <c r="B3574" s="30">
        <v>46354</v>
      </c>
      <c r="C3574" s="28" t="s">
        <v>38</v>
      </c>
      <c r="D3574" s="28" t="s">
        <v>247</v>
      </c>
      <c r="E3574" s="28" t="s">
        <v>230</v>
      </c>
      <c r="F3574" s="28">
        <v>259</v>
      </c>
    </row>
    <row r="3575" spans="2:6" x14ac:dyDescent="0.3">
      <c r="B3575" s="30">
        <v>46354</v>
      </c>
      <c r="C3575" s="28" t="s">
        <v>38</v>
      </c>
      <c r="D3575" s="28" t="s">
        <v>247</v>
      </c>
      <c r="E3575" s="28" t="s">
        <v>233</v>
      </c>
      <c r="F3575" s="28">
        <v>255</v>
      </c>
    </row>
    <row r="3576" spans="2:6" x14ac:dyDescent="0.3">
      <c r="B3576" s="30">
        <v>46354</v>
      </c>
      <c r="C3576" s="28" t="s">
        <v>39</v>
      </c>
      <c r="D3576" s="28" t="s">
        <v>250</v>
      </c>
      <c r="E3576" s="28" t="s">
        <v>235</v>
      </c>
      <c r="F3576" s="28">
        <v>602</v>
      </c>
    </row>
    <row r="3577" spans="2:6" x14ac:dyDescent="0.3">
      <c r="B3577" s="30">
        <v>46354</v>
      </c>
      <c r="C3577" s="28" t="s">
        <v>38</v>
      </c>
      <c r="D3577" s="28" t="s">
        <v>250</v>
      </c>
      <c r="E3577" s="28" t="s">
        <v>226</v>
      </c>
      <c r="F3577" s="28">
        <v>1152</v>
      </c>
    </row>
    <row r="3578" spans="2:6" x14ac:dyDescent="0.3">
      <c r="B3578" s="30">
        <v>46354</v>
      </c>
      <c r="C3578" s="28" t="s">
        <v>38</v>
      </c>
      <c r="D3578" s="28" t="s">
        <v>245</v>
      </c>
      <c r="E3578" s="28" t="s">
        <v>238</v>
      </c>
      <c r="F3578" s="28">
        <v>1914</v>
      </c>
    </row>
    <row r="3579" spans="2:6" x14ac:dyDescent="0.3">
      <c r="B3579" s="30">
        <v>46354</v>
      </c>
      <c r="C3579" s="28" t="s">
        <v>106</v>
      </c>
      <c r="D3579" s="28" t="s">
        <v>250</v>
      </c>
      <c r="E3579" s="28" t="s">
        <v>226</v>
      </c>
      <c r="F3579" s="28">
        <v>96</v>
      </c>
    </row>
    <row r="3580" spans="2:6" x14ac:dyDescent="0.3">
      <c r="B3580" s="30">
        <v>46354</v>
      </c>
      <c r="C3580" s="28" t="s">
        <v>42</v>
      </c>
      <c r="D3580" s="28" t="s">
        <v>250</v>
      </c>
      <c r="E3580" s="28" t="s">
        <v>234</v>
      </c>
      <c r="F3580" s="28">
        <v>459</v>
      </c>
    </row>
    <row r="3581" spans="2:6" x14ac:dyDescent="0.3">
      <c r="B3581" s="30">
        <v>46354</v>
      </c>
      <c r="C3581" s="28" t="s">
        <v>42</v>
      </c>
      <c r="D3581" s="28" t="s">
        <v>247</v>
      </c>
      <c r="E3581" s="28" t="s">
        <v>230</v>
      </c>
      <c r="F3581" s="28">
        <v>407</v>
      </c>
    </row>
    <row r="3582" spans="2:6" x14ac:dyDescent="0.3">
      <c r="B3582" s="30">
        <v>46354</v>
      </c>
      <c r="C3582" s="28" t="s">
        <v>38</v>
      </c>
      <c r="D3582" s="28" t="s">
        <v>250</v>
      </c>
      <c r="E3582" s="28" t="s">
        <v>232</v>
      </c>
      <c r="F3582" s="28">
        <v>846</v>
      </c>
    </row>
    <row r="3583" spans="2:6" x14ac:dyDescent="0.3">
      <c r="B3583" s="30">
        <v>46354</v>
      </c>
      <c r="C3583" s="28" t="s">
        <v>106</v>
      </c>
      <c r="D3583" s="28" t="s">
        <v>244</v>
      </c>
      <c r="E3583" s="28" t="s">
        <v>240</v>
      </c>
      <c r="F3583" s="28">
        <v>675</v>
      </c>
    </row>
    <row r="3584" spans="2:6" x14ac:dyDescent="0.3">
      <c r="B3584" s="30">
        <v>46354</v>
      </c>
      <c r="C3584" s="28" t="s">
        <v>42</v>
      </c>
      <c r="D3584" s="28" t="s">
        <v>250</v>
      </c>
      <c r="E3584" s="28" t="s">
        <v>235</v>
      </c>
      <c r="F3584" s="28">
        <v>258</v>
      </c>
    </row>
    <row r="3585" spans="2:6" x14ac:dyDescent="0.3">
      <c r="B3585" s="30">
        <v>46354</v>
      </c>
      <c r="C3585" s="28" t="s">
        <v>106</v>
      </c>
      <c r="D3585" s="28" t="s">
        <v>245</v>
      </c>
      <c r="E3585" s="28" t="s">
        <v>223</v>
      </c>
      <c r="F3585" s="28">
        <v>795</v>
      </c>
    </row>
    <row r="3586" spans="2:6" x14ac:dyDescent="0.3">
      <c r="B3586" s="30">
        <v>46354</v>
      </c>
      <c r="C3586" s="28" t="s">
        <v>39</v>
      </c>
      <c r="D3586" s="28" t="s">
        <v>244</v>
      </c>
      <c r="E3586" s="28" t="s">
        <v>241</v>
      </c>
      <c r="F3586" s="28">
        <v>1200</v>
      </c>
    </row>
    <row r="3587" spans="2:6" x14ac:dyDescent="0.3">
      <c r="B3587" s="30">
        <v>46355</v>
      </c>
      <c r="C3587" s="28" t="s">
        <v>42</v>
      </c>
      <c r="D3587" s="28" t="s">
        <v>250</v>
      </c>
      <c r="E3587" s="28" t="s">
        <v>226</v>
      </c>
      <c r="F3587" s="28">
        <v>288</v>
      </c>
    </row>
    <row r="3588" spans="2:6" x14ac:dyDescent="0.3">
      <c r="B3588" s="30">
        <v>46355</v>
      </c>
      <c r="C3588" s="28" t="s">
        <v>106</v>
      </c>
      <c r="D3588" s="28" t="s">
        <v>250</v>
      </c>
      <c r="E3588" s="28" t="s">
        <v>226</v>
      </c>
      <c r="F3588" s="28">
        <v>864</v>
      </c>
    </row>
    <row r="3589" spans="2:6" x14ac:dyDescent="0.3">
      <c r="B3589" s="30">
        <v>46355</v>
      </c>
      <c r="C3589" s="28" t="s">
        <v>38</v>
      </c>
      <c r="D3589" s="28" t="s">
        <v>245</v>
      </c>
      <c r="E3589" s="28" t="s">
        <v>215</v>
      </c>
      <c r="F3589" s="28">
        <v>1173</v>
      </c>
    </row>
    <row r="3590" spans="2:6" x14ac:dyDescent="0.3">
      <c r="B3590" s="30">
        <v>46355</v>
      </c>
      <c r="C3590" s="28" t="s">
        <v>106</v>
      </c>
      <c r="D3590" s="28" t="s">
        <v>245</v>
      </c>
      <c r="E3590" s="28" t="s">
        <v>217</v>
      </c>
      <c r="F3590" s="28">
        <v>1092</v>
      </c>
    </row>
    <row r="3591" spans="2:6" x14ac:dyDescent="0.3">
      <c r="B3591" s="30">
        <v>46355</v>
      </c>
      <c r="C3591" s="28" t="s">
        <v>106</v>
      </c>
      <c r="D3591" s="28" t="s">
        <v>246</v>
      </c>
      <c r="E3591" s="28" t="s">
        <v>228</v>
      </c>
      <c r="F3591" s="28">
        <v>1512</v>
      </c>
    </row>
    <row r="3592" spans="2:6" x14ac:dyDescent="0.3">
      <c r="B3592" s="30">
        <v>46355</v>
      </c>
      <c r="C3592" s="28" t="s">
        <v>38</v>
      </c>
      <c r="D3592" s="28" t="s">
        <v>247</v>
      </c>
      <c r="E3592" s="28" t="s">
        <v>225</v>
      </c>
      <c r="F3592" s="28">
        <v>1472</v>
      </c>
    </row>
    <row r="3593" spans="2:6" x14ac:dyDescent="0.3">
      <c r="B3593" s="30">
        <v>46355</v>
      </c>
      <c r="C3593" s="28" t="s">
        <v>42</v>
      </c>
      <c r="D3593" s="28" t="s">
        <v>246</v>
      </c>
      <c r="E3593" s="28" t="s">
        <v>229</v>
      </c>
      <c r="F3593" s="28">
        <v>2112</v>
      </c>
    </row>
    <row r="3594" spans="2:6" x14ac:dyDescent="0.3">
      <c r="B3594" s="30">
        <v>46355</v>
      </c>
      <c r="C3594" s="28" t="s">
        <v>106</v>
      </c>
      <c r="D3594" s="28" t="s">
        <v>247</v>
      </c>
      <c r="E3594" s="28" t="s">
        <v>225</v>
      </c>
      <c r="F3594" s="28">
        <v>1600</v>
      </c>
    </row>
    <row r="3595" spans="2:6" x14ac:dyDescent="0.3">
      <c r="B3595" s="30">
        <v>46355</v>
      </c>
      <c r="C3595" s="28" t="s">
        <v>42</v>
      </c>
      <c r="D3595" s="28" t="s">
        <v>245</v>
      </c>
      <c r="E3595" s="28" t="s">
        <v>215</v>
      </c>
      <c r="F3595" s="28">
        <v>276</v>
      </c>
    </row>
    <row r="3596" spans="2:6" x14ac:dyDescent="0.3">
      <c r="B3596" s="30">
        <v>46355</v>
      </c>
      <c r="C3596" s="28" t="s">
        <v>106</v>
      </c>
      <c r="D3596" s="28" t="s">
        <v>244</v>
      </c>
      <c r="E3596" s="28" t="s">
        <v>227</v>
      </c>
      <c r="F3596" s="28">
        <v>174</v>
      </c>
    </row>
    <row r="3597" spans="2:6" x14ac:dyDescent="0.3">
      <c r="B3597" s="30">
        <v>46356</v>
      </c>
      <c r="C3597" s="28" t="s">
        <v>38</v>
      </c>
      <c r="D3597" s="28" t="s">
        <v>246</v>
      </c>
      <c r="E3597" s="28" t="s">
        <v>237</v>
      </c>
      <c r="F3597" s="28">
        <v>1260</v>
      </c>
    </row>
    <row r="3598" spans="2:6" x14ac:dyDescent="0.3">
      <c r="B3598" s="30">
        <v>46356</v>
      </c>
      <c r="C3598" s="28" t="s">
        <v>38</v>
      </c>
      <c r="D3598" s="28" t="s">
        <v>244</v>
      </c>
      <c r="E3598" s="28" t="s">
        <v>242</v>
      </c>
      <c r="F3598" s="28">
        <v>855</v>
      </c>
    </row>
    <row r="3599" spans="2:6" x14ac:dyDescent="0.3">
      <c r="B3599" s="30">
        <v>46356</v>
      </c>
      <c r="C3599" s="28" t="s">
        <v>39</v>
      </c>
      <c r="D3599" s="28" t="s">
        <v>250</v>
      </c>
      <c r="E3599" s="28" t="s">
        <v>234</v>
      </c>
      <c r="F3599" s="28">
        <v>51</v>
      </c>
    </row>
    <row r="3600" spans="2:6" x14ac:dyDescent="0.3">
      <c r="B3600" s="30">
        <v>46356</v>
      </c>
      <c r="C3600" s="28" t="s">
        <v>42</v>
      </c>
      <c r="D3600" s="28" t="s">
        <v>245</v>
      </c>
      <c r="E3600" s="28" t="s">
        <v>217</v>
      </c>
      <c r="F3600" s="28">
        <v>728</v>
      </c>
    </row>
    <row r="3601" spans="2:6" x14ac:dyDescent="0.3">
      <c r="B3601" s="30">
        <v>46356</v>
      </c>
      <c r="C3601" s="28" t="s">
        <v>38</v>
      </c>
      <c r="D3601" s="28" t="s">
        <v>250</v>
      </c>
      <c r="E3601" s="28" t="s">
        <v>235</v>
      </c>
      <c r="F3601" s="28">
        <v>430</v>
      </c>
    </row>
    <row r="3602" spans="2:6" x14ac:dyDescent="0.3">
      <c r="B3602" s="30">
        <v>46356</v>
      </c>
      <c r="C3602" s="28" t="s">
        <v>106</v>
      </c>
      <c r="D3602" s="28" t="s">
        <v>244</v>
      </c>
      <c r="E3602" s="28" t="s">
        <v>227</v>
      </c>
      <c r="F3602" s="28">
        <v>986</v>
      </c>
    </row>
    <row r="3603" spans="2:6" x14ac:dyDescent="0.3">
      <c r="B3603" s="30">
        <v>46356</v>
      </c>
      <c r="C3603" s="28" t="s">
        <v>42</v>
      </c>
      <c r="D3603" s="28" t="s">
        <v>245</v>
      </c>
      <c r="E3603" s="28" t="s">
        <v>219</v>
      </c>
      <c r="F3603" s="28">
        <v>1547</v>
      </c>
    </row>
    <row r="3604" spans="2:6" x14ac:dyDescent="0.3">
      <c r="B3604" s="30">
        <v>46356</v>
      </c>
      <c r="C3604" s="28" t="s">
        <v>106</v>
      </c>
      <c r="D3604" s="28" t="s">
        <v>250</v>
      </c>
      <c r="E3604" s="28" t="s">
        <v>232</v>
      </c>
      <c r="F3604" s="28">
        <v>987</v>
      </c>
    </row>
    <row r="3605" spans="2:6" x14ac:dyDescent="0.3">
      <c r="B3605" s="30">
        <v>46356</v>
      </c>
      <c r="C3605" s="28" t="s">
        <v>42</v>
      </c>
      <c r="D3605" s="28" t="s">
        <v>250</v>
      </c>
      <c r="E3605" s="28" t="s">
        <v>234</v>
      </c>
      <c r="F3605" s="28">
        <v>153</v>
      </c>
    </row>
    <row r="3606" spans="2:6" x14ac:dyDescent="0.3">
      <c r="B3606" s="30">
        <v>46356</v>
      </c>
      <c r="C3606" s="28" t="s">
        <v>106</v>
      </c>
      <c r="D3606" s="28" t="s">
        <v>244</v>
      </c>
      <c r="E3606" s="28" t="s">
        <v>242</v>
      </c>
      <c r="F3606" s="28">
        <v>1140</v>
      </c>
    </row>
    <row r="3607" spans="2:6" x14ac:dyDescent="0.3">
      <c r="B3607" s="30">
        <v>46356</v>
      </c>
      <c r="C3607" s="28" t="s">
        <v>42</v>
      </c>
      <c r="D3607" s="28" t="s">
        <v>250</v>
      </c>
      <c r="E3607" s="28" t="s">
        <v>226</v>
      </c>
      <c r="F3607" s="28">
        <v>1632</v>
      </c>
    </row>
    <row r="3608" spans="2:6" x14ac:dyDescent="0.3">
      <c r="B3608" s="30">
        <v>46357</v>
      </c>
      <c r="C3608" s="28" t="s">
        <v>106</v>
      </c>
      <c r="D3608" s="28" t="s">
        <v>245</v>
      </c>
      <c r="E3608" s="28" t="s">
        <v>223</v>
      </c>
      <c r="F3608" s="28">
        <v>265</v>
      </c>
    </row>
    <row r="3609" spans="2:6" x14ac:dyDescent="0.3">
      <c r="B3609" s="30">
        <v>46357</v>
      </c>
      <c r="C3609" s="28" t="s">
        <v>39</v>
      </c>
      <c r="D3609" s="28" t="s">
        <v>244</v>
      </c>
      <c r="E3609" s="28" t="s">
        <v>240</v>
      </c>
      <c r="F3609" s="28">
        <v>585</v>
      </c>
    </row>
    <row r="3610" spans="2:6" x14ac:dyDescent="0.3">
      <c r="B3610" s="30">
        <v>46357</v>
      </c>
      <c r="C3610" s="28" t="s">
        <v>106</v>
      </c>
      <c r="D3610" s="28" t="s">
        <v>244</v>
      </c>
      <c r="E3610" s="28" t="s">
        <v>227</v>
      </c>
      <c r="F3610" s="28">
        <v>754</v>
      </c>
    </row>
    <row r="3611" spans="2:6" x14ac:dyDescent="0.3">
      <c r="B3611" s="30">
        <v>46357</v>
      </c>
      <c r="C3611" s="28" t="s">
        <v>39</v>
      </c>
      <c r="D3611" s="28" t="s">
        <v>245</v>
      </c>
      <c r="E3611" s="28" t="s">
        <v>217</v>
      </c>
      <c r="F3611" s="28">
        <v>936</v>
      </c>
    </row>
    <row r="3612" spans="2:6" x14ac:dyDescent="0.3">
      <c r="B3612" s="30">
        <v>46357</v>
      </c>
      <c r="C3612" s="28" t="s">
        <v>38</v>
      </c>
      <c r="D3612" s="28" t="s">
        <v>250</v>
      </c>
      <c r="E3612" s="28" t="s">
        <v>226</v>
      </c>
      <c r="F3612" s="28">
        <v>672</v>
      </c>
    </row>
    <row r="3613" spans="2:6" x14ac:dyDescent="0.3">
      <c r="B3613" s="30">
        <v>46357</v>
      </c>
      <c r="C3613" s="28" t="s">
        <v>42</v>
      </c>
      <c r="D3613" s="28" t="s">
        <v>246</v>
      </c>
      <c r="E3613" s="28" t="s">
        <v>229</v>
      </c>
      <c r="F3613" s="28">
        <v>1320</v>
      </c>
    </row>
    <row r="3614" spans="2:6" x14ac:dyDescent="0.3">
      <c r="B3614" s="30">
        <v>46357</v>
      </c>
      <c r="C3614" s="28" t="s">
        <v>106</v>
      </c>
      <c r="D3614" s="28" t="s">
        <v>246</v>
      </c>
      <c r="E3614" s="28" t="s">
        <v>228</v>
      </c>
      <c r="F3614" s="28">
        <v>216</v>
      </c>
    </row>
    <row r="3615" spans="2:6" x14ac:dyDescent="0.3">
      <c r="B3615" s="30">
        <v>46357</v>
      </c>
      <c r="C3615" s="28" t="s">
        <v>38</v>
      </c>
      <c r="D3615" s="28" t="s">
        <v>247</v>
      </c>
      <c r="E3615" s="28" t="s">
        <v>225</v>
      </c>
      <c r="F3615" s="28">
        <v>512</v>
      </c>
    </row>
    <row r="3616" spans="2:6" x14ac:dyDescent="0.3">
      <c r="B3616" s="30">
        <v>46357</v>
      </c>
      <c r="C3616" s="28" t="s">
        <v>106</v>
      </c>
      <c r="D3616" s="28" t="s">
        <v>250</v>
      </c>
      <c r="E3616" s="28" t="s">
        <v>235</v>
      </c>
      <c r="F3616" s="28">
        <v>430</v>
      </c>
    </row>
    <row r="3617" spans="2:6" x14ac:dyDescent="0.3">
      <c r="B3617" s="30">
        <v>46357</v>
      </c>
      <c r="C3617" s="28" t="s">
        <v>106</v>
      </c>
      <c r="D3617" s="28" t="s">
        <v>247</v>
      </c>
      <c r="E3617" s="28" t="s">
        <v>225</v>
      </c>
      <c r="F3617" s="28">
        <v>1152</v>
      </c>
    </row>
    <row r="3618" spans="2:6" x14ac:dyDescent="0.3">
      <c r="B3618" s="30">
        <v>46357</v>
      </c>
      <c r="C3618" s="28" t="s">
        <v>42</v>
      </c>
      <c r="D3618" s="28" t="s">
        <v>247</v>
      </c>
      <c r="E3618" s="28" t="s">
        <v>221</v>
      </c>
      <c r="F3618" s="28">
        <v>65</v>
      </c>
    </row>
    <row r="3619" spans="2:6" x14ac:dyDescent="0.3">
      <c r="B3619" s="30">
        <v>46357</v>
      </c>
      <c r="C3619" s="28" t="s">
        <v>42</v>
      </c>
      <c r="D3619" s="28" t="s">
        <v>244</v>
      </c>
      <c r="E3619" s="28" t="s">
        <v>231</v>
      </c>
      <c r="F3619" s="28">
        <v>264</v>
      </c>
    </row>
    <row r="3620" spans="2:6" x14ac:dyDescent="0.3">
      <c r="B3620" s="30">
        <v>46358</v>
      </c>
      <c r="C3620" s="28" t="s">
        <v>39</v>
      </c>
      <c r="D3620" s="28" t="s">
        <v>247</v>
      </c>
      <c r="E3620" s="28" t="s">
        <v>221</v>
      </c>
      <c r="F3620" s="28">
        <v>65</v>
      </c>
    </row>
    <row r="3621" spans="2:6" x14ac:dyDescent="0.3">
      <c r="B3621" s="30">
        <v>46358</v>
      </c>
      <c r="C3621" s="28" t="s">
        <v>106</v>
      </c>
      <c r="D3621" s="28" t="s">
        <v>245</v>
      </c>
      <c r="E3621" s="28" t="s">
        <v>223</v>
      </c>
      <c r="F3621" s="28">
        <v>689</v>
      </c>
    </row>
    <row r="3622" spans="2:6" x14ac:dyDescent="0.3">
      <c r="B3622" s="30">
        <v>46358</v>
      </c>
      <c r="C3622" s="28" t="s">
        <v>38</v>
      </c>
      <c r="D3622" s="28" t="s">
        <v>247</v>
      </c>
      <c r="E3622" s="28" t="s">
        <v>233</v>
      </c>
      <c r="F3622" s="28">
        <v>663</v>
      </c>
    </row>
    <row r="3623" spans="2:6" x14ac:dyDescent="0.3">
      <c r="B3623" s="30">
        <v>46358</v>
      </c>
      <c r="C3623" s="28" t="s">
        <v>42</v>
      </c>
      <c r="D3623" s="28" t="s">
        <v>250</v>
      </c>
      <c r="E3623" s="28" t="s">
        <v>234</v>
      </c>
      <c r="F3623" s="28">
        <v>867</v>
      </c>
    </row>
    <row r="3624" spans="2:6" x14ac:dyDescent="0.3">
      <c r="B3624" s="30">
        <v>46358</v>
      </c>
      <c r="C3624" s="28" t="s">
        <v>38</v>
      </c>
      <c r="D3624" s="28" t="s">
        <v>245</v>
      </c>
      <c r="E3624" s="28" t="s">
        <v>217</v>
      </c>
      <c r="F3624" s="28">
        <v>1040</v>
      </c>
    </row>
    <row r="3625" spans="2:6" x14ac:dyDescent="0.3">
      <c r="B3625" s="30">
        <v>46358</v>
      </c>
      <c r="C3625" s="28" t="s">
        <v>39</v>
      </c>
      <c r="D3625" s="28" t="s">
        <v>245</v>
      </c>
      <c r="E3625" s="28" t="s">
        <v>219</v>
      </c>
      <c r="F3625" s="28">
        <v>819</v>
      </c>
    </row>
    <row r="3626" spans="2:6" x14ac:dyDescent="0.3">
      <c r="B3626" s="30">
        <v>46358</v>
      </c>
      <c r="C3626" s="28" t="s">
        <v>39</v>
      </c>
      <c r="D3626" s="28" t="s">
        <v>245</v>
      </c>
      <c r="E3626" s="28" t="s">
        <v>223</v>
      </c>
      <c r="F3626" s="28">
        <v>1007</v>
      </c>
    </row>
    <row r="3627" spans="2:6" x14ac:dyDescent="0.3">
      <c r="B3627" s="30">
        <v>46358</v>
      </c>
      <c r="C3627" s="28" t="s">
        <v>39</v>
      </c>
      <c r="D3627" s="28" t="s">
        <v>247</v>
      </c>
      <c r="E3627" s="28" t="s">
        <v>230</v>
      </c>
      <c r="F3627" s="28">
        <v>703</v>
      </c>
    </row>
    <row r="3628" spans="2:6" x14ac:dyDescent="0.3">
      <c r="B3628" s="30">
        <v>46358</v>
      </c>
      <c r="C3628" s="28" t="s">
        <v>42</v>
      </c>
      <c r="D3628" s="28" t="s">
        <v>247</v>
      </c>
      <c r="E3628" s="28" t="s">
        <v>225</v>
      </c>
      <c r="F3628" s="28">
        <v>1024</v>
      </c>
    </row>
    <row r="3629" spans="2:6" x14ac:dyDescent="0.3">
      <c r="B3629" s="30">
        <v>46358</v>
      </c>
      <c r="C3629" s="28" t="s">
        <v>106</v>
      </c>
      <c r="D3629" s="28" t="s">
        <v>247</v>
      </c>
      <c r="E3629" s="28" t="s">
        <v>233</v>
      </c>
      <c r="F3629" s="28">
        <v>867</v>
      </c>
    </row>
    <row r="3630" spans="2:6" x14ac:dyDescent="0.3">
      <c r="B3630" s="30">
        <v>46358</v>
      </c>
      <c r="C3630" s="28" t="s">
        <v>42</v>
      </c>
      <c r="D3630" s="28" t="s">
        <v>244</v>
      </c>
      <c r="E3630" s="28" t="s">
        <v>242</v>
      </c>
      <c r="F3630" s="28">
        <v>228</v>
      </c>
    </row>
    <row r="3631" spans="2:6" x14ac:dyDescent="0.3">
      <c r="B3631" s="30">
        <v>46358</v>
      </c>
      <c r="C3631" s="28" t="s">
        <v>39</v>
      </c>
      <c r="D3631" s="28" t="s">
        <v>244</v>
      </c>
      <c r="E3631" s="28" t="s">
        <v>242</v>
      </c>
      <c r="F3631" s="28">
        <v>969</v>
      </c>
    </row>
    <row r="3632" spans="2:6" x14ac:dyDescent="0.3">
      <c r="B3632" s="30">
        <v>46358</v>
      </c>
      <c r="C3632" s="28" t="s">
        <v>38</v>
      </c>
      <c r="D3632" s="28" t="s">
        <v>247</v>
      </c>
      <c r="E3632" s="28" t="s">
        <v>225</v>
      </c>
      <c r="F3632" s="28">
        <v>576</v>
      </c>
    </row>
    <row r="3633" spans="2:6" x14ac:dyDescent="0.3">
      <c r="B3633" s="30">
        <v>46358</v>
      </c>
      <c r="C3633" s="28" t="s">
        <v>106</v>
      </c>
      <c r="D3633" s="28" t="s">
        <v>245</v>
      </c>
      <c r="E3633" s="28" t="s">
        <v>238</v>
      </c>
      <c r="F3633" s="28">
        <v>1305</v>
      </c>
    </row>
    <row r="3634" spans="2:6" x14ac:dyDescent="0.3">
      <c r="B3634" s="30">
        <v>46358</v>
      </c>
      <c r="C3634" s="28" t="s">
        <v>39</v>
      </c>
      <c r="D3634" s="28" t="s">
        <v>250</v>
      </c>
      <c r="E3634" s="28" t="s">
        <v>232</v>
      </c>
      <c r="F3634" s="28">
        <v>376</v>
      </c>
    </row>
    <row r="3635" spans="2:6" x14ac:dyDescent="0.3">
      <c r="B3635" s="30">
        <v>46358</v>
      </c>
      <c r="C3635" s="28" t="s">
        <v>42</v>
      </c>
      <c r="D3635" s="28" t="s">
        <v>246</v>
      </c>
      <c r="E3635" s="28" t="s">
        <v>237</v>
      </c>
      <c r="F3635" s="28">
        <v>126</v>
      </c>
    </row>
    <row r="3636" spans="2:6" x14ac:dyDescent="0.3">
      <c r="B3636" s="30">
        <v>46358</v>
      </c>
      <c r="C3636" s="28" t="s">
        <v>106</v>
      </c>
      <c r="D3636" s="28" t="s">
        <v>250</v>
      </c>
      <c r="E3636" s="28" t="s">
        <v>234</v>
      </c>
      <c r="F3636" s="28">
        <v>816</v>
      </c>
    </row>
    <row r="3637" spans="2:6" x14ac:dyDescent="0.3">
      <c r="B3637" s="30">
        <v>46358</v>
      </c>
      <c r="C3637" s="28" t="s">
        <v>106</v>
      </c>
      <c r="D3637" s="28" t="s">
        <v>244</v>
      </c>
      <c r="E3637" s="28" t="s">
        <v>227</v>
      </c>
      <c r="F3637" s="28">
        <v>928</v>
      </c>
    </row>
    <row r="3638" spans="2:6" x14ac:dyDescent="0.3">
      <c r="B3638" s="30">
        <v>46358</v>
      </c>
      <c r="C3638" s="28" t="s">
        <v>39</v>
      </c>
      <c r="D3638" s="28" t="s">
        <v>246</v>
      </c>
      <c r="E3638" s="28" t="s">
        <v>236</v>
      </c>
      <c r="F3638" s="28">
        <v>209</v>
      </c>
    </row>
    <row r="3639" spans="2:6" x14ac:dyDescent="0.3">
      <c r="B3639" s="30">
        <v>46358</v>
      </c>
      <c r="C3639" s="28" t="s">
        <v>106</v>
      </c>
      <c r="D3639" s="28" t="s">
        <v>245</v>
      </c>
      <c r="E3639" s="28" t="s">
        <v>219</v>
      </c>
      <c r="F3639" s="28">
        <v>182</v>
      </c>
    </row>
    <row r="3640" spans="2:6" x14ac:dyDescent="0.3">
      <c r="B3640" s="30">
        <v>46359</v>
      </c>
      <c r="C3640" s="28" t="s">
        <v>106</v>
      </c>
      <c r="D3640" s="28" t="s">
        <v>244</v>
      </c>
      <c r="E3640" s="28" t="s">
        <v>240</v>
      </c>
      <c r="F3640" s="28">
        <v>315</v>
      </c>
    </row>
    <row r="3641" spans="2:6" x14ac:dyDescent="0.3">
      <c r="B3641" s="30">
        <v>46359</v>
      </c>
      <c r="C3641" s="28" t="s">
        <v>38</v>
      </c>
      <c r="D3641" s="28" t="s">
        <v>247</v>
      </c>
      <c r="E3641" s="28" t="s">
        <v>230</v>
      </c>
      <c r="F3641" s="28">
        <v>148</v>
      </c>
    </row>
    <row r="3642" spans="2:6" x14ac:dyDescent="0.3">
      <c r="B3642" s="30">
        <v>46359</v>
      </c>
      <c r="C3642" s="28" t="s">
        <v>106</v>
      </c>
      <c r="D3642" s="28" t="s">
        <v>246</v>
      </c>
      <c r="E3642" s="28" t="s">
        <v>228</v>
      </c>
      <c r="F3642" s="28">
        <v>1656</v>
      </c>
    </row>
    <row r="3643" spans="2:6" x14ac:dyDescent="0.3">
      <c r="B3643" s="30">
        <v>46359</v>
      </c>
      <c r="C3643" s="28" t="s">
        <v>39</v>
      </c>
      <c r="D3643" s="28" t="s">
        <v>245</v>
      </c>
      <c r="E3643" s="28" t="s">
        <v>223</v>
      </c>
      <c r="F3643" s="28">
        <v>583</v>
      </c>
    </row>
    <row r="3644" spans="2:6" x14ac:dyDescent="0.3">
      <c r="B3644" s="30">
        <v>46359</v>
      </c>
      <c r="C3644" s="28" t="s">
        <v>106</v>
      </c>
      <c r="D3644" s="28" t="s">
        <v>244</v>
      </c>
      <c r="E3644" s="28" t="s">
        <v>240</v>
      </c>
      <c r="F3644" s="28">
        <v>1080</v>
      </c>
    </row>
    <row r="3645" spans="2:6" x14ac:dyDescent="0.3">
      <c r="B3645" s="30">
        <v>46359</v>
      </c>
      <c r="C3645" s="28" t="s">
        <v>42</v>
      </c>
      <c r="D3645" s="28" t="s">
        <v>244</v>
      </c>
      <c r="E3645" s="28" t="s">
        <v>231</v>
      </c>
      <c r="F3645" s="28">
        <v>528</v>
      </c>
    </row>
    <row r="3646" spans="2:6" x14ac:dyDescent="0.3">
      <c r="B3646" s="30">
        <v>46359</v>
      </c>
      <c r="C3646" s="28" t="s">
        <v>106</v>
      </c>
      <c r="D3646" s="28" t="s">
        <v>246</v>
      </c>
      <c r="E3646" s="28" t="s">
        <v>229</v>
      </c>
      <c r="F3646" s="28">
        <v>1672</v>
      </c>
    </row>
    <row r="3647" spans="2:6" x14ac:dyDescent="0.3">
      <c r="B3647" s="30">
        <v>46359</v>
      </c>
      <c r="C3647" s="28" t="s">
        <v>38</v>
      </c>
      <c r="D3647" s="28" t="s">
        <v>244</v>
      </c>
      <c r="E3647" s="28" t="s">
        <v>231</v>
      </c>
      <c r="F3647" s="28">
        <v>44</v>
      </c>
    </row>
    <row r="3648" spans="2:6" x14ac:dyDescent="0.3">
      <c r="B3648" s="30">
        <v>46359</v>
      </c>
      <c r="C3648" s="28" t="s">
        <v>38</v>
      </c>
      <c r="D3648" s="28" t="s">
        <v>245</v>
      </c>
      <c r="E3648" s="28" t="s">
        <v>219</v>
      </c>
      <c r="F3648" s="28">
        <v>1183</v>
      </c>
    </row>
    <row r="3649" spans="2:6" x14ac:dyDescent="0.3">
      <c r="B3649" s="30">
        <v>46359</v>
      </c>
      <c r="C3649" s="28" t="s">
        <v>38</v>
      </c>
      <c r="D3649" s="28" t="s">
        <v>245</v>
      </c>
      <c r="E3649" s="28" t="s">
        <v>238</v>
      </c>
      <c r="F3649" s="28">
        <v>696</v>
      </c>
    </row>
    <row r="3650" spans="2:6" x14ac:dyDescent="0.3">
      <c r="B3650" s="30">
        <v>46359</v>
      </c>
      <c r="C3650" s="28" t="s">
        <v>39</v>
      </c>
      <c r="D3650" s="28" t="s">
        <v>247</v>
      </c>
      <c r="E3650" s="28" t="s">
        <v>221</v>
      </c>
      <c r="F3650" s="28">
        <v>143</v>
      </c>
    </row>
    <row r="3651" spans="2:6" x14ac:dyDescent="0.3">
      <c r="B3651" s="30">
        <v>46359</v>
      </c>
      <c r="C3651" s="28" t="s">
        <v>39</v>
      </c>
      <c r="D3651" s="28" t="s">
        <v>250</v>
      </c>
      <c r="E3651" s="28" t="s">
        <v>234</v>
      </c>
      <c r="F3651" s="28">
        <v>102</v>
      </c>
    </row>
    <row r="3652" spans="2:6" x14ac:dyDescent="0.3">
      <c r="B3652" s="30">
        <v>46359</v>
      </c>
      <c r="C3652" s="28" t="s">
        <v>39</v>
      </c>
      <c r="D3652" s="28" t="s">
        <v>250</v>
      </c>
      <c r="E3652" s="28" t="s">
        <v>234</v>
      </c>
      <c r="F3652" s="28">
        <v>1020</v>
      </c>
    </row>
    <row r="3653" spans="2:6" x14ac:dyDescent="0.3">
      <c r="B3653" s="30">
        <v>46360</v>
      </c>
      <c r="C3653" s="28" t="s">
        <v>106</v>
      </c>
      <c r="D3653" s="28" t="s">
        <v>247</v>
      </c>
      <c r="E3653" s="28" t="s">
        <v>230</v>
      </c>
      <c r="F3653" s="28">
        <v>370</v>
      </c>
    </row>
    <row r="3654" spans="2:6" x14ac:dyDescent="0.3">
      <c r="B3654" s="30">
        <v>46360</v>
      </c>
      <c r="C3654" s="28" t="s">
        <v>106</v>
      </c>
      <c r="D3654" s="28" t="s">
        <v>247</v>
      </c>
      <c r="E3654" s="28" t="s">
        <v>221</v>
      </c>
      <c r="F3654" s="28">
        <v>65</v>
      </c>
    </row>
    <row r="3655" spans="2:6" x14ac:dyDescent="0.3">
      <c r="B3655" s="30">
        <v>46360</v>
      </c>
      <c r="C3655" s="28" t="s">
        <v>106</v>
      </c>
      <c r="D3655" s="28" t="s">
        <v>245</v>
      </c>
      <c r="E3655" s="28" t="s">
        <v>219</v>
      </c>
      <c r="F3655" s="28">
        <v>182</v>
      </c>
    </row>
    <row r="3656" spans="2:6" x14ac:dyDescent="0.3">
      <c r="B3656" s="30">
        <v>46360</v>
      </c>
      <c r="C3656" s="28" t="s">
        <v>106</v>
      </c>
      <c r="D3656" s="28" t="s">
        <v>244</v>
      </c>
      <c r="E3656" s="28" t="s">
        <v>242</v>
      </c>
      <c r="F3656" s="28">
        <v>342</v>
      </c>
    </row>
    <row r="3657" spans="2:6" x14ac:dyDescent="0.3">
      <c r="B3657" s="30">
        <v>46360</v>
      </c>
      <c r="C3657" s="28" t="s">
        <v>39</v>
      </c>
      <c r="D3657" s="28" t="s">
        <v>246</v>
      </c>
      <c r="E3657" s="28" t="s">
        <v>237</v>
      </c>
      <c r="F3657" s="28">
        <v>1575</v>
      </c>
    </row>
    <row r="3658" spans="2:6" x14ac:dyDescent="0.3">
      <c r="B3658" s="30">
        <v>46360</v>
      </c>
      <c r="C3658" s="28" t="s">
        <v>42</v>
      </c>
      <c r="D3658" s="28" t="s">
        <v>247</v>
      </c>
      <c r="E3658" s="28" t="s">
        <v>221</v>
      </c>
      <c r="F3658" s="28">
        <v>247</v>
      </c>
    </row>
    <row r="3659" spans="2:6" x14ac:dyDescent="0.3">
      <c r="B3659" s="30">
        <v>46360</v>
      </c>
      <c r="C3659" s="28" t="s">
        <v>39</v>
      </c>
      <c r="D3659" s="28" t="s">
        <v>246</v>
      </c>
      <c r="E3659" s="28" t="s">
        <v>228</v>
      </c>
      <c r="F3659" s="28">
        <v>1440</v>
      </c>
    </row>
    <row r="3660" spans="2:6" x14ac:dyDescent="0.3">
      <c r="B3660" s="30">
        <v>46360</v>
      </c>
      <c r="C3660" s="28" t="s">
        <v>38</v>
      </c>
      <c r="D3660" s="28" t="s">
        <v>245</v>
      </c>
      <c r="E3660" s="28" t="s">
        <v>219</v>
      </c>
      <c r="F3660" s="28">
        <v>2093</v>
      </c>
    </row>
    <row r="3661" spans="2:6" x14ac:dyDescent="0.3">
      <c r="B3661" s="30">
        <v>46360</v>
      </c>
      <c r="C3661" s="28" t="s">
        <v>42</v>
      </c>
      <c r="D3661" s="28" t="s">
        <v>244</v>
      </c>
      <c r="E3661" s="28" t="s">
        <v>227</v>
      </c>
      <c r="F3661" s="28">
        <v>870</v>
      </c>
    </row>
    <row r="3662" spans="2:6" x14ac:dyDescent="0.3">
      <c r="B3662" s="30">
        <v>46360</v>
      </c>
      <c r="C3662" s="28" t="s">
        <v>39</v>
      </c>
      <c r="D3662" s="28" t="s">
        <v>246</v>
      </c>
      <c r="E3662" s="28" t="s">
        <v>228</v>
      </c>
      <c r="F3662" s="28">
        <v>576</v>
      </c>
    </row>
    <row r="3663" spans="2:6" x14ac:dyDescent="0.3">
      <c r="B3663" s="30">
        <v>46360</v>
      </c>
      <c r="C3663" s="28" t="s">
        <v>38</v>
      </c>
      <c r="D3663" s="28" t="s">
        <v>244</v>
      </c>
      <c r="E3663" s="28" t="s">
        <v>241</v>
      </c>
      <c r="F3663" s="28">
        <v>900</v>
      </c>
    </row>
    <row r="3664" spans="2:6" x14ac:dyDescent="0.3">
      <c r="B3664" s="30">
        <v>46361</v>
      </c>
      <c r="C3664" s="28" t="s">
        <v>39</v>
      </c>
      <c r="D3664" s="28" t="s">
        <v>244</v>
      </c>
      <c r="E3664" s="28" t="s">
        <v>241</v>
      </c>
      <c r="F3664" s="28">
        <v>780</v>
      </c>
    </row>
    <row r="3665" spans="2:6" x14ac:dyDescent="0.3">
      <c r="B3665" s="30">
        <v>46361</v>
      </c>
      <c r="C3665" s="28" t="s">
        <v>38</v>
      </c>
      <c r="D3665" s="28" t="s">
        <v>247</v>
      </c>
      <c r="E3665" s="28" t="s">
        <v>230</v>
      </c>
      <c r="F3665" s="28">
        <v>74</v>
      </c>
    </row>
    <row r="3666" spans="2:6" x14ac:dyDescent="0.3">
      <c r="B3666" s="30">
        <v>46361</v>
      </c>
      <c r="C3666" s="28" t="s">
        <v>106</v>
      </c>
      <c r="D3666" s="28" t="s">
        <v>245</v>
      </c>
      <c r="E3666" s="28" t="s">
        <v>223</v>
      </c>
      <c r="F3666" s="28">
        <v>530</v>
      </c>
    </row>
    <row r="3667" spans="2:6" x14ac:dyDescent="0.3">
      <c r="B3667" s="30">
        <v>46361</v>
      </c>
      <c r="C3667" s="28" t="s">
        <v>42</v>
      </c>
      <c r="D3667" s="28" t="s">
        <v>244</v>
      </c>
      <c r="E3667" s="28" t="s">
        <v>231</v>
      </c>
      <c r="F3667" s="28">
        <v>418</v>
      </c>
    </row>
    <row r="3668" spans="2:6" x14ac:dyDescent="0.3">
      <c r="B3668" s="30">
        <v>46361</v>
      </c>
      <c r="C3668" s="28" t="s">
        <v>38</v>
      </c>
      <c r="D3668" s="28" t="s">
        <v>247</v>
      </c>
      <c r="E3668" s="28" t="s">
        <v>225</v>
      </c>
      <c r="F3668" s="28">
        <v>384</v>
      </c>
    </row>
    <row r="3669" spans="2:6" x14ac:dyDescent="0.3">
      <c r="B3669" s="30">
        <v>46361</v>
      </c>
      <c r="C3669" s="28" t="s">
        <v>38</v>
      </c>
      <c r="D3669" s="28" t="s">
        <v>244</v>
      </c>
      <c r="E3669" s="28" t="s">
        <v>240</v>
      </c>
      <c r="F3669" s="28">
        <v>810</v>
      </c>
    </row>
    <row r="3670" spans="2:6" x14ac:dyDescent="0.3">
      <c r="B3670" s="30">
        <v>46361</v>
      </c>
      <c r="C3670" s="28" t="s">
        <v>38</v>
      </c>
      <c r="D3670" s="28" t="s">
        <v>246</v>
      </c>
      <c r="E3670" s="28" t="s">
        <v>237</v>
      </c>
      <c r="F3670" s="28">
        <v>1008</v>
      </c>
    </row>
    <row r="3671" spans="2:6" x14ac:dyDescent="0.3">
      <c r="B3671" s="30">
        <v>46361</v>
      </c>
      <c r="C3671" s="28" t="s">
        <v>106</v>
      </c>
      <c r="D3671" s="28" t="s">
        <v>247</v>
      </c>
      <c r="E3671" s="28" t="s">
        <v>233</v>
      </c>
      <c r="F3671" s="28">
        <v>1122</v>
      </c>
    </row>
    <row r="3672" spans="2:6" x14ac:dyDescent="0.3">
      <c r="B3672" s="30">
        <v>46362</v>
      </c>
      <c r="C3672" s="28" t="s">
        <v>106</v>
      </c>
      <c r="D3672" s="28" t="s">
        <v>246</v>
      </c>
      <c r="E3672" s="28" t="s">
        <v>228</v>
      </c>
      <c r="F3672" s="28">
        <v>1656</v>
      </c>
    </row>
    <row r="3673" spans="2:6" x14ac:dyDescent="0.3">
      <c r="B3673" s="30">
        <v>46362</v>
      </c>
      <c r="C3673" s="28" t="s">
        <v>42</v>
      </c>
      <c r="D3673" s="28" t="s">
        <v>245</v>
      </c>
      <c r="E3673" s="28" t="s">
        <v>215</v>
      </c>
      <c r="F3673" s="28">
        <v>276</v>
      </c>
    </row>
    <row r="3674" spans="2:6" x14ac:dyDescent="0.3">
      <c r="B3674" s="30">
        <v>46362</v>
      </c>
      <c r="C3674" s="28" t="s">
        <v>39</v>
      </c>
      <c r="D3674" s="28" t="s">
        <v>244</v>
      </c>
      <c r="E3674" s="28" t="s">
        <v>242</v>
      </c>
      <c r="F3674" s="28">
        <v>228</v>
      </c>
    </row>
    <row r="3675" spans="2:6" x14ac:dyDescent="0.3">
      <c r="B3675" s="30">
        <v>46362</v>
      </c>
      <c r="C3675" s="28" t="s">
        <v>38</v>
      </c>
      <c r="D3675" s="28" t="s">
        <v>247</v>
      </c>
      <c r="E3675" s="28" t="s">
        <v>221</v>
      </c>
      <c r="F3675" s="28">
        <v>221</v>
      </c>
    </row>
    <row r="3676" spans="2:6" x14ac:dyDescent="0.3">
      <c r="B3676" s="30">
        <v>46362</v>
      </c>
      <c r="C3676" s="28" t="s">
        <v>42</v>
      </c>
      <c r="D3676" s="28" t="s">
        <v>246</v>
      </c>
      <c r="E3676" s="28" t="s">
        <v>229</v>
      </c>
      <c r="F3676" s="28">
        <v>352</v>
      </c>
    </row>
    <row r="3677" spans="2:6" x14ac:dyDescent="0.3">
      <c r="B3677" s="30">
        <v>46362</v>
      </c>
      <c r="C3677" s="28" t="s">
        <v>38</v>
      </c>
      <c r="D3677" s="28" t="s">
        <v>246</v>
      </c>
      <c r="E3677" s="28" t="s">
        <v>229</v>
      </c>
      <c r="F3677" s="28">
        <v>2200</v>
      </c>
    </row>
    <row r="3678" spans="2:6" x14ac:dyDescent="0.3">
      <c r="B3678" s="30">
        <v>46362</v>
      </c>
      <c r="C3678" s="28" t="s">
        <v>39</v>
      </c>
      <c r="D3678" s="28" t="s">
        <v>245</v>
      </c>
      <c r="E3678" s="28" t="s">
        <v>223</v>
      </c>
      <c r="F3678" s="28">
        <v>583</v>
      </c>
    </row>
    <row r="3679" spans="2:6" x14ac:dyDescent="0.3">
      <c r="B3679" s="30">
        <v>46362</v>
      </c>
      <c r="C3679" s="28" t="s">
        <v>106</v>
      </c>
      <c r="D3679" s="28" t="s">
        <v>245</v>
      </c>
      <c r="E3679" s="28" t="s">
        <v>219</v>
      </c>
      <c r="F3679" s="28">
        <v>273</v>
      </c>
    </row>
    <row r="3680" spans="2:6" x14ac:dyDescent="0.3">
      <c r="B3680" s="30">
        <v>46362</v>
      </c>
      <c r="C3680" s="28" t="s">
        <v>38</v>
      </c>
      <c r="D3680" s="28" t="s">
        <v>244</v>
      </c>
      <c r="E3680" s="28" t="s">
        <v>241</v>
      </c>
      <c r="F3680" s="28">
        <v>1200</v>
      </c>
    </row>
    <row r="3681" spans="2:6" x14ac:dyDescent="0.3">
      <c r="B3681" s="30">
        <v>46362</v>
      </c>
      <c r="C3681" s="28" t="s">
        <v>42</v>
      </c>
      <c r="D3681" s="28" t="s">
        <v>250</v>
      </c>
      <c r="E3681" s="28" t="s">
        <v>239</v>
      </c>
      <c r="F3681" s="28">
        <v>190</v>
      </c>
    </row>
    <row r="3682" spans="2:6" x14ac:dyDescent="0.3">
      <c r="B3682" s="30">
        <v>46362</v>
      </c>
      <c r="C3682" s="28" t="s">
        <v>38</v>
      </c>
      <c r="D3682" s="28" t="s">
        <v>246</v>
      </c>
      <c r="E3682" s="28" t="s">
        <v>236</v>
      </c>
      <c r="F3682" s="28">
        <v>275</v>
      </c>
    </row>
    <row r="3683" spans="2:6" x14ac:dyDescent="0.3">
      <c r="B3683" s="30">
        <v>46362</v>
      </c>
      <c r="C3683" s="28" t="s">
        <v>106</v>
      </c>
      <c r="D3683" s="28" t="s">
        <v>244</v>
      </c>
      <c r="E3683" s="28" t="s">
        <v>227</v>
      </c>
      <c r="F3683" s="28">
        <v>1044</v>
      </c>
    </row>
    <row r="3684" spans="2:6" x14ac:dyDescent="0.3">
      <c r="B3684" s="30">
        <v>46362</v>
      </c>
      <c r="C3684" s="28" t="s">
        <v>42</v>
      </c>
      <c r="D3684" s="28" t="s">
        <v>250</v>
      </c>
      <c r="E3684" s="28" t="s">
        <v>235</v>
      </c>
      <c r="F3684" s="28">
        <v>1032</v>
      </c>
    </row>
    <row r="3685" spans="2:6" x14ac:dyDescent="0.3">
      <c r="B3685" s="30">
        <v>46363</v>
      </c>
      <c r="C3685" s="28" t="s">
        <v>106</v>
      </c>
      <c r="D3685" s="28" t="s">
        <v>245</v>
      </c>
      <c r="E3685" s="28" t="s">
        <v>219</v>
      </c>
      <c r="F3685" s="28">
        <v>1729</v>
      </c>
    </row>
    <row r="3686" spans="2:6" x14ac:dyDescent="0.3">
      <c r="B3686" s="30">
        <v>46363</v>
      </c>
      <c r="C3686" s="28" t="s">
        <v>38</v>
      </c>
      <c r="D3686" s="28" t="s">
        <v>246</v>
      </c>
      <c r="E3686" s="28" t="s">
        <v>236</v>
      </c>
      <c r="F3686" s="28">
        <v>110</v>
      </c>
    </row>
    <row r="3687" spans="2:6" x14ac:dyDescent="0.3">
      <c r="B3687" s="30">
        <v>46363</v>
      </c>
      <c r="C3687" s="28" t="s">
        <v>38</v>
      </c>
      <c r="D3687" s="28" t="s">
        <v>245</v>
      </c>
      <c r="E3687" s="28" t="s">
        <v>223</v>
      </c>
      <c r="F3687" s="28">
        <v>848</v>
      </c>
    </row>
    <row r="3688" spans="2:6" x14ac:dyDescent="0.3">
      <c r="B3688" s="30">
        <v>46363</v>
      </c>
      <c r="C3688" s="28" t="s">
        <v>42</v>
      </c>
      <c r="D3688" s="28" t="s">
        <v>247</v>
      </c>
      <c r="E3688" s="28" t="s">
        <v>233</v>
      </c>
      <c r="F3688" s="28">
        <v>357</v>
      </c>
    </row>
    <row r="3689" spans="2:6" x14ac:dyDescent="0.3">
      <c r="B3689" s="30">
        <v>46363</v>
      </c>
      <c r="C3689" s="28" t="s">
        <v>39</v>
      </c>
      <c r="D3689" s="28" t="s">
        <v>245</v>
      </c>
      <c r="E3689" s="28" t="s">
        <v>217</v>
      </c>
      <c r="F3689" s="28">
        <v>260</v>
      </c>
    </row>
    <row r="3690" spans="2:6" x14ac:dyDescent="0.3">
      <c r="B3690" s="30">
        <v>46363</v>
      </c>
      <c r="C3690" s="28" t="s">
        <v>42</v>
      </c>
      <c r="D3690" s="28" t="s">
        <v>250</v>
      </c>
      <c r="E3690" s="28" t="s">
        <v>232</v>
      </c>
      <c r="F3690" s="28">
        <v>235</v>
      </c>
    </row>
    <row r="3691" spans="2:6" x14ac:dyDescent="0.3">
      <c r="B3691" s="30">
        <v>46363</v>
      </c>
      <c r="C3691" s="28" t="s">
        <v>39</v>
      </c>
      <c r="D3691" s="28" t="s">
        <v>246</v>
      </c>
      <c r="E3691" s="28" t="s">
        <v>228</v>
      </c>
      <c r="F3691" s="28">
        <v>504</v>
      </c>
    </row>
    <row r="3692" spans="2:6" x14ac:dyDescent="0.3">
      <c r="B3692" s="30">
        <v>46363</v>
      </c>
      <c r="C3692" s="28" t="s">
        <v>38</v>
      </c>
      <c r="D3692" s="28" t="s">
        <v>250</v>
      </c>
      <c r="E3692" s="28" t="s">
        <v>239</v>
      </c>
      <c r="F3692" s="28">
        <v>684</v>
      </c>
    </row>
    <row r="3693" spans="2:6" x14ac:dyDescent="0.3">
      <c r="B3693" s="30">
        <v>46364</v>
      </c>
      <c r="C3693" s="28" t="s">
        <v>42</v>
      </c>
      <c r="D3693" s="28" t="s">
        <v>245</v>
      </c>
      <c r="E3693" s="28" t="s">
        <v>223</v>
      </c>
      <c r="F3693" s="28">
        <v>424</v>
      </c>
    </row>
    <row r="3694" spans="2:6" x14ac:dyDescent="0.3">
      <c r="B3694" s="30">
        <v>46364</v>
      </c>
      <c r="C3694" s="28" t="s">
        <v>42</v>
      </c>
      <c r="D3694" s="28" t="s">
        <v>250</v>
      </c>
      <c r="E3694" s="28" t="s">
        <v>226</v>
      </c>
      <c r="F3694" s="28">
        <v>1248</v>
      </c>
    </row>
    <row r="3695" spans="2:6" x14ac:dyDescent="0.3">
      <c r="B3695" s="30">
        <v>46364</v>
      </c>
      <c r="C3695" s="28" t="s">
        <v>106</v>
      </c>
      <c r="D3695" s="28" t="s">
        <v>244</v>
      </c>
      <c r="E3695" s="28" t="s">
        <v>231</v>
      </c>
      <c r="F3695" s="28">
        <v>418</v>
      </c>
    </row>
    <row r="3696" spans="2:6" x14ac:dyDescent="0.3">
      <c r="B3696" s="30">
        <v>46364</v>
      </c>
      <c r="C3696" s="28" t="s">
        <v>106</v>
      </c>
      <c r="D3696" s="28" t="s">
        <v>250</v>
      </c>
      <c r="E3696" s="28" t="s">
        <v>226</v>
      </c>
      <c r="F3696" s="28">
        <v>1632</v>
      </c>
    </row>
    <row r="3697" spans="2:6" x14ac:dyDescent="0.3">
      <c r="B3697" s="30">
        <v>46364</v>
      </c>
      <c r="C3697" s="28" t="s">
        <v>38</v>
      </c>
      <c r="D3697" s="28" t="s">
        <v>245</v>
      </c>
      <c r="E3697" s="28" t="s">
        <v>238</v>
      </c>
      <c r="F3697" s="28">
        <v>1218</v>
      </c>
    </row>
    <row r="3698" spans="2:6" x14ac:dyDescent="0.3">
      <c r="B3698" s="30">
        <v>46364</v>
      </c>
      <c r="C3698" s="28" t="s">
        <v>38</v>
      </c>
      <c r="D3698" s="28" t="s">
        <v>250</v>
      </c>
      <c r="E3698" s="28" t="s">
        <v>226</v>
      </c>
      <c r="F3698" s="28">
        <v>2208</v>
      </c>
    </row>
    <row r="3699" spans="2:6" x14ac:dyDescent="0.3">
      <c r="B3699" s="30">
        <v>46364</v>
      </c>
      <c r="C3699" s="28" t="s">
        <v>38</v>
      </c>
      <c r="D3699" s="28" t="s">
        <v>250</v>
      </c>
      <c r="E3699" s="28" t="s">
        <v>239</v>
      </c>
      <c r="F3699" s="28">
        <v>570</v>
      </c>
    </row>
    <row r="3700" spans="2:6" x14ac:dyDescent="0.3">
      <c r="B3700" s="30">
        <v>46364</v>
      </c>
      <c r="C3700" s="28" t="s">
        <v>106</v>
      </c>
      <c r="D3700" s="28" t="s">
        <v>250</v>
      </c>
      <c r="E3700" s="28" t="s">
        <v>232</v>
      </c>
      <c r="F3700" s="28">
        <v>1175</v>
      </c>
    </row>
    <row r="3701" spans="2:6" x14ac:dyDescent="0.3">
      <c r="B3701" s="30">
        <v>46364</v>
      </c>
      <c r="C3701" s="28" t="s">
        <v>42</v>
      </c>
      <c r="D3701" s="28" t="s">
        <v>250</v>
      </c>
      <c r="E3701" s="28" t="s">
        <v>239</v>
      </c>
      <c r="F3701" s="28">
        <v>152</v>
      </c>
    </row>
    <row r="3702" spans="2:6" x14ac:dyDescent="0.3">
      <c r="B3702" s="30">
        <v>46364</v>
      </c>
      <c r="C3702" s="28" t="s">
        <v>42</v>
      </c>
      <c r="D3702" s="28" t="s">
        <v>244</v>
      </c>
      <c r="E3702" s="28" t="s">
        <v>241</v>
      </c>
      <c r="F3702" s="28">
        <v>600</v>
      </c>
    </row>
    <row r="3703" spans="2:6" x14ac:dyDescent="0.3">
      <c r="B3703" s="30">
        <v>46364</v>
      </c>
      <c r="C3703" s="28" t="s">
        <v>106</v>
      </c>
      <c r="D3703" s="28" t="s">
        <v>244</v>
      </c>
      <c r="E3703" s="28" t="s">
        <v>242</v>
      </c>
      <c r="F3703" s="28">
        <v>456</v>
      </c>
    </row>
    <row r="3704" spans="2:6" x14ac:dyDescent="0.3">
      <c r="B3704" s="30">
        <v>46364</v>
      </c>
      <c r="C3704" s="28" t="s">
        <v>106</v>
      </c>
      <c r="D3704" s="28" t="s">
        <v>245</v>
      </c>
      <c r="E3704" s="28" t="s">
        <v>219</v>
      </c>
      <c r="F3704" s="28">
        <v>182</v>
      </c>
    </row>
    <row r="3705" spans="2:6" x14ac:dyDescent="0.3">
      <c r="B3705" s="30">
        <v>46365</v>
      </c>
      <c r="C3705" s="28" t="s">
        <v>38</v>
      </c>
      <c r="D3705" s="28" t="s">
        <v>247</v>
      </c>
      <c r="E3705" s="28" t="s">
        <v>225</v>
      </c>
      <c r="F3705" s="28">
        <v>1088</v>
      </c>
    </row>
    <row r="3706" spans="2:6" x14ac:dyDescent="0.3">
      <c r="B3706" s="30">
        <v>46365</v>
      </c>
      <c r="C3706" s="28" t="s">
        <v>42</v>
      </c>
      <c r="D3706" s="28" t="s">
        <v>246</v>
      </c>
      <c r="E3706" s="28" t="s">
        <v>229</v>
      </c>
      <c r="F3706" s="28">
        <v>1672</v>
      </c>
    </row>
    <row r="3707" spans="2:6" x14ac:dyDescent="0.3">
      <c r="B3707" s="30">
        <v>46365</v>
      </c>
      <c r="C3707" s="28" t="s">
        <v>38</v>
      </c>
      <c r="D3707" s="28" t="s">
        <v>247</v>
      </c>
      <c r="E3707" s="28" t="s">
        <v>221</v>
      </c>
      <c r="F3707" s="28">
        <v>13</v>
      </c>
    </row>
    <row r="3708" spans="2:6" x14ac:dyDescent="0.3">
      <c r="B3708" s="30">
        <v>46365</v>
      </c>
      <c r="C3708" s="28" t="s">
        <v>38</v>
      </c>
      <c r="D3708" s="28" t="s">
        <v>247</v>
      </c>
      <c r="E3708" s="28" t="s">
        <v>233</v>
      </c>
      <c r="F3708" s="28">
        <v>1275</v>
      </c>
    </row>
    <row r="3709" spans="2:6" x14ac:dyDescent="0.3">
      <c r="B3709" s="30">
        <v>46365</v>
      </c>
      <c r="C3709" s="28" t="s">
        <v>106</v>
      </c>
      <c r="D3709" s="28" t="s">
        <v>246</v>
      </c>
      <c r="E3709" s="28" t="s">
        <v>228</v>
      </c>
      <c r="F3709" s="28">
        <v>1584</v>
      </c>
    </row>
    <row r="3710" spans="2:6" x14ac:dyDescent="0.3">
      <c r="B3710" s="30">
        <v>46365</v>
      </c>
      <c r="C3710" s="28" t="s">
        <v>106</v>
      </c>
      <c r="D3710" s="28" t="s">
        <v>250</v>
      </c>
      <c r="E3710" s="28" t="s">
        <v>239</v>
      </c>
      <c r="F3710" s="28">
        <v>342</v>
      </c>
    </row>
    <row r="3711" spans="2:6" x14ac:dyDescent="0.3">
      <c r="B3711" s="30">
        <v>46365</v>
      </c>
      <c r="C3711" s="28" t="s">
        <v>39</v>
      </c>
      <c r="D3711" s="28" t="s">
        <v>250</v>
      </c>
      <c r="E3711" s="28" t="s">
        <v>232</v>
      </c>
      <c r="F3711" s="28">
        <v>940</v>
      </c>
    </row>
    <row r="3712" spans="2:6" x14ac:dyDescent="0.3">
      <c r="B3712" s="30">
        <v>46365</v>
      </c>
      <c r="C3712" s="28" t="s">
        <v>42</v>
      </c>
      <c r="D3712" s="28" t="s">
        <v>247</v>
      </c>
      <c r="E3712" s="28" t="s">
        <v>233</v>
      </c>
      <c r="F3712" s="28">
        <v>816</v>
      </c>
    </row>
    <row r="3713" spans="2:6" x14ac:dyDescent="0.3">
      <c r="B3713" s="30">
        <v>46365</v>
      </c>
      <c r="C3713" s="28" t="s">
        <v>42</v>
      </c>
      <c r="D3713" s="28" t="s">
        <v>244</v>
      </c>
      <c r="E3713" s="28" t="s">
        <v>227</v>
      </c>
      <c r="F3713" s="28">
        <v>116</v>
      </c>
    </row>
    <row r="3714" spans="2:6" x14ac:dyDescent="0.3">
      <c r="B3714" s="30">
        <v>46365</v>
      </c>
      <c r="C3714" s="28" t="s">
        <v>42</v>
      </c>
      <c r="D3714" s="28" t="s">
        <v>246</v>
      </c>
      <c r="E3714" s="28" t="s">
        <v>237</v>
      </c>
      <c r="F3714" s="28">
        <v>1512</v>
      </c>
    </row>
    <row r="3715" spans="2:6" x14ac:dyDescent="0.3">
      <c r="B3715" s="30">
        <v>46365</v>
      </c>
      <c r="C3715" s="28" t="s">
        <v>39</v>
      </c>
      <c r="D3715" s="28" t="s">
        <v>250</v>
      </c>
      <c r="E3715" s="28" t="s">
        <v>235</v>
      </c>
      <c r="F3715" s="28">
        <v>516</v>
      </c>
    </row>
    <row r="3716" spans="2:6" x14ac:dyDescent="0.3">
      <c r="B3716" s="30">
        <v>46365</v>
      </c>
      <c r="C3716" s="28" t="s">
        <v>38</v>
      </c>
      <c r="D3716" s="28" t="s">
        <v>244</v>
      </c>
      <c r="E3716" s="28" t="s">
        <v>241</v>
      </c>
      <c r="F3716" s="28">
        <v>780</v>
      </c>
    </row>
    <row r="3717" spans="2:6" x14ac:dyDescent="0.3">
      <c r="B3717" s="30">
        <v>46365</v>
      </c>
      <c r="C3717" s="28" t="s">
        <v>39</v>
      </c>
      <c r="D3717" s="28" t="s">
        <v>245</v>
      </c>
      <c r="E3717" s="28" t="s">
        <v>217</v>
      </c>
      <c r="F3717" s="28">
        <v>104</v>
      </c>
    </row>
    <row r="3718" spans="2:6" x14ac:dyDescent="0.3">
      <c r="B3718" s="30">
        <v>46365</v>
      </c>
      <c r="C3718" s="28" t="s">
        <v>106</v>
      </c>
      <c r="D3718" s="28" t="s">
        <v>244</v>
      </c>
      <c r="E3718" s="28" t="s">
        <v>242</v>
      </c>
      <c r="F3718" s="28">
        <v>1368</v>
      </c>
    </row>
    <row r="3719" spans="2:6" x14ac:dyDescent="0.3">
      <c r="B3719" s="30">
        <v>46366</v>
      </c>
      <c r="C3719" s="28" t="s">
        <v>38</v>
      </c>
      <c r="D3719" s="28" t="s">
        <v>250</v>
      </c>
      <c r="E3719" s="28" t="s">
        <v>226</v>
      </c>
      <c r="F3719" s="28">
        <v>1056</v>
      </c>
    </row>
    <row r="3720" spans="2:6" x14ac:dyDescent="0.3">
      <c r="B3720" s="30">
        <v>46366</v>
      </c>
      <c r="C3720" s="28" t="s">
        <v>106</v>
      </c>
      <c r="D3720" s="28" t="s">
        <v>244</v>
      </c>
      <c r="E3720" s="28" t="s">
        <v>231</v>
      </c>
      <c r="F3720" s="28">
        <v>550</v>
      </c>
    </row>
    <row r="3721" spans="2:6" x14ac:dyDescent="0.3">
      <c r="B3721" s="30">
        <v>46366</v>
      </c>
      <c r="C3721" s="28" t="s">
        <v>42</v>
      </c>
      <c r="D3721" s="28" t="s">
        <v>245</v>
      </c>
      <c r="E3721" s="28" t="s">
        <v>223</v>
      </c>
      <c r="F3721" s="28">
        <v>424</v>
      </c>
    </row>
    <row r="3722" spans="2:6" x14ac:dyDescent="0.3">
      <c r="B3722" s="30">
        <v>46366</v>
      </c>
      <c r="C3722" s="28" t="s">
        <v>38</v>
      </c>
      <c r="D3722" s="28" t="s">
        <v>247</v>
      </c>
      <c r="E3722" s="28" t="s">
        <v>233</v>
      </c>
      <c r="F3722" s="28">
        <v>969</v>
      </c>
    </row>
    <row r="3723" spans="2:6" x14ac:dyDescent="0.3">
      <c r="B3723" s="30">
        <v>46366</v>
      </c>
      <c r="C3723" s="28" t="s">
        <v>42</v>
      </c>
      <c r="D3723" s="28" t="s">
        <v>246</v>
      </c>
      <c r="E3723" s="28" t="s">
        <v>237</v>
      </c>
      <c r="F3723" s="28">
        <v>1386</v>
      </c>
    </row>
    <row r="3724" spans="2:6" x14ac:dyDescent="0.3">
      <c r="B3724" s="30">
        <v>46366</v>
      </c>
      <c r="C3724" s="28" t="s">
        <v>39</v>
      </c>
      <c r="D3724" s="28" t="s">
        <v>250</v>
      </c>
      <c r="E3724" s="28" t="s">
        <v>239</v>
      </c>
      <c r="F3724" s="28">
        <v>418</v>
      </c>
    </row>
    <row r="3725" spans="2:6" x14ac:dyDescent="0.3">
      <c r="B3725" s="30">
        <v>46366</v>
      </c>
      <c r="C3725" s="28" t="s">
        <v>38</v>
      </c>
      <c r="D3725" s="28" t="s">
        <v>245</v>
      </c>
      <c r="E3725" s="28" t="s">
        <v>238</v>
      </c>
      <c r="F3725" s="28">
        <v>87</v>
      </c>
    </row>
    <row r="3726" spans="2:6" x14ac:dyDescent="0.3">
      <c r="B3726" s="30">
        <v>46366</v>
      </c>
      <c r="C3726" s="28" t="s">
        <v>39</v>
      </c>
      <c r="D3726" s="28" t="s">
        <v>244</v>
      </c>
      <c r="E3726" s="28" t="s">
        <v>227</v>
      </c>
      <c r="F3726" s="28">
        <v>580</v>
      </c>
    </row>
    <row r="3727" spans="2:6" x14ac:dyDescent="0.3">
      <c r="B3727" s="30">
        <v>46366</v>
      </c>
      <c r="C3727" s="28" t="s">
        <v>106</v>
      </c>
      <c r="D3727" s="28" t="s">
        <v>250</v>
      </c>
      <c r="E3727" s="28" t="s">
        <v>239</v>
      </c>
      <c r="F3727" s="28">
        <v>114</v>
      </c>
    </row>
    <row r="3728" spans="2:6" x14ac:dyDescent="0.3">
      <c r="B3728" s="30">
        <v>46367</v>
      </c>
      <c r="C3728" s="28" t="s">
        <v>42</v>
      </c>
      <c r="D3728" s="28" t="s">
        <v>250</v>
      </c>
      <c r="E3728" s="28" t="s">
        <v>234</v>
      </c>
      <c r="F3728" s="28">
        <v>255</v>
      </c>
    </row>
    <row r="3729" spans="2:6" x14ac:dyDescent="0.3">
      <c r="B3729" s="30">
        <v>46367</v>
      </c>
      <c r="C3729" s="28" t="s">
        <v>42</v>
      </c>
      <c r="D3729" s="28" t="s">
        <v>244</v>
      </c>
      <c r="E3729" s="28" t="s">
        <v>242</v>
      </c>
      <c r="F3729" s="28">
        <v>57</v>
      </c>
    </row>
    <row r="3730" spans="2:6" x14ac:dyDescent="0.3">
      <c r="B3730" s="30">
        <v>46367</v>
      </c>
      <c r="C3730" s="28" t="s">
        <v>106</v>
      </c>
      <c r="D3730" s="28" t="s">
        <v>244</v>
      </c>
      <c r="E3730" s="28" t="s">
        <v>231</v>
      </c>
      <c r="F3730" s="28">
        <v>330</v>
      </c>
    </row>
    <row r="3731" spans="2:6" x14ac:dyDescent="0.3">
      <c r="B3731" s="30">
        <v>46367</v>
      </c>
      <c r="C3731" s="28" t="s">
        <v>106</v>
      </c>
      <c r="D3731" s="28" t="s">
        <v>250</v>
      </c>
      <c r="E3731" s="28" t="s">
        <v>239</v>
      </c>
      <c r="F3731" s="28">
        <v>608</v>
      </c>
    </row>
    <row r="3732" spans="2:6" x14ac:dyDescent="0.3">
      <c r="B3732" s="30">
        <v>46367</v>
      </c>
      <c r="C3732" s="28" t="s">
        <v>39</v>
      </c>
      <c r="D3732" s="28" t="s">
        <v>250</v>
      </c>
      <c r="E3732" s="28" t="s">
        <v>226</v>
      </c>
      <c r="F3732" s="28">
        <v>2400</v>
      </c>
    </row>
    <row r="3733" spans="2:6" x14ac:dyDescent="0.3">
      <c r="B3733" s="30">
        <v>46367</v>
      </c>
      <c r="C3733" s="28" t="s">
        <v>42</v>
      </c>
      <c r="D3733" s="28" t="s">
        <v>247</v>
      </c>
      <c r="E3733" s="28" t="s">
        <v>230</v>
      </c>
      <c r="F3733" s="28">
        <v>851</v>
      </c>
    </row>
    <row r="3734" spans="2:6" x14ac:dyDescent="0.3">
      <c r="B3734" s="30">
        <v>46367</v>
      </c>
      <c r="C3734" s="28" t="s">
        <v>38</v>
      </c>
      <c r="D3734" s="28" t="s">
        <v>247</v>
      </c>
      <c r="E3734" s="28" t="s">
        <v>233</v>
      </c>
      <c r="F3734" s="28">
        <v>561</v>
      </c>
    </row>
    <row r="3735" spans="2:6" x14ac:dyDescent="0.3">
      <c r="B3735" s="30">
        <v>46367</v>
      </c>
      <c r="C3735" s="28" t="s">
        <v>39</v>
      </c>
      <c r="D3735" s="28" t="s">
        <v>247</v>
      </c>
      <c r="E3735" s="28" t="s">
        <v>221</v>
      </c>
      <c r="F3735" s="28">
        <v>65</v>
      </c>
    </row>
    <row r="3736" spans="2:6" x14ac:dyDescent="0.3">
      <c r="B3736" s="30">
        <v>46368</v>
      </c>
      <c r="C3736" s="28" t="s">
        <v>39</v>
      </c>
      <c r="D3736" s="28" t="s">
        <v>245</v>
      </c>
      <c r="E3736" s="28" t="s">
        <v>215</v>
      </c>
      <c r="F3736" s="28">
        <v>1242</v>
      </c>
    </row>
    <row r="3737" spans="2:6" x14ac:dyDescent="0.3">
      <c r="B3737" s="30">
        <v>46368</v>
      </c>
      <c r="C3737" s="28" t="s">
        <v>42</v>
      </c>
      <c r="D3737" s="28" t="s">
        <v>244</v>
      </c>
      <c r="E3737" s="28" t="s">
        <v>240</v>
      </c>
      <c r="F3737" s="28">
        <v>90</v>
      </c>
    </row>
    <row r="3738" spans="2:6" x14ac:dyDescent="0.3">
      <c r="B3738" s="30">
        <v>46368</v>
      </c>
      <c r="C3738" s="28" t="s">
        <v>38</v>
      </c>
      <c r="D3738" s="28" t="s">
        <v>250</v>
      </c>
      <c r="E3738" s="28" t="s">
        <v>235</v>
      </c>
      <c r="F3738" s="28">
        <v>602</v>
      </c>
    </row>
    <row r="3739" spans="2:6" x14ac:dyDescent="0.3">
      <c r="B3739" s="30">
        <v>46368</v>
      </c>
      <c r="C3739" s="28" t="s">
        <v>106</v>
      </c>
      <c r="D3739" s="28" t="s">
        <v>244</v>
      </c>
      <c r="E3739" s="28" t="s">
        <v>242</v>
      </c>
      <c r="F3739" s="28">
        <v>114</v>
      </c>
    </row>
    <row r="3740" spans="2:6" x14ac:dyDescent="0.3">
      <c r="B3740" s="30">
        <v>46368</v>
      </c>
      <c r="C3740" s="28" t="s">
        <v>42</v>
      </c>
      <c r="D3740" s="28" t="s">
        <v>244</v>
      </c>
      <c r="E3740" s="28" t="s">
        <v>242</v>
      </c>
      <c r="F3740" s="28">
        <v>798</v>
      </c>
    </row>
    <row r="3741" spans="2:6" x14ac:dyDescent="0.3">
      <c r="B3741" s="30">
        <v>46368</v>
      </c>
      <c r="C3741" s="28" t="s">
        <v>38</v>
      </c>
      <c r="D3741" s="28" t="s">
        <v>245</v>
      </c>
      <c r="E3741" s="28" t="s">
        <v>219</v>
      </c>
      <c r="F3741" s="28">
        <v>455</v>
      </c>
    </row>
    <row r="3742" spans="2:6" x14ac:dyDescent="0.3">
      <c r="B3742" s="30">
        <v>46368</v>
      </c>
      <c r="C3742" s="28" t="s">
        <v>38</v>
      </c>
      <c r="D3742" s="28" t="s">
        <v>245</v>
      </c>
      <c r="E3742" s="28" t="s">
        <v>215</v>
      </c>
      <c r="F3742" s="28">
        <v>69</v>
      </c>
    </row>
    <row r="3743" spans="2:6" x14ac:dyDescent="0.3">
      <c r="B3743" s="30">
        <v>46368</v>
      </c>
      <c r="C3743" s="28" t="s">
        <v>39</v>
      </c>
      <c r="D3743" s="28" t="s">
        <v>246</v>
      </c>
      <c r="E3743" s="28" t="s">
        <v>236</v>
      </c>
      <c r="F3743" s="28">
        <v>253</v>
      </c>
    </row>
    <row r="3744" spans="2:6" x14ac:dyDescent="0.3">
      <c r="B3744" s="30">
        <v>46368</v>
      </c>
      <c r="C3744" s="28" t="s">
        <v>42</v>
      </c>
      <c r="D3744" s="28" t="s">
        <v>250</v>
      </c>
      <c r="E3744" s="28" t="s">
        <v>232</v>
      </c>
      <c r="F3744" s="28">
        <v>423</v>
      </c>
    </row>
    <row r="3745" spans="2:6" x14ac:dyDescent="0.3">
      <c r="B3745" s="30">
        <v>46369</v>
      </c>
      <c r="C3745" s="28" t="s">
        <v>38</v>
      </c>
      <c r="D3745" s="28" t="s">
        <v>247</v>
      </c>
      <c r="E3745" s="28" t="s">
        <v>221</v>
      </c>
      <c r="F3745" s="28">
        <v>78</v>
      </c>
    </row>
    <row r="3746" spans="2:6" x14ac:dyDescent="0.3">
      <c r="B3746" s="30">
        <v>46369</v>
      </c>
      <c r="C3746" s="28" t="s">
        <v>38</v>
      </c>
      <c r="D3746" s="28" t="s">
        <v>247</v>
      </c>
      <c r="E3746" s="28" t="s">
        <v>221</v>
      </c>
      <c r="F3746" s="28">
        <v>260</v>
      </c>
    </row>
    <row r="3747" spans="2:6" x14ac:dyDescent="0.3">
      <c r="B3747" s="30">
        <v>46369</v>
      </c>
      <c r="C3747" s="28" t="s">
        <v>42</v>
      </c>
      <c r="D3747" s="28" t="s">
        <v>244</v>
      </c>
      <c r="E3747" s="28" t="s">
        <v>240</v>
      </c>
      <c r="F3747" s="28">
        <v>630</v>
      </c>
    </row>
    <row r="3748" spans="2:6" x14ac:dyDescent="0.3">
      <c r="B3748" s="30">
        <v>46369</v>
      </c>
      <c r="C3748" s="28" t="s">
        <v>38</v>
      </c>
      <c r="D3748" s="28" t="s">
        <v>245</v>
      </c>
      <c r="E3748" s="28" t="s">
        <v>219</v>
      </c>
      <c r="F3748" s="28">
        <v>1820</v>
      </c>
    </row>
    <row r="3749" spans="2:6" x14ac:dyDescent="0.3">
      <c r="B3749" s="30">
        <v>46369</v>
      </c>
      <c r="C3749" s="28" t="s">
        <v>38</v>
      </c>
      <c r="D3749" s="28" t="s">
        <v>245</v>
      </c>
      <c r="E3749" s="28" t="s">
        <v>219</v>
      </c>
      <c r="F3749" s="28">
        <v>273</v>
      </c>
    </row>
    <row r="3750" spans="2:6" x14ac:dyDescent="0.3">
      <c r="B3750" s="30">
        <v>46369</v>
      </c>
      <c r="C3750" s="28" t="s">
        <v>39</v>
      </c>
      <c r="D3750" s="28" t="s">
        <v>245</v>
      </c>
      <c r="E3750" s="28" t="s">
        <v>223</v>
      </c>
      <c r="F3750" s="28">
        <v>689</v>
      </c>
    </row>
    <row r="3751" spans="2:6" x14ac:dyDescent="0.3">
      <c r="B3751" s="30">
        <v>46369</v>
      </c>
      <c r="C3751" s="28" t="s">
        <v>39</v>
      </c>
      <c r="D3751" s="28" t="s">
        <v>246</v>
      </c>
      <c r="E3751" s="28" t="s">
        <v>237</v>
      </c>
      <c r="F3751" s="28">
        <v>252</v>
      </c>
    </row>
    <row r="3752" spans="2:6" x14ac:dyDescent="0.3">
      <c r="B3752" s="30">
        <v>46369</v>
      </c>
      <c r="C3752" s="28" t="s">
        <v>39</v>
      </c>
      <c r="D3752" s="28" t="s">
        <v>245</v>
      </c>
      <c r="E3752" s="28" t="s">
        <v>215</v>
      </c>
      <c r="F3752" s="28">
        <v>759</v>
      </c>
    </row>
    <row r="3753" spans="2:6" x14ac:dyDescent="0.3">
      <c r="B3753" s="30">
        <v>46369</v>
      </c>
      <c r="C3753" s="28" t="s">
        <v>106</v>
      </c>
      <c r="D3753" s="28" t="s">
        <v>245</v>
      </c>
      <c r="E3753" s="28" t="s">
        <v>217</v>
      </c>
      <c r="F3753" s="28">
        <v>988</v>
      </c>
    </row>
    <row r="3754" spans="2:6" x14ac:dyDescent="0.3">
      <c r="B3754" s="30">
        <v>46370</v>
      </c>
      <c r="C3754" s="28" t="s">
        <v>39</v>
      </c>
      <c r="D3754" s="28" t="s">
        <v>250</v>
      </c>
      <c r="E3754" s="28" t="s">
        <v>226</v>
      </c>
      <c r="F3754" s="28">
        <v>1344</v>
      </c>
    </row>
    <row r="3755" spans="2:6" x14ac:dyDescent="0.3">
      <c r="B3755" s="30">
        <v>46370</v>
      </c>
      <c r="C3755" s="28" t="s">
        <v>38</v>
      </c>
      <c r="D3755" s="28" t="s">
        <v>244</v>
      </c>
      <c r="E3755" s="28" t="s">
        <v>241</v>
      </c>
      <c r="F3755" s="28">
        <v>660</v>
      </c>
    </row>
    <row r="3756" spans="2:6" x14ac:dyDescent="0.3">
      <c r="B3756" s="30">
        <v>46370</v>
      </c>
      <c r="C3756" s="28" t="s">
        <v>106</v>
      </c>
      <c r="D3756" s="28" t="s">
        <v>246</v>
      </c>
      <c r="E3756" s="28" t="s">
        <v>228</v>
      </c>
      <c r="F3756" s="28">
        <v>792</v>
      </c>
    </row>
    <row r="3757" spans="2:6" x14ac:dyDescent="0.3">
      <c r="B3757" s="30">
        <v>46370</v>
      </c>
      <c r="C3757" s="28" t="s">
        <v>39</v>
      </c>
      <c r="D3757" s="28" t="s">
        <v>250</v>
      </c>
      <c r="E3757" s="28" t="s">
        <v>226</v>
      </c>
      <c r="F3757" s="28">
        <v>192</v>
      </c>
    </row>
    <row r="3758" spans="2:6" x14ac:dyDescent="0.3">
      <c r="B3758" s="30">
        <v>46370</v>
      </c>
      <c r="C3758" s="28" t="s">
        <v>106</v>
      </c>
      <c r="D3758" s="28" t="s">
        <v>244</v>
      </c>
      <c r="E3758" s="28" t="s">
        <v>240</v>
      </c>
      <c r="F3758" s="28">
        <v>1080</v>
      </c>
    </row>
    <row r="3759" spans="2:6" x14ac:dyDescent="0.3">
      <c r="B3759" s="30">
        <v>46370</v>
      </c>
      <c r="C3759" s="28" t="s">
        <v>106</v>
      </c>
      <c r="D3759" s="28" t="s">
        <v>247</v>
      </c>
      <c r="E3759" s="28" t="s">
        <v>230</v>
      </c>
      <c r="F3759" s="28">
        <v>74</v>
      </c>
    </row>
    <row r="3760" spans="2:6" x14ac:dyDescent="0.3">
      <c r="B3760" s="30">
        <v>46370</v>
      </c>
      <c r="C3760" s="28" t="s">
        <v>38</v>
      </c>
      <c r="D3760" s="28" t="s">
        <v>245</v>
      </c>
      <c r="E3760" s="28" t="s">
        <v>217</v>
      </c>
      <c r="F3760" s="28">
        <v>1196</v>
      </c>
    </row>
    <row r="3761" spans="2:6" x14ac:dyDescent="0.3">
      <c r="B3761" s="30">
        <v>46370</v>
      </c>
      <c r="C3761" s="28" t="s">
        <v>42</v>
      </c>
      <c r="D3761" s="28" t="s">
        <v>250</v>
      </c>
      <c r="E3761" s="28" t="s">
        <v>235</v>
      </c>
      <c r="F3761" s="28">
        <v>86</v>
      </c>
    </row>
    <row r="3762" spans="2:6" x14ac:dyDescent="0.3">
      <c r="B3762" s="30">
        <v>46370</v>
      </c>
      <c r="C3762" s="28" t="s">
        <v>106</v>
      </c>
      <c r="D3762" s="28" t="s">
        <v>245</v>
      </c>
      <c r="E3762" s="28" t="s">
        <v>238</v>
      </c>
      <c r="F3762" s="28">
        <v>870</v>
      </c>
    </row>
    <row r="3763" spans="2:6" x14ac:dyDescent="0.3">
      <c r="B3763" s="30">
        <v>46371</v>
      </c>
      <c r="C3763" s="28" t="s">
        <v>42</v>
      </c>
      <c r="D3763" s="28" t="s">
        <v>244</v>
      </c>
      <c r="E3763" s="28" t="s">
        <v>240</v>
      </c>
      <c r="F3763" s="28">
        <v>180</v>
      </c>
    </row>
    <row r="3764" spans="2:6" x14ac:dyDescent="0.3">
      <c r="B3764" s="30">
        <v>46371</v>
      </c>
      <c r="C3764" s="28" t="s">
        <v>38</v>
      </c>
      <c r="D3764" s="28" t="s">
        <v>246</v>
      </c>
      <c r="E3764" s="28" t="s">
        <v>237</v>
      </c>
      <c r="F3764" s="28">
        <v>882</v>
      </c>
    </row>
    <row r="3765" spans="2:6" x14ac:dyDescent="0.3">
      <c r="B3765" s="30">
        <v>46371</v>
      </c>
      <c r="C3765" s="28" t="s">
        <v>42</v>
      </c>
      <c r="D3765" s="28" t="s">
        <v>244</v>
      </c>
      <c r="E3765" s="28" t="s">
        <v>240</v>
      </c>
      <c r="F3765" s="28">
        <v>1080</v>
      </c>
    </row>
    <row r="3766" spans="2:6" x14ac:dyDescent="0.3">
      <c r="B3766" s="30">
        <v>46371</v>
      </c>
      <c r="C3766" s="28" t="s">
        <v>106</v>
      </c>
      <c r="D3766" s="28" t="s">
        <v>250</v>
      </c>
      <c r="E3766" s="28" t="s">
        <v>234</v>
      </c>
      <c r="F3766" s="28">
        <v>255</v>
      </c>
    </row>
    <row r="3767" spans="2:6" x14ac:dyDescent="0.3">
      <c r="B3767" s="30">
        <v>46371</v>
      </c>
      <c r="C3767" s="28" t="s">
        <v>39</v>
      </c>
      <c r="D3767" s="28" t="s">
        <v>247</v>
      </c>
      <c r="E3767" s="28" t="s">
        <v>221</v>
      </c>
      <c r="F3767" s="28">
        <v>13</v>
      </c>
    </row>
    <row r="3768" spans="2:6" x14ac:dyDescent="0.3">
      <c r="B3768" s="30">
        <v>46371</v>
      </c>
      <c r="C3768" s="28" t="s">
        <v>106</v>
      </c>
      <c r="D3768" s="28" t="s">
        <v>244</v>
      </c>
      <c r="E3768" s="28" t="s">
        <v>227</v>
      </c>
      <c r="F3768" s="28">
        <v>232</v>
      </c>
    </row>
    <row r="3769" spans="2:6" x14ac:dyDescent="0.3">
      <c r="B3769" s="30">
        <v>46371</v>
      </c>
      <c r="C3769" s="28" t="s">
        <v>39</v>
      </c>
      <c r="D3769" s="28" t="s">
        <v>245</v>
      </c>
      <c r="E3769" s="28" t="s">
        <v>215</v>
      </c>
      <c r="F3769" s="28">
        <v>552</v>
      </c>
    </row>
    <row r="3770" spans="2:6" x14ac:dyDescent="0.3">
      <c r="B3770" s="30">
        <v>46371</v>
      </c>
      <c r="C3770" s="28" t="s">
        <v>106</v>
      </c>
      <c r="D3770" s="28" t="s">
        <v>247</v>
      </c>
      <c r="E3770" s="28" t="s">
        <v>221</v>
      </c>
      <c r="F3770" s="28">
        <v>39</v>
      </c>
    </row>
    <row r="3771" spans="2:6" x14ac:dyDescent="0.3">
      <c r="B3771" s="30">
        <v>46372</v>
      </c>
      <c r="C3771" s="28" t="s">
        <v>106</v>
      </c>
      <c r="D3771" s="28" t="s">
        <v>244</v>
      </c>
      <c r="E3771" s="28" t="s">
        <v>242</v>
      </c>
      <c r="F3771" s="28">
        <v>570</v>
      </c>
    </row>
    <row r="3772" spans="2:6" x14ac:dyDescent="0.3">
      <c r="B3772" s="30">
        <v>46372</v>
      </c>
      <c r="C3772" s="28" t="s">
        <v>39</v>
      </c>
      <c r="D3772" s="28" t="s">
        <v>246</v>
      </c>
      <c r="E3772" s="28" t="s">
        <v>229</v>
      </c>
      <c r="F3772" s="28">
        <v>1232</v>
      </c>
    </row>
    <row r="3773" spans="2:6" x14ac:dyDescent="0.3">
      <c r="B3773" s="30">
        <v>46372</v>
      </c>
      <c r="C3773" s="28" t="s">
        <v>106</v>
      </c>
      <c r="D3773" s="28" t="s">
        <v>247</v>
      </c>
      <c r="E3773" s="28" t="s">
        <v>233</v>
      </c>
      <c r="F3773" s="28">
        <v>561</v>
      </c>
    </row>
    <row r="3774" spans="2:6" x14ac:dyDescent="0.3">
      <c r="B3774" s="30">
        <v>46372</v>
      </c>
      <c r="C3774" s="28" t="s">
        <v>42</v>
      </c>
      <c r="D3774" s="28" t="s">
        <v>244</v>
      </c>
      <c r="E3774" s="28" t="s">
        <v>242</v>
      </c>
      <c r="F3774" s="28">
        <v>798</v>
      </c>
    </row>
    <row r="3775" spans="2:6" x14ac:dyDescent="0.3">
      <c r="B3775" s="30">
        <v>46372</v>
      </c>
      <c r="C3775" s="28" t="s">
        <v>39</v>
      </c>
      <c r="D3775" s="28" t="s">
        <v>250</v>
      </c>
      <c r="E3775" s="28" t="s">
        <v>232</v>
      </c>
      <c r="F3775" s="28">
        <v>611</v>
      </c>
    </row>
    <row r="3776" spans="2:6" x14ac:dyDescent="0.3">
      <c r="B3776" s="30">
        <v>46372</v>
      </c>
      <c r="C3776" s="28" t="s">
        <v>38</v>
      </c>
      <c r="D3776" s="28" t="s">
        <v>250</v>
      </c>
      <c r="E3776" s="28" t="s">
        <v>232</v>
      </c>
      <c r="F3776" s="28">
        <v>235</v>
      </c>
    </row>
    <row r="3777" spans="2:6" x14ac:dyDescent="0.3">
      <c r="B3777" s="30">
        <v>46372</v>
      </c>
      <c r="C3777" s="28" t="s">
        <v>39</v>
      </c>
      <c r="D3777" s="28" t="s">
        <v>250</v>
      </c>
      <c r="E3777" s="28" t="s">
        <v>226</v>
      </c>
      <c r="F3777" s="28">
        <v>384</v>
      </c>
    </row>
    <row r="3778" spans="2:6" x14ac:dyDescent="0.3">
      <c r="B3778" s="30">
        <v>46372</v>
      </c>
      <c r="C3778" s="28" t="s">
        <v>38</v>
      </c>
      <c r="D3778" s="28" t="s">
        <v>245</v>
      </c>
      <c r="E3778" s="28" t="s">
        <v>215</v>
      </c>
      <c r="F3778" s="28">
        <v>690</v>
      </c>
    </row>
    <row r="3779" spans="2:6" x14ac:dyDescent="0.3">
      <c r="B3779" s="30">
        <v>46372</v>
      </c>
      <c r="C3779" s="28" t="s">
        <v>39</v>
      </c>
      <c r="D3779" s="28" t="s">
        <v>250</v>
      </c>
      <c r="E3779" s="28" t="s">
        <v>234</v>
      </c>
      <c r="F3779" s="28">
        <v>612</v>
      </c>
    </row>
    <row r="3780" spans="2:6" x14ac:dyDescent="0.3">
      <c r="B3780" s="30">
        <v>46372</v>
      </c>
      <c r="C3780" s="28" t="s">
        <v>106</v>
      </c>
      <c r="D3780" s="28" t="s">
        <v>245</v>
      </c>
      <c r="E3780" s="28" t="s">
        <v>217</v>
      </c>
      <c r="F3780" s="28">
        <v>832</v>
      </c>
    </row>
    <row r="3781" spans="2:6" x14ac:dyDescent="0.3">
      <c r="B3781" s="30">
        <v>46372</v>
      </c>
      <c r="C3781" s="28" t="s">
        <v>39</v>
      </c>
      <c r="D3781" s="28" t="s">
        <v>244</v>
      </c>
      <c r="E3781" s="28" t="s">
        <v>241</v>
      </c>
      <c r="F3781" s="28">
        <v>720</v>
      </c>
    </row>
    <row r="3782" spans="2:6" x14ac:dyDescent="0.3">
      <c r="B3782" s="30">
        <v>46372</v>
      </c>
      <c r="C3782" s="28" t="s">
        <v>106</v>
      </c>
      <c r="D3782" s="28" t="s">
        <v>244</v>
      </c>
      <c r="E3782" s="28" t="s">
        <v>241</v>
      </c>
      <c r="F3782" s="28">
        <v>840</v>
      </c>
    </row>
    <row r="3783" spans="2:6" x14ac:dyDescent="0.3">
      <c r="B3783" s="30">
        <v>46372</v>
      </c>
      <c r="C3783" s="28" t="s">
        <v>42</v>
      </c>
      <c r="D3783" s="28" t="s">
        <v>250</v>
      </c>
      <c r="E3783" s="28" t="s">
        <v>235</v>
      </c>
      <c r="F3783" s="28">
        <v>645</v>
      </c>
    </row>
    <row r="3784" spans="2:6" x14ac:dyDescent="0.3">
      <c r="B3784" s="30">
        <v>46373</v>
      </c>
      <c r="C3784" s="28" t="s">
        <v>38</v>
      </c>
      <c r="D3784" s="28" t="s">
        <v>246</v>
      </c>
      <c r="E3784" s="28" t="s">
        <v>229</v>
      </c>
      <c r="F3784" s="28">
        <v>880</v>
      </c>
    </row>
    <row r="3785" spans="2:6" x14ac:dyDescent="0.3">
      <c r="B3785" s="30">
        <v>46373</v>
      </c>
      <c r="C3785" s="28" t="s">
        <v>38</v>
      </c>
      <c r="D3785" s="28" t="s">
        <v>246</v>
      </c>
      <c r="E3785" s="28" t="s">
        <v>237</v>
      </c>
      <c r="F3785" s="28">
        <v>441</v>
      </c>
    </row>
    <row r="3786" spans="2:6" x14ac:dyDescent="0.3">
      <c r="B3786" s="30">
        <v>46373</v>
      </c>
      <c r="C3786" s="28" t="s">
        <v>39</v>
      </c>
      <c r="D3786" s="28" t="s">
        <v>246</v>
      </c>
      <c r="E3786" s="28" t="s">
        <v>237</v>
      </c>
      <c r="F3786" s="28">
        <v>189</v>
      </c>
    </row>
    <row r="3787" spans="2:6" x14ac:dyDescent="0.3">
      <c r="B3787" s="30">
        <v>46373</v>
      </c>
      <c r="C3787" s="28" t="s">
        <v>106</v>
      </c>
      <c r="D3787" s="28" t="s">
        <v>247</v>
      </c>
      <c r="E3787" s="28" t="s">
        <v>221</v>
      </c>
      <c r="F3787" s="28">
        <v>325</v>
      </c>
    </row>
    <row r="3788" spans="2:6" x14ac:dyDescent="0.3">
      <c r="B3788" s="30">
        <v>46373</v>
      </c>
      <c r="C3788" s="28" t="s">
        <v>39</v>
      </c>
      <c r="D3788" s="28" t="s">
        <v>250</v>
      </c>
      <c r="E3788" s="28" t="s">
        <v>239</v>
      </c>
      <c r="F3788" s="28">
        <v>798</v>
      </c>
    </row>
    <row r="3789" spans="2:6" x14ac:dyDescent="0.3">
      <c r="B3789" s="30">
        <v>46373</v>
      </c>
      <c r="C3789" s="28" t="s">
        <v>38</v>
      </c>
      <c r="D3789" s="28" t="s">
        <v>250</v>
      </c>
      <c r="E3789" s="28" t="s">
        <v>235</v>
      </c>
      <c r="F3789" s="28">
        <v>774</v>
      </c>
    </row>
    <row r="3790" spans="2:6" x14ac:dyDescent="0.3">
      <c r="B3790" s="30">
        <v>46374</v>
      </c>
      <c r="C3790" s="28" t="s">
        <v>39</v>
      </c>
      <c r="D3790" s="28" t="s">
        <v>245</v>
      </c>
      <c r="E3790" s="28" t="s">
        <v>238</v>
      </c>
      <c r="F3790" s="28">
        <v>1305</v>
      </c>
    </row>
    <row r="3791" spans="2:6" x14ac:dyDescent="0.3">
      <c r="B3791" s="30">
        <v>46374</v>
      </c>
      <c r="C3791" s="28" t="s">
        <v>42</v>
      </c>
      <c r="D3791" s="28" t="s">
        <v>245</v>
      </c>
      <c r="E3791" s="28" t="s">
        <v>223</v>
      </c>
      <c r="F3791" s="28">
        <v>477</v>
      </c>
    </row>
    <row r="3792" spans="2:6" x14ac:dyDescent="0.3">
      <c r="B3792" s="30">
        <v>46374</v>
      </c>
      <c r="C3792" s="28" t="s">
        <v>42</v>
      </c>
      <c r="D3792" s="28" t="s">
        <v>245</v>
      </c>
      <c r="E3792" s="28" t="s">
        <v>223</v>
      </c>
      <c r="F3792" s="28">
        <v>371</v>
      </c>
    </row>
    <row r="3793" spans="2:6" x14ac:dyDescent="0.3">
      <c r="B3793" s="30">
        <v>46374</v>
      </c>
      <c r="C3793" s="28" t="s">
        <v>106</v>
      </c>
      <c r="D3793" s="28" t="s">
        <v>250</v>
      </c>
      <c r="E3793" s="28" t="s">
        <v>226</v>
      </c>
      <c r="F3793" s="28">
        <v>1152</v>
      </c>
    </row>
    <row r="3794" spans="2:6" x14ac:dyDescent="0.3">
      <c r="B3794" s="30">
        <v>46374</v>
      </c>
      <c r="C3794" s="28" t="s">
        <v>42</v>
      </c>
      <c r="D3794" s="28" t="s">
        <v>245</v>
      </c>
      <c r="E3794" s="28" t="s">
        <v>223</v>
      </c>
      <c r="F3794" s="28">
        <v>1113</v>
      </c>
    </row>
    <row r="3795" spans="2:6" x14ac:dyDescent="0.3">
      <c r="B3795" s="30">
        <v>46374</v>
      </c>
      <c r="C3795" s="28" t="s">
        <v>106</v>
      </c>
      <c r="D3795" s="28" t="s">
        <v>244</v>
      </c>
      <c r="E3795" s="28" t="s">
        <v>242</v>
      </c>
      <c r="F3795" s="28">
        <v>1368</v>
      </c>
    </row>
    <row r="3796" spans="2:6" x14ac:dyDescent="0.3">
      <c r="B3796" s="30">
        <v>46374</v>
      </c>
      <c r="C3796" s="28" t="s">
        <v>42</v>
      </c>
      <c r="D3796" s="28" t="s">
        <v>246</v>
      </c>
      <c r="E3796" s="28" t="s">
        <v>236</v>
      </c>
      <c r="F3796" s="28">
        <v>99</v>
      </c>
    </row>
    <row r="3797" spans="2:6" x14ac:dyDescent="0.3">
      <c r="B3797" s="30">
        <v>46375</v>
      </c>
      <c r="C3797" s="28" t="s">
        <v>42</v>
      </c>
      <c r="D3797" s="28" t="s">
        <v>246</v>
      </c>
      <c r="E3797" s="28" t="s">
        <v>237</v>
      </c>
      <c r="F3797" s="28">
        <v>819</v>
      </c>
    </row>
    <row r="3798" spans="2:6" x14ac:dyDescent="0.3">
      <c r="B3798" s="30">
        <v>46375</v>
      </c>
      <c r="C3798" s="28" t="s">
        <v>39</v>
      </c>
      <c r="D3798" s="28" t="s">
        <v>246</v>
      </c>
      <c r="E3798" s="28" t="s">
        <v>236</v>
      </c>
      <c r="F3798" s="28">
        <v>253</v>
      </c>
    </row>
    <row r="3799" spans="2:6" x14ac:dyDescent="0.3">
      <c r="B3799" s="30">
        <v>46375</v>
      </c>
      <c r="C3799" s="28" t="s">
        <v>38</v>
      </c>
      <c r="D3799" s="28" t="s">
        <v>245</v>
      </c>
      <c r="E3799" s="28" t="s">
        <v>219</v>
      </c>
      <c r="F3799" s="28">
        <v>728</v>
      </c>
    </row>
    <row r="3800" spans="2:6" x14ac:dyDescent="0.3">
      <c r="B3800" s="30">
        <v>46375</v>
      </c>
      <c r="C3800" s="28" t="s">
        <v>38</v>
      </c>
      <c r="D3800" s="28" t="s">
        <v>247</v>
      </c>
      <c r="E3800" s="28" t="s">
        <v>230</v>
      </c>
      <c r="F3800" s="28">
        <v>444</v>
      </c>
    </row>
    <row r="3801" spans="2:6" x14ac:dyDescent="0.3">
      <c r="B3801" s="30">
        <v>46375</v>
      </c>
      <c r="C3801" s="28" t="s">
        <v>106</v>
      </c>
      <c r="D3801" s="28" t="s">
        <v>246</v>
      </c>
      <c r="E3801" s="28" t="s">
        <v>228</v>
      </c>
      <c r="F3801" s="28">
        <v>288</v>
      </c>
    </row>
    <row r="3802" spans="2:6" x14ac:dyDescent="0.3">
      <c r="B3802" s="30">
        <v>46375</v>
      </c>
      <c r="C3802" s="28" t="s">
        <v>106</v>
      </c>
      <c r="D3802" s="28" t="s">
        <v>246</v>
      </c>
      <c r="E3802" s="28" t="s">
        <v>236</v>
      </c>
      <c r="F3802" s="28">
        <v>121</v>
      </c>
    </row>
    <row r="3803" spans="2:6" x14ac:dyDescent="0.3">
      <c r="B3803" s="30">
        <v>46375</v>
      </c>
      <c r="C3803" s="28" t="s">
        <v>38</v>
      </c>
      <c r="D3803" s="28" t="s">
        <v>245</v>
      </c>
      <c r="E3803" s="28" t="s">
        <v>223</v>
      </c>
      <c r="F3803" s="28">
        <v>689</v>
      </c>
    </row>
    <row r="3804" spans="2:6" x14ac:dyDescent="0.3">
      <c r="B3804" s="30">
        <v>46375</v>
      </c>
      <c r="C3804" s="28" t="s">
        <v>42</v>
      </c>
      <c r="D3804" s="28" t="s">
        <v>250</v>
      </c>
      <c r="E3804" s="28" t="s">
        <v>226</v>
      </c>
      <c r="F3804" s="28">
        <v>384</v>
      </c>
    </row>
    <row r="3805" spans="2:6" x14ac:dyDescent="0.3">
      <c r="B3805" s="30">
        <v>46375</v>
      </c>
      <c r="C3805" s="28" t="s">
        <v>39</v>
      </c>
      <c r="D3805" s="28" t="s">
        <v>250</v>
      </c>
      <c r="E3805" s="28" t="s">
        <v>232</v>
      </c>
      <c r="F3805" s="28">
        <v>846</v>
      </c>
    </row>
    <row r="3806" spans="2:6" x14ac:dyDescent="0.3">
      <c r="B3806" s="30">
        <v>46375</v>
      </c>
      <c r="C3806" s="28" t="s">
        <v>106</v>
      </c>
      <c r="D3806" s="28" t="s">
        <v>247</v>
      </c>
      <c r="E3806" s="28" t="s">
        <v>230</v>
      </c>
      <c r="F3806" s="28">
        <v>296</v>
      </c>
    </row>
    <row r="3807" spans="2:6" x14ac:dyDescent="0.3">
      <c r="B3807" s="30">
        <v>46375</v>
      </c>
      <c r="C3807" s="28" t="s">
        <v>38</v>
      </c>
      <c r="D3807" s="28" t="s">
        <v>250</v>
      </c>
      <c r="E3807" s="28" t="s">
        <v>232</v>
      </c>
      <c r="F3807" s="28">
        <v>752</v>
      </c>
    </row>
    <row r="3808" spans="2:6" x14ac:dyDescent="0.3">
      <c r="B3808" s="30">
        <v>46375</v>
      </c>
      <c r="C3808" s="28" t="s">
        <v>39</v>
      </c>
      <c r="D3808" s="28" t="s">
        <v>247</v>
      </c>
      <c r="E3808" s="28" t="s">
        <v>230</v>
      </c>
      <c r="F3808" s="28">
        <v>111</v>
      </c>
    </row>
    <row r="3809" spans="2:6" x14ac:dyDescent="0.3">
      <c r="B3809" s="30">
        <v>46375</v>
      </c>
      <c r="C3809" s="28" t="s">
        <v>38</v>
      </c>
      <c r="D3809" s="28" t="s">
        <v>245</v>
      </c>
      <c r="E3809" s="28" t="s">
        <v>219</v>
      </c>
      <c r="F3809" s="28">
        <v>1001</v>
      </c>
    </row>
    <row r="3810" spans="2:6" x14ac:dyDescent="0.3">
      <c r="B3810" s="30">
        <v>46376</v>
      </c>
      <c r="C3810" s="28" t="s">
        <v>42</v>
      </c>
      <c r="D3810" s="28" t="s">
        <v>244</v>
      </c>
      <c r="E3810" s="28" t="s">
        <v>231</v>
      </c>
      <c r="F3810" s="28">
        <v>550</v>
      </c>
    </row>
    <row r="3811" spans="2:6" x14ac:dyDescent="0.3">
      <c r="B3811" s="30">
        <v>46376</v>
      </c>
      <c r="C3811" s="28" t="s">
        <v>38</v>
      </c>
      <c r="D3811" s="28" t="s">
        <v>246</v>
      </c>
      <c r="E3811" s="28" t="s">
        <v>228</v>
      </c>
      <c r="F3811" s="28">
        <v>432</v>
      </c>
    </row>
    <row r="3812" spans="2:6" x14ac:dyDescent="0.3">
      <c r="B3812" s="30">
        <v>46376</v>
      </c>
      <c r="C3812" s="28" t="s">
        <v>42</v>
      </c>
      <c r="D3812" s="28" t="s">
        <v>245</v>
      </c>
      <c r="E3812" s="28" t="s">
        <v>223</v>
      </c>
      <c r="F3812" s="28">
        <v>954</v>
      </c>
    </row>
    <row r="3813" spans="2:6" x14ac:dyDescent="0.3">
      <c r="B3813" s="30">
        <v>46376</v>
      </c>
      <c r="C3813" s="28" t="s">
        <v>106</v>
      </c>
      <c r="D3813" s="28" t="s">
        <v>245</v>
      </c>
      <c r="E3813" s="28" t="s">
        <v>217</v>
      </c>
      <c r="F3813" s="28">
        <v>520</v>
      </c>
    </row>
    <row r="3814" spans="2:6" x14ac:dyDescent="0.3">
      <c r="B3814" s="30">
        <v>46376</v>
      </c>
      <c r="C3814" s="28" t="s">
        <v>38</v>
      </c>
      <c r="D3814" s="28" t="s">
        <v>244</v>
      </c>
      <c r="E3814" s="28" t="s">
        <v>231</v>
      </c>
      <c r="F3814" s="28">
        <v>176</v>
      </c>
    </row>
    <row r="3815" spans="2:6" x14ac:dyDescent="0.3">
      <c r="B3815" s="30">
        <v>46376</v>
      </c>
      <c r="C3815" s="28" t="s">
        <v>42</v>
      </c>
      <c r="D3815" s="28" t="s">
        <v>244</v>
      </c>
      <c r="E3815" s="28" t="s">
        <v>240</v>
      </c>
      <c r="F3815" s="28">
        <v>1125</v>
      </c>
    </row>
    <row r="3816" spans="2:6" x14ac:dyDescent="0.3">
      <c r="B3816" s="30">
        <v>46376</v>
      </c>
      <c r="C3816" s="28" t="s">
        <v>42</v>
      </c>
      <c r="D3816" s="28" t="s">
        <v>250</v>
      </c>
      <c r="E3816" s="28" t="s">
        <v>232</v>
      </c>
      <c r="F3816" s="28">
        <v>564</v>
      </c>
    </row>
    <row r="3817" spans="2:6" x14ac:dyDescent="0.3">
      <c r="B3817" s="30">
        <v>46376</v>
      </c>
      <c r="C3817" s="28" t="s">
        <v>38</v>
      </c>
      <c r="D3817" s="28" t="s">
        <v>247</v>
      </c>
      <c r="E3817" s="28" t="s">
        <v>230</v>
      </c>
      <c r="F3817" s="28">
        <v>333</v>
      </c>
    </row>
    <row r="3818" spans="2:6" x14ac:dyDescent="0.3">
      <c r="B3818" s="30">
        <v>46376</v>
      </c>
      <c r="C3818" s="28" t="s">
        <v>38</v>
      </c>
      <c r="D3818" s="28" t="s">
        <v>250</v>
      </c>
      <c r="E3818" s="28" t="s">
        <v>226</v>
      </c>
      <c r="F3818" s="28">
        <v>1344</v>
      </c>
    </row>
    <row r="3819" spans="2:6" x14ac:dyDescent="0.3">
      <c r="B3819" s="30">
        <v>46376</v>
      </c>
      <c r="C3819" s="28" t="s">
        <v>38</v>
      </c>
      <c r="D3819" s="28" t="s">
        <v>246</v>
      </c>
      <c r="E3819" s="28" t="s">
        <v>236</v>
      </c>
      <c r="F3819" s="28">
        <v>99</v>
      </c>
    </row>
    <row r="3820" spans="2:6" x14ac:dyDescent="0.3">
      <c r="B3820" s="30">
        <v>46376</v>
      </c>
      <c r="C3820" s="28" t="s">
        <v>38</v>
      </c>
      <c r="D3820" s="28" t="s">
        <v>244</v>
      </c>
      <c r="E3820" s="28" t="s">
        <v>240</v>
      </c>
      <c r="F3820" s="28">
        <v>1125</v>
      </c>
    </row>
    <row r="3821" spans="2:6" x14ac:dyDescent="0.3">
      <c r="B3821" s="30">
        <v>46376</v>
      </c>
      <c r="C3821" s="28" t="s">
        <v>38</v>
      </c>
      <c r="D3821" s="28" t="s">
        <v>246</v>
      </c>
      <c r="E3821" s="28" t="s">
        <v>228</v>
      </c>
      <c r="F3821" s="28">
        <v>1008</v>
      </c>
    </row>
    <row r="3822" spans="2:6" x14ac:dyDescent="0.3">
      <c r="B3822" s="30">
        <v>46376</v>
      </c>
      <c r="C3822" s="28" t="s">
        <v>42</v>
      </c>
      <c r="D3822" s="28" t="s">
        <v>244</v>
      </c>
      <c r="E3822" s="28" t="s">
        <v>231</v>
      </c>
      <c r="F3822" s="28">
        <v>132</v>
      </c>
    </row>
    <row r="3823" spans="2:6" x14ac:dyDescent="0.3">
      <c r="B3823" s="30">
        <v>46377</v>
      </c>
      <c r="C3823" s="28" t="s">
        <v>38</v>
      </c>
      <c r="D3823" s="28" t="s">
        <v>247</v>
      </c>
      <c r="E3823" s="28" t="s">
        <v>225</v>
      </c>
      <c r="F3823" s="28">
        <v>320</v>
      </c>
    </row>
    <row r="3824" spans="2:6" x14ac:dyDescent="0.3">
      <c r="B3824" s="30">
        <v>46377</v>
      </c>
      <c r="C3824" s="28" t="s">
        <v>39</v>
      </c>
      <c r="D3824" s="28" t="s">
        <v>244</v>
      </c>
      <c r="E3824" s="28" t="s">
        <v>242</v>
      </c>
      <c r="F3824" s="28">
        <v>855</v>
      </c>
    </row>
    <row r="3825" spans="2:6" x14ac:dyDescent="0.3">
      <c r="B3825" s="30">
        <v>46377</v>
      </c>
      <c r="C3825" s="28" t="s">
        <v>39</v>
      </c>
      <c r="D3825" s="28" t="s">
        <v>246</v>
      </c>
      <c r="E3825" s="28" t="s">
        <v>237</v>
      </c>
      <c r="F3825" s="28">
        <v>1197</v>
      </c>
    </row>
    <row r="3826" spans="2:6" x14ac:dyDescent="0.3">
      <c r="B3826" s="30">
        <v>46377</v>
      </c>
      <c r="C3826" s="28" t="s">
        <v>38</v>
      </c>
      <c r="D3826" s="28" t="s">
        <v>246</v>
      </c>
      <c r="E3826" s="28" t="s">
        <v>237</v>
      </c>
      <c r="F3826" s="28">
        <v>315</v>
      </c>
    </row>
    <row r="3827" spans="2:6" x14ac:dyDescent="0.3">
      <c r="B3827" s="30">
        <v>46377</v>
      </c>
      <c r="C3827" s="28" t="s">
        <v>106</v>
      </c>
      <c r="D3827" s="28" t="s">
        <v>250</v>
      </c>
      <c r="E3827" s="28" t="s">
        <v>234</v>
      </c>
      <c r="F3827" s="28">
        <v>612</v>
      </c>
    </row>
    <row r="3828" spans="2:6" x14ac:dyDescent="0.3">
      <c r="B3828" s="30">
        <v>46378</v>
      </c>
      <c r="C3828" s="28" t="s">
        <v>106</v>
      </c>
      <c r="D3828" s="28" t="s">
        <v>250</v>
      </c>
      <c r="E3828" s="28" t="s">
        <v>226</v>
      </c>
      <c r="F3828" s="28">
        <v>1728</v>
      </c>
    </row>
    <row r="3829" spans="2:6" x14ac:dyDescent="0.3">
      <c r="B3829" s="30">
        <v>46378</v>
      </c>
      <c r="C3829" s="28" t="s">
        <v>39</v>
      </c>
      <c r="D3829" s="28" t="s">
        <v>246</v>
      </c>
      <c r="E3829" s="28" t="s">
        <v>228</v>
      </c>
      <c r="F3829" s="28">
        <v>72</v>
      </c>
    </row>
    <row r="3830" spans="2:6" x14ac:dyDescent="0.3">
      <c r="B3830" s="30">
        <v>46378</v>
      </c>
      <c r="C3830" s="28" t="s">
        <v>42</v>
      </c>
      <c r="D3830" s="28" t="s">
        <v>245</v>
      </c>
      <c r="E3830" s="28" t="s">
        <v>238</v>
      </c>
      <c r="F3830" s="28">
        <v>435</v>
      </c>
    </row>
    <row r="3831" spans="2:6" x14ac:dyDescent="0.3">
      <c r="B3831" s="30">
        <v>46378</v>
      </c>
      <c r="C3831" s="28" t="s">
        <v>42</v>
      </c>
      <c r="D3831" s="28" t="s">
        <v>250</v>
      </c>
      <c r="E3831" s="28" t="s">
        <v>239</v>
      </c>
      <c r="F3831" s="28">
        <v>114</v>
      </c>
    </row>
    <row r="3832" spans="2:6" x14ac:dyDescent="0.3">
      <c r="B3832" s="30">
        <v>46378</v>
      </c>
      <c r="C3832" s="28" t="s">
        <v>42</v>
      </c>
      <c r="D3832" s="28" t="s">
        <v>246</v>
      </c>
      <c r="E3832" s="28" t="s">
        <v>237</v>
      </c>
      <c r="F3832" s="28">
        <v>63</v>
      </c>
    </row>
    <row r="3833" spans="2:6" x14ac:dyDescent="0.3">
      <c r="B3833" s="30">
        <v>46378</v>
      </c>
      <c r="C3833" s="28" t="s">
        <v>39</v>
      </c>
      <c r="D3833" s="28" t="s">
        <v>244</v>
      </c>
      <c r="E3833" s="28" t="s">
        <v>240</v>
      </c>
      <c r="F3833" s="28">
        <v>1080</v>
      </c>
    </row>
    <row r="3834" spans="2:6" x14ac:dyDescent="0.3">
      <c r="B3834" s="30">
        <v>46379</v>
      </c>
      <c r="C3834" s="28" t="s">
        <v>42</v>
      </c>
      <c r="D3834" s="28" t="s">
        <v>247</v>
      </c>
      <c r="E3834" s="28" t="s">
        <v>233</v>
      </c>
      <c r="F3834" s="28">
        <v>663</v>
      </c>
    </row>
    <row r="3835" spans="2:6" x14ac:dyDescent="0.3">
      <c r="B3835" s="30">
        <v>46379</v>
      </c>
      <c r="C3835" s="28" t="s">
        <v>42</v>
      </c>
      <c r="D3835" s="28" t="s">
        <v>246</v>
      </c>
      <c r="E3835" s="28" t="s">
        <v>229</v>
      </c>
      <c r="F3835" s="28">
        <v>1408</v>
      </c>
    </row>
    <row r="3836" spans="2:6" x14ac:dyDescent="0.3">
      <c r="B3836" s="30">
        <v>46379</v>
      </c>
      <c r="C3836" s="28" t="s">
        <v>42</v>
      </c>
      <c r="D3836" s="28" t="s">
        <v>246</v>
      </c>
      <c r="E3836" s="28" t="s">
        <v>237</v>
      </c>
      <c r="F3836" s="28">
        <v>1512</v>
      </c>
    </row>
    <row r="3837" spans="2:6" x14ac:dyDescent="0.3">
      <c r="B3837" s="30">
        <v>46379</v>
      </c>
      <c r="C3837" s="28" t="s">
        <v>42</v>
      </c>
      <c r="D3837" s="28" t="s">
        <v>246</v>
      </c>
      <c r="E3837" s="28" t="s">
        <v>228</v>
      </c>
      <c r="F3837" s="28">
        <v>1584</v>
      </c>
    </row>
    <row r="3838" spans="2:6" x14ac:dyDescent="0.3">
      <c r="B3838" s="30">
        <v>46379</v>
      </c>
      <c r="C3838" s="28" t="s">
        <v>42</v>
      </c>
      <c r="D3838" s="28" t="s">
        <v>245</v>
      </c>
      <c r="E3838" s="28" t="s">
        <v>223</v>
      </c>
      <c r="F3838" s="28">
        <v>477</v>
      </c>
    </row>
    <row r="3839" spans="2:6" x14ac:dyDescent="0.3">
      <c r="B3839" s="30">
        <v>46379</v>
      </c>
      <c r="C3839" s="28" t="s">
        <v>42</v>
      </c>
      <c r="D3839" s="28" t="s">
        <v>250</v>
      </c>
      <c r="E3839" s="28" t="s">
        <v>234</v>
      </c>
      <c r="F3839" s="28">
        <v>816</v>
      </c>
    </row>
    <row r="3840" spans="2:6" x14ac:dyDescent="0.3">
      <c r="B3840" s="30">
        <v>46379</v>
      </c>
      <c r="C3840" s="28" t="s">
        <v>39</v>
      </c>
      <c r="D3840" s="28" t="s">
        <v>247</v>
      </c>
      <c r="E3840" s="28" t="s">
        <v>225</v>
      </c>
      <c r="F3840" s="28">
        <v>128</v>
      </c>
    </row>
    <row r="3841" spans="2:6" x14ac:dyDescent="0.3">
      <c r="B3841" s="30">
        <v>46379</v>
      </c>
      <c r="C3841" s="28" t="s">
        <v>106</v>
      </c>
      <c r="D3841" s="28" t="s">
        <v>244</v>
      </c>
      <c r="E3841" s="28" t="s">
        <v>240</v>
      </c>
      <c r="F3841" s="28">
        <v>855</v>
      </c>
    </row>
    <row r="3842" spans="2:6" x14ac:dyDescent="0.3">
      <c r="B3842" s="30">
        <v>46379</v>
      </c>
      <c r="C3842" s="28" t="s">
        <v>39</v>
      </c>
      <c r="D3842" s="28" t="s">
        <v>246</v>
      </c>
      <c r="E3842" s="28" t="s">
        <v>236</v>
      </c>
      <c r="F3842" s="28">
        <v>55</v>
      </c>
    </row>
    <row r="3843" spans="2:6" x14ac:dyDescent="0.3">
      <c r="B3843" s="30">
        <v>46379</v>
      </c>
      <c r="C3843" s="28" t="s">
        <v>42</v>
      </c>
      <c r="D3843" s="28" t="s">
        <v>246</v>
      </c>
      <c r="E3843" s="28" t="s">
        <v>236</v>
      </c>
      <c r="F3843" s="28">
        <v>66</v>
      </c>
    </row>
    <row r="3844" spans="2:6" x14ac:dyDescent="0.3">
      <c r="B3844" s="30">
        <v>46380</v>
      </c>
      <c r="C3844" s="28" t="s">
        <v>106</v>
      </c>
      <c r="D3844" s="28" t="s">
        <v>247</v>
      </c>
      <c r="E3844" s="28" t="s">
        <v>225</v>
      </c>
      <c r="F3844" s="28">
        <v>448</v>
      </c>
    </row>
    <row r="3845" spans="2:6" x14ac:dyDescent="0.3">
      <c r="B3845" s="30">
        <v>46380</v>
      </c>
      <c r="C3845" s="28" t="s">
        <v>42</v>
      </c>
      <c r="D3845" s="28" t="s">
        <v>245</v>
      </c>
      <c r="E3845" s="28" t="s">
        <v>223</v>
      </c>
      <c r="F3845" s="28">
        <v>689</v>
      </c>
    </row>
    <row r="3846" spans="2:6" x14ac:dyDescent="0.3">
      <c r="B3846" s="30">
        <v>46380</v>
      </c>
      <c r="C3846" s="28" t="s">
        <v>38</v>
      </c>
      <c r="D3846" s="28" t="s">
        <v>246</v>
      </c>
      <c r="E3846" s="28" t="s">
        <v>229</v>
      </c>
      <c r="F3846" s="28">
        <v>1496</v>
      </c>
    </row>
    <row r="3847" spans="2:6" x14ac:dyDescent="0.3">
      <c r="B3847" s="30">
        <v>46380</v>
      </c>
      <c r="C3847" s="28" t="s">
        <v>42</v>
      </c>
      <c r="D3847" s="28" t="s">
        <v>247</v>
      </c>
      <c r="E3847" s="28" t="s">
        <v>225</v>
      </c>
      <c r="F3847" s="28">
        <v>1024</v>
      </c>
    </row>
    <row r="3848" spans="2:6" x14ac:dyDescent="0.3">
      <c r="B3848" s="30">
        <v>46380</v>
      </c>
      <c r="C3848" s="28" t="s">
        <v>106</v>
      </c>
      <c r="D3848" s="28" t="s">
        <v>244</v>
      </c>
      <c r="E3848" s="28" t="s">
        <v>227</v>
      </c>
      <c r="F3848" s="28">
        <v>1334</v>
      </c>
    </row>
    <row r="3849" spans="2:6" x14ac:dyDescent="0.3">
      <c r="B3849" s="30">
        <v>46380</v>
      </c>
      <c r="C3849" s="28" t="s">
        <v>39</v>
      </c>
      <c r="D3849" s="28" t="s">
        <v>244</v>
      </c>
      <c r="E3849" s="28" t="s">
        <v>231</v>
      </c>
      <c r="F3849" s="28">
        <v>88</v>
      </c>
    </row>
    <row r="3850" spans="2:6" x14ac:dyDescent="0.3">
      <c r="B3850" s="30">
        <v>46380</v>
      </c>
      <c r="C3850" s="28" t="s">
        <v>42</v>
      </c>
      <c r="D3850" s="28" t="s">
        <v>250</v>
      </c>
      <c r="E3850" s="28" t="s">
        <v>226</v>
      </c>
      <c r="F3850" s="28">
        <v>1152</v>
      </c>
    </row>
    <row r="3851" spans="2:6" x14ac:dyDescent="0.3">
      <c r="B3851" s="30">
        <v>46380</v>
      </c>
      <c r="C3851" s="28" t="s">
        <v>39</v>
      </c>
      <c r="D3851" s="28" t="s">
        <v>250</v>
      </c>
      <c r="E3851" s="28" t="s">
        <v>235</v>
      </c>
      <c r="F3851" s="28">
        <v>215</v>
      </c>
    </row>
    <row r="3852" spans="2:6" x14ac:dyDescent="0.3">
      <c r="B3852" s="30">
        <v>46380</v>
      </c>
      <c r="C3852" s="28" t="s">
        <v>42</v>
      </c>
      <c r="D3852" s="28" t="s">
        <v>246</v>
      </c>
      <c r="E3852" s="28" t="s">
        <v>228</v>
      </c>
      <c r="F3852" s="28">
        <v>1224</v>
      </c>
    </row>
    <row r="3853" spans="2:6" x14ac:dyDescent="0.3">
      <c r="B3853" s="30">
        <v>46380</v>
      </c>
      <c r="C3853" s="28" t="s">
        <v>106</v>
      </c>
      <c r="D3853" s="28" t="s">
        <v>250</v>
      </c>
      <c r="E3853" s="28" t="s">
        <v>239</v>
      </c>
      <c r="F3853" s="28">
        <v>494</v>
      </c>
    </row>
    <row r="3854" spans="2:6" x14ac:dyDescent="0.3">
      <c r="B3854" s="30">
        <v>46380</v>
      </c>
      <c r="C3854" s="28" t="s">
        <v>42</v>
      </c>
      <c r="D3854" s="28" t="s">
        <v>250</v>
      </c>
      <c r="E3854" s="28" t="s">
        <v>234</v>
      </c>
      <c r="F3854" s="28">
        <v>153</v>
      </c>
    </row>
    <row r="3855" spans="2:6" x14ac:dyDescent="0.3">
      <c r="B3855" s="30">
        <v>46381</v>
      </c>
      <c r="C3855" s="28" t="s">
        <v>38</v>
      </c>
      <c r="D3855" s="28" t="s">
        <v>245</v>
      </c>
      <c r="E3855" s="28" t="s">
        <v>217</v>
      </c>
      <c r="F3855" s="28">
        <v>1196</v>
      </c>
    </row>
    <row r="3856" spans="2:6" x14ac:dyDescent="0.3">
      <c r="B3856" s="30">
        <v>46381</v>
      </c>
      <c r="C3856" s="28" t="s">
        <v>38</v>
      </c>
      <c r="D3856" s="28" t="s">
        <v>250</v>
      </c>
      <c r="E3856" s="28" t="s">
        <v>234</v>
      </c>
      <c r="F3856" s="28">
        <v>1071</v>
      </c>
    </row>
    <row r="3857" spans="2:6" x14ac:dyDescent="0.3">
      <c r="B3857" s="30">
        <v>46381</v>
      </c>
      <c r="C3857" s="28" t="s">
        <v>42</v>
      </c>
      <c r="D3857" s="28" t="s">
        <v>244</v>
      </c>
      <c r="E3857" s="28" t="s">
        <v>227</v>
      </c>
      <c r="F3857" s="28">
        <v>522</v>
      </c>
    </row>
    <row r="3858" spans="2:6" x14ac:dyDescent="0.3">
      <c r="B3858" s="30">
        <v>46381</v>
      </c>
      <c r="C3858" s="28" t="s">
        <v>39</v>
      </c>
      <c r="D3858" s="28" t="s">
        <v>247</v>
      </c>
      <c r="E3858" s="28" t="s">
        <v>230</v>
      </c>
      <c r="F3858" s="28">
        <v>851</v>
      </c>
    </row>
    <row r="3859" spans="2:6" x14ac:dyDescent="0.3">
      <c r="B3859" s="30">
        <v>46381</v>
      </c>
      <c r="C3859" s="28" t="s">
        <v>42</v>
      </c>
      <c r="D3859" s="28" t="s">
        <v>244</v>
      </c>
      <c r="E3859" s="28" t="s">
        <v>242</v>
      </c>
      <c r="F3859" s="28">
        <v>171</v>
      </c>
    </row>
    <row r="3860" spans="2:6" x14ac:dyDescent="0.3">
      <c r="B3860" s="30">
        <v>46381</v>
      </c>
      <c r="C3860" s="28" t="s">
        <v>106</v>
      </c>
      <c r="D3860" s="28" t="s">
        <v>246</v>
      </c>
      <c r="E3860" s="28" t="s">
        <v>229</v>
      </c>
      <c r="F3860" s="28">
        <v>880</v>
      </c>
    </row>
    <row r="3861" spans="2:6" x14ac:dyDescent="0.3">
      <c r="B3861" s="30">
        <v>46381</v>
      </c>
      <c r="C3861" s="28" t="s">
        <v>106</v>
      </c>
      <c r="D3861" s="28" t="s">
        <v>245</v>
      </c>
      <c r="E3861" s="28" t="s">
        <v>238</v>
      </c>
      <c r="F3861" s="28">
        <v>1131</v>
      </c>
    </row>
    <row r="3862" spans="2:6" x14ac:dyDescent="0.3">
      <c r="B3862" s="30">
        <v>46381</v>
      </c>
      <c r="C3862" s="28" t="s">
        <v>42</v>
      </c>
      <c r="D3862" s="28" t="s">
        <v>246</v>
      </c>
      <c r="E3862" s="28" t="s">
        <v>229</v>
      </c>
      <c r="F3862" s="28">
        <v>1760</v>
      </c>
    </row>
    <row r="3863" spans="2:6" x14ac:dyDescent="0.3">
      <c r="B3863" s="30">
        <v>46382</v>
      </c>
      <c r="C3863" s="28" t="s">
        <v>39</v>
      </c>
      <c r="D3863" s="28" t="s">
        <v>250</v>
      </c>
      <c r="E3863" s="28" t="s">
        <v>226</v>
      </c>
      <c r="F3863" s="28">
        <v>960</v>
      </c>
    </row>
    <row r="3864" spans="2:6" x14ac:dyDescent="0.3">
      <c r="B3864" s="30">
        <v>46382</v>
      </c>
      <c r="C3864" s="28" t="s">
        <v>38</v>
      </c>
      <c r="D3864" s="28" t="s">
        <v>247</v>
      </c>
      <c r="E3864" s="28" t="s">
        <v>221</v>
      </c>
      <c r="F3864" s="28">
        <v>286</v>
      </c>
    </row>
    <row r="3865" spans="2:6" x14ac:dyDescent="0.3">
      <c r="B3865" s="30">
        <v>46382</v>
      </c>
      <c r="C3865" s="28" t="s">
        <v>42</v>
      </c>
      <c r="D3865" s="28" t="s">
        <v>244</v>
      </c>
      <c r="E3865" s="28" t="s">
        <v>240</v>
      </c>
      <c r="F3865" s="28">
        <v>90</v>
      </c>
    </row>
    <row r="3866" spans="2:6" x14ac:dyDescent="0.3">
      <c r="B3866" s="30">
        <v>46382</v>
      </c>
      <c r="C3866" s="28" t="s">
        <v>106</v>
      </c>
      <c r="D3866" s="28" t="s">
        <v>246</v>
      </c>
      <c r="E3866" s="28" t="s">
        <v>229</v>
      </c>
      <c r="F3866" s="28">
        <v>704</v>
      </c>
    </row>
    <row r="3867" spans="2:6" x14ac:dyDescent="0.3">
      <c r="B3867" s="30">
        <v>46382</v>
      </c>
      <c r="C3867" s="28" t="s">
        <v>106</v>
      </c>
      <c r="D3867" s="28" t="s">
        <v>250</v>
      </c>
      <c r="E3867" s="28" t="s">
        <v>235</v>
      </c>
      <c r="F3867" s="28">
        <v>473</v>
      </c>
    </row>
    <row r="3868" spans="2:6" x14ac:dyDescent="0.3">
      <c r="B3868" s="30">
        <v>46382</v>
      </c>
      <c r="C3868" s="28" t="s">
        <v>106</v>
      </c>
      <c r="D3868" s="28" t="s">
        <v>245</v>
      </c>
      <c r="E3868" s="28" t="s">
        <v>217</v>
      </c>
      <c r="F3868" s="28">
        <v>728</v>
      </c>
    </row>
    <row r="3869" spans="2:6" x14ac:dyDescent="0.3">
      <c r="B3869" s="30">
        <v>46382</v>
      </c>
      <c r="C3869" s="28" t="s">
        <v>106</v>
      </c>
      <c r="D3869" s="28" t="s">
        <v>247</v>
      </c>
      <c r="E3869" s="28" t="s">
        <v>225</v>
      </c>
      <c r="F3869" s="28">
        <v>128</v>
      </c>
    </row>
    <row r="3870" spans="2:6" x14ac:dyDescent="0.3">
      <c r="B3870" s="30">
        <v>46382</v>
      </c>
      <c r="C3870" s="28" t="s">
        <v>39</v>
      </c>
      <c r="D3870" s="28" t="s">
        <v>247</v>
      </c>
      <c r="E3870" s="28" t="s">
        <v>230</v>
      </c>
      <c r="F3870" s="28">
        <v>37</v>
      </c>
    </row>
    <row r="3871" spans="2:6" x14ac:dyDescent="0.3">
      <c r="B3871" s="30">
        <v>46382</v>
      </c>
      <c r="C3871" s="28" t="s">
        <v>106</v>
      </c>
      <c r="D3871" s="28" t="s">
        <v>250</v>
      </c>
      <c r="E3871" s="28" t="s">
        <v>234</v>
      </c>
      <c r="F3871" s="28">
        <v>1020</v>
      </c>
    </row>
    <row r="3872" spans="2:6" x14ac:dyDescent="0.3">
      <c r="B3872" s="30">
        <v>46382</v>
      </c>
      <c r="C3872" s="28" t="s">
        <v>42</v>
      </c>
      <c r="D3872" s="28" t="s">
        <v>250</v>
      </c>
      <c r="E3872" s="28" t="s">
        <v>239</v>
      </c>
      <c r="F3872" s="28">
        <v>76</v>
      </c>
    </row>
    <row r="3873" spans="2:6" x14ac:dyDescent="0.3">
      <c r="B3873" s="30">
        <v>46382</v>
      </c>
      <c r="C3873" s="28" t="s">
        <v>42</v>
      </c>
      <c r="D3873" s="28" t="s">
        <v>247</v>
      </c>
      <c r="E3873" s="28" t="s">
        <v>225</v>
      </c>
      <c r="F3873" s="28">
        <v>1536</v>
      </c>
    </row>
    <row r="3874" spans="2:6" x14ac:dyDescent="0.3">
      <c r="B3874" s="30">
        <v>46382</v>
      </c>
      <c r="C3874" s="28" t="s">
        <v>39</v>
      </c>
      <c r="D3874" s="28" t="s">
        <v>247</v>
      </c>
      <c r="E3874" s="28" t="s">
        <v>230</v>
      </c>
      <c r="F3874" s="28">
        <v>296</v>
      </c>
    </row>
    <row r="3875" spans="2:6" x14ac:dyDescent="0.3">
      <c r="B3875" s="30">
        <v>46382</v>
      </c>
      <c r="C3875" s="28" t="s">
        <v>42</v>
      </c>
      <c r="D3875" s="28" t="s">
        <v>244</v>
      </c>
      <c r="E3875" s="28" t="s">
        <v>241</v>
      </c>
      <c r="F3875" s="28">
        <v>840</v>
      </c>
    </row>
    <row r="3876" spans="2:6" x14ac:dyDescent="0.3">
      <c r="B3876" s="30">
        <v>46382</v>
      </c>
      <c r="C3876" s="28" t="s">
        <v>42</v>
      </c>
      <c r="D3876" s="28" t="s">
        <v>250</v>
      </c>
      <c r="E3876" s="28" t="s">
        <v>226</v>
      </c>
      <c r="F3876" s="28">
        <v>864</v>
      </c>
    </row>
    <row r="3877" spans="2:6" x14ac:dyDescent="0.3">
      <c r="B3877" s="30">
        <v>46382</v>
      </c>
      <c r="C3877" s="28" t="s">
        <v>38</v>
      </c>
      <c r="D3877" s="28" t="s">
        <v>247</v>
      </c>
      <c r="E3877" s="28" t="s">
        <v>225</v>
      </c>
      <c r="F3877" s="28">
        <v>448</v>
      </c>
    </row>
    <row r="3878" spans="2:6" x14ac:dyDescent="0.3">
      <c r="B3878" s="30">
        <v>46382</v>
      </c>
      <c r="C3878" s="28" t="s">
        <v>38</v>
      </c>
      <c r="D3878" s="28" t="s">
        <v>247</v>
      </c>
      <c r="E3878" s="28" t="s">
        <v>225</v>
      </c>
      <c r="F3878" s="28">
        <v>1344</v>
      </c>
    </row>
    <row r="3879" spans="2:6" x14ac:dyDescent="0.3">
      <c r="B3879" s="30">
        <v>46382</v>
      </c>
      <c r="C3879" s="28" t="s">
        <v>42</v>
      </c>
      <c r="D3879" s="28" t="s">
        <v>245</v>
      </c>
      <c r="E3879" s="28" t="s">
        <v>223</v>
      </c>
      <c r="F3879" s="28">
        <v>318</v>
      </c>
    </row>
    <row r="3880" spans="2:6" x14ac:dyDescent="0.3">
      <c r="B3880" s="30">
        <v>46383</v>
      </c>
      <c r="C3880" s="28" t="s">
        <v>106</v>
      </c>
      <c r="D3880" s="28" t="s">
        <v>250</v>
      </c>
      <c r="E3880" s="28" t="s">
        <v>232</v>
      </c>
      <c r="F3880" s="28">
        <v>940</v>
      </c>
    </row>
    <row r="3881" spans="2:6" x14ac:dyDescent="0.3">
      <c r="B3881" s="30">
        <v>46383</v>
      </c>
      <c r="C3881" s="28" t="s">
        <v>38</v>
      </c>
      <c r="D3881" s="28" t="s">
        <v>250</v>
      </c>
      <c r="E3881" s="28" t="s">
        <v>226</v>
      </c>
      <c r="F3881" s="28">
        <v>1056</v>
      </c>
    </row>
    <row r="3882" spans="2:6" x14ac:dyDescent="0.3">
      <c r="B3882" s="30">
        <v>46383</v>
      </c>
      <c r="C3882" s="28" t="s">
        <v>106</v>
      </c>
      <c r="D3882" s="28" t="s">
        <v>250</v>
      </c>
      <c r="E3882" s="28" t="s">
        <v>226</v>
      </c>
      <c r="F3882" s="28">
        <v>192</v>
      </c>
    </row>
    <row r="3883" spans="2:6" x14ac:dyDescent="0.3">
      <c r="B3883" s="30">
        <v>46383</v>
      </c>
      <c r="C3883" s="28" t="s">
        <v>106</v>
      </c>
      <c r="D3883" s="28" t="s">
        <v>247</v>
      </c>
      <c r="E3883" s="28" t="s">
        <v>225</v>
      </c>
      <c r="F3883" s="28">
        <v>704</v>
      </c>
    </row>
    <row r="3884" spans="2:6" x14ac:dyDescent="0.3">
      <c r="B3884" s="30">
        <v>46383</v>
      </c>
      <c r="C3884" s="28" t="s">
        <v>42</v>
      </c>
      <c r="D3884" s="28" t="s">
        <v>245</v>
      </c>
      <c r="E3884" s="28" t="s">
        <v>215</v>
      </c>
      <c r="F3884" s="28">
        <v>621</v>
      </c>
    </row>
    <row r="3885" spans="2:6" x14ac:dyDescent="0.3">
      <c r="B3885" s="30">
        <v>46383</v>
      </c>
      <c r="C3885" s="28" t="s">
        <v>42</v>
      </c>
      <c r="D3885" s="28" t="s">
        <v>247</v>
      </c>
      <c r="E3885" s="28" t="s">
        <v>225</v>
      </c>
      <c r="F3885" s="28">
        <v>896</v>
      </c>
    </row>
    <row r="3886" spans="2:6" x14ac:dyDescent="0.3">
      <c r="B3886" s="30">
        <v>46383</v>
      </c>
      <c r="C3886" s="28" t="s">
        <v>42</v>
      </c>
      <c r="D3886" s="28" t="s">
        <v>244</v>
      </c>
      <c r="E3886" s="28" t="s">
        <v>231</v>
      </c>
      <c r="F3886" s="28">
        <v>44</v>
      </c>
    </row>
    <row r="3887" spans="2:6" x14ac:dyDescent="0.3">
      <c r="B3887" s="30">
        <v>46383</v>
      </c>
      <c r="C3887" s="28" t="s">
        <v>39</v>
      </c>
      <c r="D3887" s="28" t="s">
        <v>247</v>
      </c>
      <c r="E3887" s="28" t="s">
        <v>230</v>
      </c>
      <c r="F3887" s="28">
        <v>925</v>
      </c>
    </row>
    <row r="3888" spans="2:6" x14ac:dyDescent="0.3">
      <c r="B3888" s="30">
        <v>46383</v>
      </c>
      <c r="C3888" s="28" t="s">
        <v>106</v>
      </c>
      <c r="D3888" s="28" t="s">
        <v>244</v>
      </c>
      <c r="E3888" s="28" t="s">
        <v>242</v>
      </c>
      <c r="F3888" s="28">
        <v>513</v>
      </c>
    </row>
    <row r="3889" spans="2:6" x14ac:dyDescent="0.3">
      <c r="B3889" s="30">
        <v>46383</v>
      </c>
      <c r="C3889" s="28" t="s">
        <v>38</v>
      </c>
      <c r="D3889" s="28" t="s">
        <v>246</v>
      </c>
      <c r="E3889" s="28" t="s">
        <v>236</v>
      </c>
      <c r="F3889" s="28">
        <v>99</v>
      </c>
    </row>
    <row r="3890" spans="2:6" x14ac:dyDescent="0.3">
      <c r="B3890" s="30">
        <v>46383</v>
      </c>
      <c r="C3890" s="28" t="s">
        <v>42</v>
      </c>
      <c r="D3890" s="28" t="s">
        <v>250</v>
      </c>
      <c r="E3890" s="28" t="s">
        <v>239</v>
      </c>
      <c r="F3890" s="28">
        <v>836</v>
      </c>
    </row>
    <row r="3891" spans="2:6" x14ac:dyDescent="0.3">
      <c r="B3891" s="30">
        <v>46384</v>
      </c>
      <c r="C3891" s="28" t="s">
        <v>39</v>
      </c>
      <c r="D3891" s="28" t="s">
        <v>244</v>
      </c>
      <c r="E3891" s="28" t="s">
        <v>241</v>
      </c>
      <c r="F3891" s="28">
        <v>720</v>
      </c>
    </row>
    <row r="3892" spans="2:6" x14ac:dyDescent="0.3">
      <c r="B3892" s="30">
        <v>46384</v>
      </c>
      <c r="C3892" s="28" t="s">
        <v>38</v>
      </c>
      <c r="D3892" s="28" t="s">
        <v>244</v>
      </c>
      <c r="E3892" s="28" t="s">
        <v>242</v>
      </c>
      <c r="F3892" s="28">
        <v>1311</v>
      </c>
    </row>
    <row r="3893" spans="2:6" x14ac:dyDescent="0.3">
      <c r="B3893" s="30">
        <v>46384</v>
      </c>
      <c r="C3893" s="28" t="s">
        <v>42</v>
      </c>
      <c r="D3893" s="28" t="s">
        <v>245</v>
      </c>
      <c r="E3893" s="28" t="s">
        <v>215</v>
      </c>
      <c r="F3893" s="28">
        <v>759</v>
      </c>
    </row>
    <row r="3894" spans="2:6" x14ac:dyDescent="0.3">
      <c r="B3894" s="30">
        <v>46384</v>
      </c>
      <c r="C3894" s="28" t="s">
        <v>38</v>
      </c>
      <c r="D3894" s="28" t="s">
        <v>246</v>
      </c>
      <c r="E3894" s="28" t="s">
        <v>228</v>
      </c>
      <c r="F3894" s="28">
        <v>1512</v>
      </c>
    </row>
    <row r="3895" spans="2:6" x14ac:dyDescent="0.3">
      <c r="B3895" s="30">
        <v>46384</v>
      </c>
      <c r="C3895" s="28" t="s">
        <v>39</v>
      </c>
      <c r="D3895" s="28" t="s">
        <v>244</v>
      </c>
      <c r="E3895" s="28" t="s">
        <v>241</v>
      </c>
      <c r="F3895" s="28">
        <v>420</v>
      </c>
    </row>
    <row r="3896" spans="2:6" x14ac:dyDescent="0.3">
      <c r="B3896" s="30">
        <v>46384</v>
      </c>
      <c r="C3896" s="28" t="s">
        <v>106</v>
      </c>
      <c r="D3896" s="28" t="s">
        <v>245</v>
      </c>
      <c r="E3896" s="28" t="s">
        <v>217</v>
      </c>
      <c r="F3896" s="28">
        <v>312</v>
      </c>
    </row>
    <row r="3897" spans="2:6" x14ac:dyDescent="0.3">
      <c r="B3897" s="30">
        <v>46384</v>
      </c>
      <c r="C3897" s="28" t="s">
        <v>39</v>
      </c>
      <c r="D3897" s="28" t="s">
        <v>244</v>
      </c>
      <c r="E3897" s="28" t="s">
        <v>240</v>
      </c>
      <c r="F3897" s="28">
        <v>540</v>
      </c>
    </row>
    <row r="3898" spans="2:6" x14ac:dyDescent="0.3">
      <c r="B3898" s="30">
        <v>46384</v>
      </c>
      <c r="C3898" s="28" t="s">
        <v>42</v>
      </c>
      <c r="D3898" s="28" t="s">
        <v>246</v>
      </c>
      <c r="E3898" s="28" t="s">
        <v>237</v>
      </c>
      <c r="F3898" s="28">
        <v>378</v>
      </c>
    </row>
    <row r="3899" spans="2:6" x14ac:dyDescent="0.3">
      <c r="B3899" s="30">
        <v>46384</v>
      </c>
      <c r="C3899" s="28" t="s">
        <v>42</v>
      </c>
      <c r="D3899" s="28" t="s">
        <v>247</v>
      </c>
      <c r="E3899" s="28" t="s">
        <v>230</v>
      </c>
      <c r="F3899" s="28">
        <v>333</v>
      </c>
    </row>
    <row r="3900" spans="2:6" x14ac:dyDescent="0.3">
      <c r="B3900" s="30">
        <v>46384</v>
      </c>
      <c r="C3900" s="28" t="s">
        <v>42</v>
      </c>
      <c r="D3900" s="28" t="s">
        <v>250</v>
      </c>
      <c r="E3900" s="28" t="s">
        <v>226</v>
      </c>
      <c r="F3900" s="28">
        <v>288</v>
      </c>
    </row>
    <row r="3901" spans="2:6" x14ac:dyDescent="0.3">
      <c r="B3901" s="30">
        <v>46384</v>
      </c>
      <c r="C3901" s="28" t="s">
        <v>106</v>
      </c>
      <c r="D3901" s="28" t="s">
        <v>250</v>
      </c>
      <c r="E3901" s="28" t="s">
        <v>239</v>
      </c>
      <c r="F3901" s="28">
        <v>532</v>
      </c>
    </row>
    <row r="3902" spans="2:6" x14ac:dyDescent="0.3">
      <c r="B3902" s="30">
        <v>46384</v>
      </c>
      <c r="C3902" s="28" t="s">
        <v>106</v>
      </c>
      <c r="D3902" s="28" t="s">
        <v>245</v>
      </c>
      <c r="E3902" s="28" t="s">
        <v>223</v>
      </c>
      <c r="F3902" s="28">
        <v>159</v>
      </c>
    </row>
    <row r="3903" spans="2:6" x14ac:dyDescent="0.3">
      <c r="B3903" s="30">
        <v>46384</v>
      </c>
      <c r="C3903" s="28" t="s">
        <v>38</v>
      </c>
      <c r="D3903" s="28" t="s">
        <v>245</v>
      </c>
      <c r="E3903" s="28" t="s">
        <v>215</v>
      </c>
      <c r="F3903" s="28">
        <v>690</v>
      </c>
    </row>
    <row r="3904" spans="2:6" x14ac:dyDescent="0.3">
      <c r="B3904" s="30">
        <v>46384</v>
      </c>
      <c r="C3904" s="28" t="s">
        <v>42</v>
      </c>
      <c r="D3904" s="28" t="s">
        <v>250</v>
      </c>
      <c r="E3904" s="28" t="s">
        <v>226</v>
      </c>
      <c r="F3904" s="28">
        <v>1440</v>
      </c>
    </row>
    <row r="3905" spans="2:6" x14ac:dyDescent="0.3">
      <c r="B3905" s="30">
        <v>46384</v>
      </c>
      <c r="C3905" s="28" t="s">
        <v>106</v>
      </c>
      <c r="D3905" s="28" t="s">
        <v>246</v>
      </c>
      <c r="E3905" s="28" t="s">
        <v>229</v>
      </c>
      <c r="F3905" s="28">
        <v>1496</v>
      </c>
    </row>
    <row r="3906" spans="2:6" x14ac:dyDescent="0.3">
      <c r="B3906" s="30">
        <v>46385</v>
      </c>
      <c r="C3906" s="28" t="s">
        <v>38</v>
      </c>
      <c r="D3906" s="28" t="s">
        <v>250</v>
      </c>
      <c r="E3906" s="28" t="s">
        <v>239</v>
      </c>
      <c r="F3906" s="28">
        <v>38</v>
      </c>
    </row>
    <row r="3907" spans="2:6" x14ac:dyDescent="0.3">
      <c r="B3907" s="30">
        <v>46385</v>
      </c>
      <c r="C3907" s="28" t="s">
        <v>38</v>
      </c>
      <c r="D3907" s="28" t="s">
        <v>246</v>
      </c>
      <c r="E3907" s="28" t="s">
        <v>236</v>
      </c>
      <c r="F3907" s="28">
        <v>88</v>
      </c>
    </row>
    <row r="3908" spans="2:6" x14ac:dyDescent="0.3">
      <c r="B3908" s="30">
        <v>46385</v>
      </c>
      <c r="C3908" s="28" t="s">
        <v>39</v>
      </c>
      <c r="D3908" s="28" t="s">
        <v>244</v>
      </c>
      <c r="E3908" s="28" t="s">
        <v>242</v>
      </c>
      <c r="F3908" s="28">
        <v>969</v>
      </c>
    </row>
    <row r="3909" spans="2:6" x14ac:dyDescent="0.3">
      <c r="B3909" s="30">
        <v>46385</v>
      </c>
      <c r="C3909" s="28" t="s">
        <v>38</v>
      </c>
      <c r="D3909" s="28" t="s">
        <v>250</v>
      </c>
      <c r="E3909" s="28" t="s">
        <v>232</v>
      </c>
      <c r="F3909" s="28">
        <v>611</v>
      </c>
    </row>
    <row r="3910" spans="2:6" x14ac:dyDescent="0.3">
      <c r="B3910" s="30">
        <v>46385</v>
      </c>
      <c r="C3910" s="28" t="s">
        <v>39</v>
      </c>
      <c r="D3910" s="28" t="s">
        <v>244</v>
      </c>
      <c r="E3910" s="28" t="s">
        <v>231</v>
      </c>
      <c r="F3910" s="28">
        <v>418</v>
      </c>
    </row>
    <row r="3911" spans="2:6" x14ac:dyDescent="0.3">
      <c r="B3911" s="30">
        <v>46385</v>
      </c>
      <c r="C3911" s="28" t="s">
        <v>39</v>
      </c>
      <c r="D3911" s="28" t="s">
        <v>250</v>
      </c>
      <c r="E3911" s="28" t="s">
        <v>235</v>
      </c>
      <c r="F3911" s="28">
        <v>559</v>
      </c>
    </row>
    <row r="3912" spans="2:6" x14ac:dyDescent="0.3">
      <c r="B3912" s="30">
        <v>46385</v>
      </c>
      <c r="C3912" s="28" t="s">
        <v>38</v>
      </c>
      <c r="D3912" s="28" t="s">
        <v>244</v>
      </c>
      <c r="E3912" s="28" t="s">
        <v>240</v>
      </c>
      <c r="F3912" s="28">
        <v>45</v>
      </c>
    </row>
    <row r="3913" spans="2:6" x14ac:dyDescent="0.3">
      <c r="B3913" s="30">
        <v>46385</v>
      </c>
      <c r="C3913" s="28" t="s">
        <v>106</v>
      </c>
      <c r="D3913" s="28" t="s">
        <v>250</v>
      </c>
      <c r="E3913" s="28" t="s">
        <v>232</v>
      </c>
      <c r="F3913" s="28">
        <v>940</v>
      </c>
    </row>
    <row r="3914" spans="2:6" x14ac:dyDescent="0.3">
      <c r="B3914" s="30">
        <v>46385</v>
      </c>
      <c r="C3914" s="28" t="s">
        <v>42</v>
      </c>
      <c r="D3914" s="28" t="s">
        <v>247</v>
      </c>
      <c r="E3914" s="28" t="s">
        <v>221</v>
      </c>
      <c r="F3914" s="28">
        <v>221</v>
      </c>
    </row>
    <row r="3915" spans="2:6" x14ac:dyDescent="0.3">
      <c r="B3915" s="30">
        <v>46385</v>
      </c>
      <c r="C3915" s="28" t="s">
        <v>106</v>
      </c>
      <c r="D3915" s="28" t="s">
        <v>246</v>
      </c>
      <c r="E3915" s="28" t="s">
        <v>228</v>
      </c>
      <c r="F3915" s="28">
        <v>1008</v>
      </c>
    </row>
    <row r="3916" spans="2:6" x14ac:dyDescent="0.3">
      <c r="B3916" s="30">
        <v>46386</v>
      </c>
      <c r="C3916" s="28" t="s">
        <v>38</v>
      </c>
      <c r="D3916" s="28" t="s">
        <v>246</v>
      </c>
      <c r="E3916" s="28" t="s">
        <v>237</v>
      </c>
      <c r="F3916" s="28">
        <v>315</v>
      </c>
    </row>
    <row r="3917" spans="2:6" x14ac:dyDescent="0.3">
      <c r="B3917" s="30">
        <v>46386</v>
      </c>
      <c r="C3917" s="28" t="s">
        <v>42</v>
      </c>
      <c r="D3917" s="28" t="s">
        <v>247</v>
      </c>
      <c r="E3917" s="28" t="s">
        <v>230</v>
      </c>
      <c r="F3917" s="28">
        <v>814</v>
      </c>
    </row>
    <row r="3918" spans="2:6" x14ac:dyDescent="0.3">
      <c r="B3918" s="30">
        <v>46386</v>
      </c>
      <c r="C3918" s="28" t="s">
        <v>106</v>
      </c>
      <c r="D3918" s="28" t="s">
        <v>244</v>
      </c>
      <c r="E3918" s="28" t="s">
        <v>227</v>
      </c>
      <c r="F3918" s="28">
        <v>1218</v>
      </c>
    </row>
    <row r="3919" spans="2:6" x14ac:dyDescent="0.3">
      <c r="B3919" s="30">
        <v>46386</v>
      </c>
      <c r="C3919" s="28" t="s">
        <v>106</v>
      </c>
      <c r="D3919" s="28" t="s">
        <v>246</v>
      </c>
      <c r="E3919" s="28" t="s">
        <v>229</v>
      </c>
      <c r="F3919" s="28">
        <v>616</v>
      </c>
    </row>
    <row r="3920" spans="2:6" x14ac:dyDescent="0.3">
      <c r="B3920" s="30">
        <v>46386</v>
      </c>
      <c r="C3920" s="28" t="s">
        <v>42</v>
      </c>
      <c r="D3920" s="28" t="s">
        <v>250</v>
      </c>
      <c r="E3920" s="28" t="s">
        <v>234</v>
      </c>
      <c r="F3920" s="28">
        <v>357</v>
      </c>
    </row>
    <row r="3921" spans="2:6" x14ac:dyDescent="0.3">
      <c r="B3921" s="30">
        <v>46386</v>
      </c>
      <c r="C3921" s="28" t="s">
        <v>38</v>
      </c>
      <c r="D3921" s="28" t="s">
        <v>250</v>
      </c>
      <c r="E3921" s="28" t="s">
        <v>239</v>
      </c>
      <c r="F3921" s="28">
        <v>532</v>
      </c>
    </row>
    <row r="3922" spans="2:6" x14ac:dyDescent="0.3">
      <c r="B3922" s="30">
        <v>46386</v>
      </c>
      <c r="C3922" s="28" t="s">
        <v>106</v>
      </c>
      <c r="D3922" s="28" t="s">
        <v>250</v>
      </c>
      <c r="E3922" s="28" t="s">
        <v>226</v>
      </c>
      <c r="F3922" s="28">
        <v>1920</v>
      </c>
    </row>
    <row r="3923" spans="2:6" x14ac:dyDescent="0.3">
      <c r="B3923" s="30">
        <v>46387</v>
      </c>
      <c r="C3923" s="28" t="s">
        <v>38</v>
      </c>
      <c r="D3923" s="28" t="s">
        <v>250</v>
      </c>
      <c r="E3923" s="28" t="s">
        <v>239</v>
      </c>
      <c r="F3923" s="28">
        <v>494</v>
      </c>
    </row>
    <row r="3924" spans="2:6" x14ac:dyDescent="0.3">
      <c r="B3924" s="30">
        <v>46387</v>
      </c>
      <c r="C3924" s="28" t="s">
        <v>39</v>
      </c>
      <c r="D3924" s="28" t="s">
        <v>244</v>
      </c>
      <c r="E3924" s="28" t="s">
        <v>227</v>
      </c>
      <c r="F3924" s="28">
        <v>58</v>
      </c>
    </row>
    <row r="3925" spans="2:6" x14ac:dyDescent="0.3">
      <c r="B3925" s="30">
        <v>46387</v>
      </c>
      <c r="C3925" s="28" t="s">
        <v>38</v>
      </c>
      <c r="D3925" s="28" t="s">
        <v>247</v>
      </c>
      <c r="E3925" s="28" t="s">
        <v>230</v>
      </c>
      <c r="F3925" s="28">
        <v>222</v>
      </c>
    </row>
    <row r="3926" spans="2:6" x14ac:dyDescent="0.3">
      <c r="B3926" s="30">
        <v>46387</v>
      </c>
      <c r="C3926" s="28" t="s">
        <v>38</v>
      </c>
      <c r="D3926" s="28" t="s">
        <v>245</v>
      </c>
      <c r="E3926" s="28" t="s">
        <v>217</v>
      </c>
      <c r="F3926" s="28">
        <v>1040</v>
      </c>
    </row>
    <row r="3927" spans="2:6" x14ac:dyDescent="0.3">
      <c r="B3927" s="30">
        <v>46387</v>
      </c>
      <c r="C3927" s="28" t="s">
        <v>38</v>
      </c>
      <c r="D3927" s="28" t="s">
        <v>244</v>
      </c>
      <c r="E3927" s="28" t="s">
        <v>242</v>
      </c>
      <c r="F3927" s="28">
        <v>1083</v>
      </c>
    </row>
    <row r="3928" spans="2:6" x14ac:dyDescent="0.3">
      <c r="B3928" s="30">
        <v>46387</v>
      </c>
      <c r="C3928" s="28" t="s">
        <v>106</v>
      </c>
      <c r="D3928" s="28" t="s">
        <v>244</v>
      </c>
      <c r="E3928" s="28" t="s">
        <v>242</v>
      </c>
      <c r="F3928" s="28">
        <v>684</v>
      </c>
    </row>
    <row r="3929" spans="2:6" x14ac:dyDescent="0.3">
      <c r="B3929" s="30">
        <v>46387</v>
      </c>
      <c r="C3929" s="28" t="s">
        <v>42</v>
      </c>
      <c r="D3929" s="28" t="s">
        <v>245</v>
      </c>
      <c r="E3929" s="28" t="s">
        <v>215</v>
      </c>
      <c r="F3929" s="28">
        <v>1311</v>
      </c>
    </row>
    <row r="3930" spans="2:6" x14ac:dyDescent="0.3">
      <c r="B3930" s="30">
        <v>46387</v>
      </c>
      <c r="C3930" s="28" t="s">
        <v>106</v>
      </c>
      <c r="D3930" s="28" t="s">
        <v>247</v>
      </c>
      <c r="E3930" s="28" t="s">
        <v>225</v>
      </c>
      <c r="F3930" s="28">
        <v>1216</v>
      </c>
    </row>
    <row r="3931" spans="2:6" x14ac:dyDescent="0.3">
      <c r="B3931" s="30">
        <v>46387</v>
      </c>
      <c r="C3931" s="28" t="s">
        <v>106</v>
      </c>
      <c r="D3931" s="28" t="s">
        <v>246</v>
      </c>
      <c r="E3931" s="28" t="s">
        <v>236</v>
      </c>
      <c r="F3931" s="28">
        <v>264</v>
      </c>
    </row>
  </sheetData>
  <dataValidations count="2">
    <dataValidation type="list" allowBlank="1" showInputMessage="1" showErrorMessage="1" sqref="I6" xr:uid="{9EAD2F3D-4461-435A-BC9B-6558901DFB0C}">
      <formula1>$E$6:$E$3931</formula1>
    </dataValidation>
    <dataValidation type="list" allowBlank="1" showInputMessage="1" showErrorMessage="1" sqref="I5:J5" xr:uid="{7E683DB2-81F6-4317-94D5-79236C5342B8}">
      <formula1>$C$6:$C$3931</formula1>
    </dataValidation>
  </dataValidations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C36FC-CEA3-4412-8B1A-37475C5B87CF}">
  <dimension ref="B1:J27"/>
  <sheetViews>
    <sheetView zoomScale="145" zoomScaleNormal="145" workbookViewId="0">
      <selection activeCell="D6" sqref="D6"/>
    </sheetView>
  </sheetViews>
  <sheetFormatPr baseColWidth="10" defaultRowHeight="13.8" x14ac:dyDescent="0.3"/>
  <cols>
    <col min="1" max="1" width="5.6640625" customWidth="1"/>
    <col min="6" max="6" width="16.109375" bestFit="1" customWidth="1"/>
    <col min="7" max="7" width="16.6640625" bestFit="1" customWidth="1"/>
  </cols>
  <sheetData>
    <row r="1" spans="2:10" s="3" customFormat="1" ht="39.9" customHeight="1" x14ac:dyDescent="0.5">
      <c r="B1" s="4" t="s">
        <v>102</v>
      </c>
    </row>
    <row r="3" spans="2:10" x14ac:dyDescent="0.3">
      <c r="B3" s="11" t="s">
        <v>256</v>
      </c>
    </row>
    <row r="5" spans="2:10" x14ac:dyDescent="0.3">
      <c r="B5" s="1" t="s">
        <v>132</v>
      </c>
      <c r="C5" s="1" t="s">
        <v>1</v>
      </c>
      <c r="D5" s="1" t="s">
        <v>136</v>
      </c>
      <c r="F5" s="7" t="s">
        <v>132</v>
      </c>
      <c r="G5" s="7" t="s">
        <v>103</v>
      </c>
    </row>
    <row r="6" spans="2:10" x14ac:dyDescent="0.3">
      <c r="B6" s="2" t="s">
        <v>38</v>
      </c>
      <c r="C6" s="2" t="s">
        <v>3</v>
      </c>
      <c r="D6" s="2">
        <v>55</v>
      </c>
      <c r="F6" t="str" cm="1">
        <f t="array" ref="F6:F9">_xlfn.UNIQUE(B6:B27)</f>
        <v>Miguel</v>
      </c>
      <c r="G6" cm="1">
        <f t="array" ref="G6:G9">SUMIFS(D6:D27,B6:B27,_xlfn.ANCHORARRAY(F6))</f>
        <v>205</v>
      </c>
      <c r="I6" t="str" cm="1">
        <f t="array" ref="I6:J10">_xlfn.GROUPBY(B6:B27,D6:D27,_xleta.SUM)</f>
        <v>Kelyn</v>
      </c>
      <c r="J6">
        <v>310</v>
      </c>
    </row>
    <row r="7" spans="2:10" x14ac:dyDescent="0.3">
      <c r="B7" s="2" t="s">
        <v>42</v>
      </c>
      <c r="C7" s="2" t="s">
        <v>3</v>
      </c>
      <c r="D7" s="2">
        <v>92</v>
      </c>
      <c r="F7" t="str">
        <v>Victor</v>
      </c>
      <c r="G7">
        <v>351</v>
      </c>
      <c r="I7" t="str">
        <v>Miguel</v>
      </c>
      <c r="J7">
        <v>205</v>
      </c>
    </row>
    <row r="8" spans="2:10" x14ac:dyDescent="0.3">
      <c r="B8" s="2" t="s">
        <v>45</v>
      </c>
      <c r="C8" s="2" t="s">
        <v>4</v>
      </c>
      <c r="D8" s="2">
        <v>46</v>
      </c>
      <c r="F8" t="str">
        <v>Sandra</v>
      </c>
      <c r="G8">
        <v>241</v>
      </c>
      <c r="I8" t="str">
        <v>Sandra</v>
      </c>
      <c r="J8">
        <v>241</v>
      </c>
    </row>
    <row r="9" spans="2:10" x14ac:dyDescent="0.3">
      <c r="B9" s="2" t="s">
        <v>40</v>
      </c>
      <c r="C9" s="2" t="s">
        <v>3</v>
      </c>
      <c r="D9" s="2">
        <v>98</v>
      </c>
      <c r="F9" t="str">
        <v>Kelyn</v>
      </c>
      <c r="G9">
        <v>310</v>
      </c>
      <c r="I9" t="str">
        <v>Victor</v>
      </c>
      <c r="J9">
        <v>351</v>
      </c>
    </row>
    <row r="10" spans="2:10" x14ac:dyDescent="0.3">
      <c r="B10" s="2" t="s">
        <v>42</v>
      </c>
      <c r="C10" s="2" t="s">
        <v>3</v>
      </c>
      <c r="D10" s="2">
        <v>44</v>
      </c>
      <c r="I10" t="str">
        <v>Total</v>
      </c>
      <c r="J10">
        <v>1107</v>
      </c>
    </row>
    <row r="11" spans="2:10" x14ac:dyDescent="0.3">
      <c r="B11" s="2" t="s">
        <v>38</v>
      </c>
      <c r="C11" s="2" t="s">
        <v>4</v>
      </c>
      <c r="D11" s="2">
        <v>87</v>
      </c>
    </row>
    <row r="12" spans="2:10" x14ac:dyDescent="0.3">
      <c r="B12" s="2" t="s">
        <v>40</v>
      </c>
      <c r="C12" s="2" t="s">
        <v>4</v>
      </c>
      <c r="D12" s="2">
        <v>25</v>
      </c>
    </row>
    <row r="13" spans="2:10" x14ac:dyDescent="0.3">
      <c r="B13" s="2" t="s">
        <v>42</v>
      </c>
      <c r="C13" s="2" t="s">
        <v>3</v>
      </c>
      <c r="D13" s="2">
        <v>14</v>
      </c>
    </row>
    <row r="14" spans="2:10" x14ac:dyDescent="0.3">
      <c r="B14" s="2" t="s">
        <v>45</v>
      </c>
      <c r="C14" s="2" t="s">
        <v>3</v>
      </c>
      <c r="D14" s="2">
        <v>46</v>
      </c>
    </row>
    <row r="15" spans="2:10" x14ac:dyDescent="0.3">
      <c r="B15" s="2" t="s">
        <v>45</v>
      </c>
      <c r="C15" s="2" t="s">
        <v>3</v>
      </c>
      <c r="D15" s="2">
        <v>90</v>
      </c>
      <c r="F15" s="37" t="s">
        <v>257</v>
      </c>
      <c r="G15" t="s">
        <v>259</v>
      </c>
    </row>
    <row r="16" spans="2:10" x14ac:dyDescent="0.3">
      <c r="B16" s="2" t="s">
        <v>38</v>
      </c>
      <c r="C16" s="2" t="s">
        <v>3</v>
      </c>
      <c r="D16" s="2">
        <v>30</v>
      </c>
      <c r="F16" s="38" t="s">
        <v>38</v>
      </c>
      <c r="G16">
        <v>205</v>
      </c>
    </row>
    <row r="17" spans="2:7" x14ac:dyDescent="0.3">
      <c r="B17" s="2" t="s">
        <v>42</v>
      </c>
      <c r="C17" s="2" t="s">
        <v>4</v>
      </c>
      <c r="D17" s="2">
        <v>25</v>
      </c>
      <c r="F17" s="38" t="s">
        <v>45</v>
      </c>
      <c r="G17">
        <v>241</v>
      </c>
    </row>
    <row r="18" spans="2:7" x14ac:dyDescent="0.3">
      <c r="B18" s="2" t="s">
        <v>38</v>
      </c>
      <c r="C18" s="2" t="s">
        <v>3</v>
      </c>
      <c r="D18" s="2">
        <v>15</v>
      </c>
      <c r="F18" s="38" t="s">
        <v>42</v>
      </c>
      <c r="G18">
        <v>351</v>
      </c>
    </row>
    <row r="19" spans="2:7" x14ac:dyDescent="0.3">
      <c r="B19" s="2" t="s">
        <v>38</v>
      </c>
      <c r="C19" s="2" t="s">
        <v>4</v>
      </c>
      <c r="D19" s="2">
        <v>18</v>
      </c>
      <c r="F19" s="38" t="s">
        <v>40</v>
      </c>
      <c r="G19">
        <v>310</v>
      </c>
    </row>
    <row r="20" spans="2:7" x14ac:dyDescent="0.3">
      <c r="B20" s="2" t="s">
        <v>45</v>
      </c>
      <c r="C20" s="2" t="s">
        <v>3</v>
      </c>
      <c r="D20" s="2">
        <v>59</v>
      </c>
    </row>
    <row r="21" spans="2:7" x14ac:dyDescent="0.3">
      <c r="B21" s="2" t="s">
        <v>40</v>
      </c>
      <c r="C21" s="2" t="s">
        <v>4</v>
      </c>
      <c r="D21" s="2">
        <v>16</v>
      </c>
    </row>
    <row r="22" spans="2:7" x14ac:dyDescent="0.3">
      <c r="B22" s="2" t="s">
        <v>40</v>
      </c>
      <c r="C22" s="2" t="s">
        <v>4</v>
      </c>
      <c r="D22" s="2">
        <v>11</v>
      </c>
    </row>
    <row r="23" spans="2:7" x14ac:dyDescent="0.3">
      <c r="B23" s="2" t="s">
        <v>42</v>
      </c>
      <c r="C23" s="2" t="s">
        <v>3</v>
      </c>
      <c r="D23" s="2">
        <v>24</v>
      </c>
    </row>
    <row r="24" spans="2:7" x14ac:dyDescent="0.3">
      <c r="B24" s="2" t="s">
        <v>42</v>
      </c>
      <c r="C24" s="2" t="s">
        <v>4</v>
      </c>
      <c r="D24" s="2">
        <v>78</v>
      </c>
    </row>
    <row r="25" spans="2:7" x14ac:dyDescent="0.3">
      <c r="B25" s="2" t="s">
        <v>40</v>
      </c>
      <c r="C25" s="2" t="s">
        <v>3</v>
      </c>
      <c r="D25" s="2">
        <v>66</v>
      </c>
    </row>
    <row r="26" spans="2:7" x14ac:dyDescent="0.3">
      <c r="B26" s="2" t="s">
        <v>40</v>
      </c>
      <c r="C26" s="2" t="s">
        <v>4</v>
      </c>
      <c r="D26" s="2">
        <v>94</v>
      </c>
    </row>
    <row r="27" spans="2:7" x14ac:dyDescent="0.3">
      <c r="B27" s="2" t="s">
        <v>42</v>
      </c>
      <c r="C27" s="2" t="s">
        <v>3</v>
      </c>
      <c r="D27" s="2">
        <v>74</v>
      </c>
    </row>
  </sheetData>
  <phoneticPr fontId="7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65DA8-9A57-478B-81AD-3AD8434E6F50}">
  <dimension ref="B1:L46"/>
  <sheetViews>
    <sheetView zoomScale="130" zoomScaleNormal="130" workbookViewId="0">
      <selection activeCell="H16" sqref="H16"/>
    </sheetView>
  </sheetViews>
  <sheetFormatPr baseColWidth="10" defaultRowHeight="13.8" x14ac:dyDescent="0.3"/>
  <cols>
    <col min="1" max="1" width="5.6640625" customWidth="1"/>
    <col min="4" max="4" width="5.6640625" customWidth="1"/>
    <col min="7" max="7" width="5.6640625" customWidth="1"/>
    <col min="10" max="10" width="5.6640625" customWidth="1"/>
    <col min="11" max="11" width="16.109375" bestFit="1" customWidth="1"/>
    <col min="12" max="12" width="14" bestFit="1" customWidth="1"/>
  </cols>
  <sheetData>
    <row r="1" spans="2:12" s="3" customFormat="1" ht="39.9" customHeight="1" x14ac:dyDescent="0.5">
      <c r="B1" s="4" t="s">
        <v>95</v>
      </c>
    </row>
    <row r="3" spans="2:12" x14ac:dyDescent="0.3">
      <c r="B3" s="5" t="s">
        <v>178</v>
      </c>
    </row>
    <row r="5" spans="2:12" x14ac:dyDescent="0.3">
      <c r="B5" s="40" t="s">
        <v>91</v>
      </c>
      <c r="C5" s="40"/>
      <c r="E5" s="40" t="s">
        <v>92</v>
      </c>
      <c r="F5" s="40"/>
      <c r="H5" s="11" t="s">
        <v>108</v>
      </c>
      <c r="K5" s="11"/>
    </row>
    <row r="6" spans="2:12" x14ac:dyDescent="0.3">
      <c r="B6" s="1" t="s">
        <v>37</v>
      </c>
      <c r="C6" s="1" t="s">
        <v>13</v>
      </c>
      <c r="E6" s="1" t="s">
        <v>37</v>
      </c>
      <c r="F6" s="1" t="s">
        <v>13</v>
      </c>
      <c r="H6" s="1" t="s">
        <v>10</v>
      </c>
      <c r="I6" s="1" t="s">
        <v>13</v>
      </c>
      <c r="K6" s="37" t="s">
        <v>257</v>
      </c>
      <c r="L6" t="s">
        <v>269</v>
      </c>
    </row>
    <row r="7" spans="2:12" x14ac:dyDescent="0.3">
      <c r="B7" s="2" t="s">
        <v>38</v>
      </c>
      <c r="C7" s="2">
        <v>45</v>
      </c>
      <c r="E7" s="2" t="s">
        <v>38</v>
      </c>
      <c r="F7" s="2">
        <v>88</v>
      </c>
      <c r="H7" t="str" cm="1">
        <f t="array" ref="H7:I46">_xlfn.VSTACK(B7:C16,E7:F16,B20:C29,E20:F29)</f>
        <v>Miguel</v>
      </c>
      <c r="I7">
        <v>45</v>
      </c>
      <c r="K7" s="38" t="s">
        <v>38</v>
      </c>
      <c r="L7">
        <v>244</v>
      </c>
    </row>
    <row r="8" spans="2:12" x14ac:dyDescent="0.3">
      <c r="B8" s="2" t="s">
        <v>45</v>
      </c>
      <c r="C8" s="2">
        <v>87</v>
      </c>
      <c r="E8" s="2" t="s">
        <v>45</v>
      </c>
      <c r="F8" s="2">
        <v>67</v>
      </c>
      <c r="H8" t="str">
        <v>Sandra</v>
      </c>
      <c r="I8">
        <v>87</v>
      </c>
      <c r="K8" s="38" t="s">
        <v>45</v>
      </c>
      <c r="L8">
        <v>215</v>
      </c>
    </row>
    <row r="9" spans="2:12" x14ac:dyDescent="0.3">
      <c r="B9" s="2" t="s">
        <v>42</v>
      </c>
      <c r="C9" s="2">
        <v>46</v>
      </c>
      <c r="E9" s="2" t="s">
        <v>42</v>
      </c>
      <c r="F9" s="2">
        <v>61</v>
      </c>
      <c r="H9" t="str">
        <v>Victor</v>
      </c>
      <c r="I9">
        <v>46</v>
      </c>
      <c r="K9" s="38" t="s">
        <v>42</v>
      </c>
      <c r="L9">
        <v>242</v>
      </c>
    </row>
    <row r="10" spans="2:12" x14ac:dyDescent="0.3">
      <c r="B10" s="2" t="s">
        <v>40</v>
      </c>
      <c r="C10" s="2">
        <v>80</v>
      </c>
      <c r="E10" s="2" t="s">
        <v>40</v>
      </c>
      <c r="F10" s="2">
        <v>29</v>
      </c>
      <c r="H10" t="str">
        <v>Kelyn</v>
      </c>
      <c r="I10">
        <v>80</v>
      </c>
      <c r="K10" s="38" t="s">
        <v>40</v>
      </c>
      <c r="L10">
        <v>178</v>
      </c>
    </row>
    <row r="11" spans="2:12" x14ac:dyDescent="0.3">
      <c r="B11" s="2" t="s">
        <v>39</v>
      </c>
      <c r="C11" s="2">
        <v>57</v>
      </c>
      <c r="E11" s="2" t="s">
        <v>39</v>
      </c>
      <c r="F11" s="2">
        <v>67</v>
      </c>
      <c r="H11" t="str">
        <v>Albert</v>
      </c>
      <c r="I11">
        <v>57</v>
      </c>
      <c r="K11" s="38" t="s">
        <v>39</v>
      </c>
      <c r="L11">
        <v>198</v>
      </c>
    </row>
    <row r="12" spans="2:12" x14ac:dyDescent="0.3">
      <c r="B12" s="2" t="s">
        <v>104</v>
      </c>
      <c r="C12" s="2">
        <v>52</v>
      </c>
      <c r="E12" s="2" t="s">
        <v>104</v>
      </c>
      <c r="F12" s="2">
        <v>73</v>
      </c>
      <c r="H12" t="str">
        <v>Francisco</v>
      </c>
      <c r="I12">
        <v>52</v>
      </c>
      <c r="K12" s="38" t="s">
        <v>104</v>
      </c>
      <c r="L12">
        <v>238</v>
      </c>
    </row>
    <row r="13" spans="2:12" x14ac:dyDescent="0.3">
      <c r="B13" s="2" t="s">
        <v>43</v>
      </c>
      <c r="C13" s="2">
        <v>19</v>
      </c>
      <c r="E13" s="2" t="s">
        <v>43</v>
      </c>
      <c r="F13" s="2">
        <v>52</v>
      </c>
      <c r="H13" t="str">
        <v>Yazmina</v>
      </c>
      <c r="I13">
        <v>19</v>
      </c>
      <c r="K13" s="38" t="s">
        <v>43</v>
      </c>
      <c r="L13">
        <v>212</v>
      </c>
    </row>
    <row r="14" spans="2:12" x14ac:dyDescent="0.3">
      <c r="B14" s="2" t="s">
        <v>105</v>
      </c>
      <c r="C14" s="2">
        <v>48</v>
      </c>
      <c r="E14" s="2" t="s">
        <v>105</v>
      </c>
      <c r="F14" s="2">
        <v>37</v>
      </c>
      <c r="H14" t="str">
        <v>Dani</v>
      </c>
      <c r="I14">
        <v>48</v>
      </c>
      <c r="K14" s="38" t="s">
        <v>105</v>
      </c>
      <c r="L14">
        <v>152</v>
      </c>
    </row>
    <row r="15" spans="2:12" x14ac:dyDescent="0.3">
      <c r="B15" s="2" t="s">
        <v>106</v>
      </c>
      <c r="C15" s="2">
        <v>30</v>
      </c>
      <c r="E15" s="2" t="s">
        <v>106</v>
      </c>
      <c r="F15" s="2">
        <v>81</v>
      </c>
      <c r="H15" t="str">
        <v>Melania</v>
      </c>
      <c r="I15">
        <v>30</v>
      </c>
      <c r="K15" s="38" t="s">
        <v>106</v>
      </c>
      <c r="L15">
        <v>209</v>
      </c>
    </row>
    <row r="16" spans="2:12" x14ac:dyDescent="0.3">
      <c r="B16" s="2" t="s">
        <v>41</v>
      </c>
      <c r="C16" s="2">
        <v>58</v>
      </c>
      <c r="E16" s="2" t="s">
        <v>41</v>
      </c>
      <c r="F16" s="2">
        <v>48</v>
      </c>
      <c r="H16" t="str">
        <v>Hugo</v>
      </c>
      <c r="I16">
        <v>58</v>
      </c>
      <c r="K16" s="38" t="s">
        <v>41</v>
      </c>
      <c r="L16">
        <v>217</v>
      </c>
    </row>
    <row r="17" spans="2:12" x14ac:dyDescent="0.3">
      <c r="H17" t="str">
        <v>Miguel</v>
      </c>
      <c r="I17">
        <v>88</v>
      </c>
      <c r="K17" s="38" t="s">
        <v>258</v>
      </c>
      <c r="L17">
        <v>2105</v>
      </c>
    </row>
    <row r="18" spans="2:12" x14ac:dyDescent="0.3">
      <c r="B18" s="40" t="s">
        <v>93</v>
      </c>
      <c r="C18" s="40"/>
      <c r="E18" s="40" t="s">
        <v>94</v>
      </c>
      <c r="F18" s="40"/>
      <c r="H18" t="str">
        <v>Sandra</v>
      </c>
      <c r="I18">
        <v>67</v>
      </c>
    </row>
    <row r="19" spans="2:12" x14ac:dyDescent="0.3">
      <c r="B19" s="1" t="s">
        <v>37</v>
      </c>
      <c r="C19" s="1" t="s">
        <v>13</v>
      </c>
      <c r="E19" s="1" t="s">
        <v>37</v>
      </c>
      <c r="F19" s="1" t="s">
        <v>13</v>
      </c>
      <c r="H19" t="str">
        <v>Victor</v>
      </c>
      <c r="I19">
        <v>61</v>
      </c>
    </row>
    <row r="20" spans="2:12" x14ac:dyDescent="0.3">
      <c r="B20" s="2" t="s">
        <v>38</v>
      </c>
      <c r="C20" s="2">
        <v>61</v>
      </c>
      <c r="E20" s="2" t="s">
        <v>38</v>
      </c>
      <c r="F20" s="2">
        <v>50</v>
      </c>
      <c r="H20" t="str">
        <v>Kelyn</v>
      </c>
      <c r="I20">
        <v>29</v>
      </c>
    </row>
    <row r="21" spans="2:12" x14ac:dyDescent="0.3">
      <c r="B21" s="2" t="s">
        <v>45</v>
      </c>
      <c r="C21" s="2">
        <v>30</v>
      </c>
      <c r="E21" s="2" t="s">
        <v>45</v>
      </c>
      <c r="F21" s="2">
        <v>31</v>
      </c>
      <c r="H21" t="str">
        <v>Albert</v>
      </c>
      <c r="I21">
        <v>67</v>
      </c>
    </row>
    <row r="22" spans="2:12" x14ac:dyDescent="0.3">
      <c r="B22" s="2" t="s">
        <v>42</v>
      </c>
      <c r="C22" s="2">
        <v>40</v>
      </c>
      <c r="E22" s="2" t="s">
        <v>42</v>
      </c>
      <c r="F22" s="2">
        <v>95</v>
      </c>
      <c r="H22" t="str">
        <v>Francisco</v>
      </c>
      <c r="I22">
        <v>73</v>
      </c>
    </row>
    <row r="23" spans="2:12" x14ac:dyDescent="0.3">
      <c r="B23" s="2" t="s">
        <v>40</v>
      </c>
      <c r="C23" s="2">
        <v>43</v>
      </c>
      <c r="E23" s="2" t="s">
        <v>40</v>
      </c>
      <c r="F23" s="2">
        <v>26</v>
      </c>
      <c r="H23" t="str">
        <v>Yazmina</v>
      </c>
      <c r="I23">
        <v>52</v>
      </c>
    </row>
    <row r="24" spans="2:12" x14ac:dyDescent="0.3">
      <c r="B24" s="2" t="s">
        <v>39</v>
      </c>
      <c r="C24" s="2">
        <v>23</v>
      </c>
      <c r="E24" s="2" t="s">
        <v>39</v>
      </c>
      <c r="F24" s="2">
        <v>51</v>
      </c>
      <c r="H24" t="str">
        <v>Dani</v>
      </c>
      <c r="I24">
        <v>37</v>
      </c>
    </row>
    <row r="25" spans="2:12" x14ac:dyDescent="0.3">
      <c r="B25" s="2" t="s">
        <v>104</v>
      </c>
      <c r="C25" s="2">
        <v>75</v>
      </c>
      <c r="E25" s="2" t="s">
        <v>104</v>
      </c>
      <c r="F25" s="2">
        <v>38</v>
      </c>
      <c r="H25" t="str">
        <v>Melania</v>
      </c>
      <c r="I25">
        <v>81</v>
      </c>
    </row>
    <row r="26" spans="2:12" x14ac:dyDescent="0.3">
      <c r="B26" s="2" t="s">
        <v>43</v>
      </c>
      <c r="C26" s="2">
        <v>82</v>
      </c>
      <c r="E26" s="2" t="s">
        <v>43</v>
      </c>
      <c r="F26" s="2">
        <v>59</v>
      </c>
      <c r="H26" t="str">
        <v>Hugo</v>
      </c>
      <c r="I26">
        <v>48</v>
      </c>
    </row>
    <row r="27" spans="2:12" x14ac:dyDescent="0.3">
      <c r="B27" s="2" t="s">
        <v>105</v>
      </c>
      <c r="C27" s="2">
        <v>21</v>
      </c>
      <c r="E27" s="2" t="s">
        <v>105</v>
      </c>
      <c r="F27" s="2">
        <v>46</v>
      </c>
      <c r="H27" t="str">
        <v>Miguel</v>
      </c>
      <c r="I27">
        <v>61</v>
      </c>
    </row>
    <row r="28" spans="2:12" x14ac:dyDescent="0.3">
      <c r="B28" s="2" t="s">
        <v>106</v>
      </c>
      <c r="C28" s="2">
        <v>50</v>
      </c>
      <c r="E28" s="2" t="s">
        <v>106</v>
      </c>
      <c r="F28" s="2">
        <v>48</v>
      </c>
      <c r="H28" t="str">
        <v>Sandra</v>
      </c>
      <c r="I28">
        <v>30</v>
      </c>
    </row>
    <row r="29" spans="2:12" x14ac:dyDescent="0.3">
      <c r="B29" s="2" t="s">
        <v>41</v>
      </c>
      <c r="C29" s="2">
        <v>74</v>
      </c>
      <c r="E29" s="2" t="s">
        <v>41</v>
      </c>
      <c r="F29" s="2">
        <v>37</v>
      </c>
      <c r="H29" t="str">
        <v>Victor</v>
      </c>
      <c r="I29">
        <v>40</v>
      </c>
    </row>
    <row r="30" spans="2:12" x14ac:dyDescent="0.3">
      <c r="H30" t="str">
        <v>Kelyn</v>
      </c>
      <c r="I30">
        <v>43</v>
      </c>
    </row>
    <row r="31" spans="2:12" x14ac:dyDescent="0.3">
      <c r="H31" t="str">
        <v>Albert</v>
      </c>
      <c r="I31">
        <v>23</v>
      </c>
    </row>
    <row r="32" spans="2:12" x14ac:dyDescent="0.3">
      <c r="H32" t="str">
        <v>Francisco</v>
      </c>
      <c r="I32">
        <v>75</v>
      </c>
    </row>
    <row r="33" spans="8:9" x14ac:dyDescent="0.3">
      <c r="H33" t="str">
        <v>Yazmina</v>
      </c>
      <c r="I33">
        <v>82</v>
      </c>
    </row>
    <row r="34" spans="8:9" x14ac:dyDescent="0.3">
      <c r="H34" t="str">
        <v>Dani</v>
      </c>
      <c r="I34">
        <v>21</v>
      </c>
    </row>
    <row r="35" spans="8:9" x14ac:dyDescent="0.3">
      <c r="H35" t="str">
        <v>Melania</v>
      </c>
      <c r="I35">
        <v>50</v>
      </c>
    </row>
    <row r="36" spans="8:9" x14ac:dyDescent="0.3">
      <c r="H36" t="str">
        <v>Hugo</v>
      </c>
      <c r="I36">
        <v>74</v>
      </c>
    </row>
    <row r="37" spans="8:9" x14ac:dyDescent="0.3">
      <c r="H37" t="str">
        <v>Miguel</v>
      </c>
      <c r="I37">
        <v>50</v>
      </c>
    </row>
    <row r="38" spans="8:9" x14ac:dyDescent="0.3">
      <c r="H38" t="str">
        <v>Sandra</v>
      </c>
      <c r="I38">
        <v>31</v>
      </c>
    </row>
    <row r="39" spans="8:9" x14ac:dyDescent="0.3">
      <c r="H39" t="str">
        <v>Victor</v>
      </c>
      <c r="I39">
        <v>95</v>
      </c>
    </row>
    <row r="40" spans="8:9" x14ac:dyDescent="0.3">
      <c r="H40" t="str">
        <v>Kelyn</v>
      </c>
      <c r="I40">
        <v>26</v>
      </c>
    </row>
    <row r="41" spans="8:9" x14ac:dyDescent="0.3">
      <c r="H41" t="str">
        <v>Albert</v>
      </c>
      <c r="I41">
        <v>51</v>
      </c>
    </row>
    <row r="42" spans="8:9" x14ac:dyDescent="0.3">
      <c r="H42" t="str">
        <v>Francisco</v>
      </c>
      <c r="I42">
        <v>38</v>
      </c>
    </row>
    <row r="43" spans="8:9" x14ac:dyDescent="0.3">
      <c r="H43" t="str">
        <v>Yazmina</v>
      </c>
      <c r="I43">
        <v>59</v>
      </c>
    </row>
    <row r="44" spans="8:9" x14ac:dyDescent="0.3">
      <c r="H44" t="str">
        <v>Dani</v>
      </c>
      <c r="I44">
        <v>46</v>
      </c>
    </row>
    <row r="45" spans="8:9" x14ac:dyDescent="0.3">
      <c r="H45" t="str">
        <v>Melania</v>
      </c>
      <c r="I45">
        <v>48</v>
      </c>
    </row>
    <row r="46" spans="8:9" x14ac:dyDescent="0.3">
      <c r="H46" t="str">
        <v>Hugo</v>
      </c>
      <c r="I46">
        <v>37</v>
      </c>
    </row>
  </sheetData>
  <mergeCells count="4">
    <mergeCell ref="B5:C5"/>
    <mergeCell ref="E5:F5"/>
    <mergeCell ref="B18:C18"/>
    <mergeCell ref="E18:F18"/>
  </mergeCells>
  <phoneticPr fontId="7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018A5-FBC7-4A74-B6DF-3AF30D7828D8}">
  <dimension ref="B1:P20"/>
  <sheetViews>
    <sheetView zoomScale="175" zoomScaleNormal="175" workbookViewId="0">
      <selection activeCell="D11" sqref="D11"/>
    </sheetView>
  </sheetViews>
  <sheetFormatPr baseColWidth="10" defaultRowHeight="13.8" x14ac:dyDescent="0.3"/>
  <cols>
    <col min="1" max="1" width="5.6640625" customWidth="1"/>
    <col min="3" max="3" width="5.6640625" customWidth="1"/>
    <col min="5" max="5" width="5.6640625" customWidth="1"/>
    <col min="10" max="10" width="5.6640625" customWidth="1"/>
    <col min="11" max="11" width="11.44140625" customWidth="1"/>
    <col min="12" max="12" width="5.6640625" customWidth="1"/>
    <col min="15" max="15" width="5.6640625" customWidth="1"/>
  </cols>
  <sheetData>
    <row r="1" spans="2:16" s="3" customFormat="1" ht="39.9" customHeight="1" x14ac:dyDescent="0.5">
      <c r="B1" s="4" t="s">
        <v>161</v>
      </c>
    </row>
    <row r="3" spans="2:16" x14ac:dyDescent="0.3">
      <c r="C3" s="19" t="b">
        <v>1</v>
      </c>
      <c r="D3" s="11" t="s">
        <v>180</v>
      </c>
      <c r="J3" s="19" t="b">
        <v>1</v>
      </c>
      <c r="K3" s="11" t="s">
        <v>180</v>
      </c>
    </row>
    <row r="5" spans="2:16" x14ac:dyDescent="0.3">
      <c r="B5" s="6" t="s">
        <v>97</v>
      </c>
      <c r="D5" s="6" t="s">
        <v>98</v>
      </c>
      <c r="F5" s="6" t="s">
        <v>99</v>
      </c>
      <c r="H5" s="6" t="s">
        <v>107</v>
      </c>
      <c r="I5" s="6" t="s">
        <v>100</v>
      </c>
      <c r="K5" s="6" t="s">
        <v>162</v>
      </c>
      <c r="M5" s="6" t="s">
        <v>107</v>
      </c>
      <c r="N5" s="6" t="s">
        <v>100</v>
      </c>
      <c r="P5" s="6" t="s">
        <v>162</v>
      </c>
    </row>
    <row r="6" spans="2:16" x14ac:dyDescent="0.3">
      <c r="B6" s="2">
        <v>506</v>
      </c>
      <c r="D6" s="2">
        <v>644</v>
      </c>
      <c r="F6" cm="1">
        <f t="array" ref="F6:F20">MATCH(B6:B20,D6:D17,0)</f>
        <v>11</v>
      </c>
      <c r="H6" s="2" t="s">
        <v>38</v>
      </c>
      <c r="I6" s="2">
        <v>526</v>
      </c>
      <c r="K6" cm="1">
        <f t="array" ref="K6">_xlfn.XMATCH(H6&amp;I6,$M$6:$M$15&amp;$N$6:$N$15)</f>
        <v>7</v>
      </c>
      <c r="M6" s="2" t="s">
        <v>39</v>
      </c>
      <c r="N6" s="2">
        <v>909</v>
      </c>
      <c r="P6" cm="1">
        <f t="array" ref="P6">MATCH(M6&amp;N6,$H$6:$H$17&amp;$I$6:$I$17,0)</f>
        <v>5</v>
      </c>
    </row>
    <row r="7" spans="2:16" x14ac:dyDescent="0.3">
      <c r="B7" s="2">
        <v>520</v>
      </c>
      <c r="D7" s="2">
        <v>626</v>
      </c>
      <c r="F7" t="e">
        <v>#N/A</v>
      </c>
      <c r="H7" s="2" t="s">
        <v>45</v>
      </c>
      <c r="I7" s="2">
        <v>862</v>
      </c>
      <c r="K7" t="e" cm="1">
        <f t="array" ref="K7">_xlfn.XMATCH(H7&amp;I7,$M$6:$M$15&amp;$N$6:$N$15)</f>
        <v>#N/A</v>
      </c>
      <c r="M7" s="2" t="s">
        <v>120</v>
      </c>
      <c r="N7" s="2">
        <v>923</v>
      </c>
      <c r="P7" cm="1">
        <f t="array" ref="P7">MATCH(M7&amp;N7,$H$6:$H$17&amp;$I$6:$I$17,0)</f>
        <v>11</v>
      </c>
    </row>
    <row r="8" spans="2:16" x14ac:dyDescent="0.3">
      <c r="B8" s="2">
        <v>554</v>
      </c>
      <c r="D8" s="2">
        <v>721</v>
      </c>
      <c r="F8">
        <v>10</v>
      </c>
      <c r="H8" s="2" t="s">
        <v>42</v>
      </c>
      <c r="I8" s="2">
        <v>891</v>
      </c>
      <c r="K8" cm="1">
        <f t="array" ref="K8">_xlfn.XMATCH(H8&amp;I8,$M$6:$M$15&amp;$N$6:$N$15)</f>
        <v>9</v>
      </c>
      <c r="M8" s="2" t="s">
        <v>105</v>
      </c>
      <c r="N8" s="2">
        <v>986</v>
      </c>
      <c r="P8" cm="1">
        <f t="array" ref="P8">MATCH(M8&amp;N8,$H$6:$H$17&amp;$I$6:$I$17,0)</f>
        <v>8</v>
      </c>
    </row>
    <row r="9" spans="2:16" x14ac:dyDescent="0.3">
      <c r="B9" s="2">
        <v>626</v>
      </c>
      <c r="D9" s="2">
        <v>813</v>
      </c>
      <c r="F9">
        <v>2</v>
      </c>
      <c r="H9" s="2" t="s">
        <v>40</v>
      </c>
      <c r="I9" s="2">
        <v>757</v>
      </c>
      <c r="K9" cm="1">
        <f t="array" ref="K9">_xlfn.XMATCH(H9&amp;I9,$M$6:$M$15&amp;$N$6:$N$15)</f>
        <v>6</v>
      </c>
      <c r="M9" s="2" t="s">
        <v>41</v>
      </c>
      <c r="N9" s="2">
        <v>969</v>
      </c>
      <c r="P9" cm="1">
        <f t="array" ref="P9">MATCH(M9&amp;N9,$H$6:$H$17&amp;$I$6:$I$17,0)</f>
        <v>10</v>
      </c>
    </row>
    <row r="10" spans="2:16" x14ac:dyDescent="0.3">
      <c r="B10" s="2">
        <v>639</v>
      </c>
      <c r="D10" s="2">
        <v>954</v>
      </c>
      <c r="F10" t="e">
        <v>#N/A</v>
      </c>
      <c r="H10" s="2" t="s">
        <v>39</v>
      </c>
      <c r="I10" s="2">
        <v>909</v>
      </c>
      <c r="K10" cm="1">
        <f t="array" ref="K10">_xlfn.XMATCH(H10&amp;I10,$M$6:$M$15&amp;$N$6:$N$15)</f>
        <v>1</v>
      </c>
      <c r="M10" s="2" t="s">
        <v>121</v>
      </c>
      <c r="N10" s="2">
        <v>998</v>
      </c>
      <c r="P10" cm="1">
        <f t="array" ref="P10">MATCH(M10&amp;N10,$H$6:$H$17&amp;$I$6:$I$17,0)</f>
        <v>12</v>
      </c>
    </row>
    <row r="11" spans="2:16" x14ac:dyDescent="0.3">
      <c r="B11" s="2">
        <v>644</v>
      </c>
      <c r="D11" s="2">
        <v>796</v>
      </c>
      <c r="F11">
        <v>1</v>
      </c>
      <c r="H11" s="2" t="s">
        <v>104</v>
      </c>
      <c r="I11" s="2">
        <v>636</v>
      </c>
      <c r="K11" t="e" cm="1">
        <f t="array" ref="K11">_xlfn.XMATCH(H11&amp;I11,$M$6:$M$15&amp;$N$6:$N$15)</f>
        <v>#N/A</v>
      </c>
      <c r="M11" s="2" t="s">
        <v>40</v>
      </c>
      <c r="N11" s="2">
        <v>757</v>
      </c>
      <c r="P11" cm="1">
        <f t="array" ref="P11">MATCH(M11&amp;N11,$H$6:$H$17&amp;$I$6:$I$17,0)</f>
        <v>4</v>
      </c>
    </row>
    <row r="12" spans="2:16" x14ac:dyDescent="0.3">
      <c r="B12" s="2">
        <v>677</v>
      </c>
      <c r="D12" s="2">
        <v>944</v>
      </c>
      <c r="F12">
        <v>8</v>
      </c>
      <c r="H12" s="2" t="s">
        <v>43</v>
      </c>
      <c r="I12" s="2">
        <v>552</v>
      </c>
      <c r="K12" cm="1">
        <f t="array" ref="K12">_xlfn.XMATCH(H12&amp;I12,$M$6:$M$15&amp;$N$6:$N$15)</f>
        <v>10</v>
      </c>
      <c r="M12" s="2" t="s">
        <v>38</v>
      </c>
      <c r="N12" s="2">
        <v>526</v>
      </c>
      <c r="P12" cm="1">
        <f t="array" ref="P12">MATCH(M12&amp;N12,$H$6:$H$17&amp;$I$6:$I$17,0)</f>
        <v>1</v>
      </c>
    </row>
    <row r="13" spans="2:16" x14ac:dyDescent="0.3">
      <c r="B13" s="2">
        <v>696</v>
      </c>
      <c r="D13" s="2">
        <v>677</v>
      </c>
      <c r="F13" t="e">
        <v>#N/A</v>
      </c>
      <c r="H13" s="2" t="s">
        <v>105</v>
      </c>
      <c r="I13" s="2">
        <v>986</v>
      </c>
      <c r="K13" cm="1">
        <f t="array" ref="K13">_xlfn.XMATCH(H13&amp;I13,$M$6:$M$15&amp;$N$6:$N$15)</f>
        <v>3</v>
      </c>
      <c r="M13" s="2" t="s">
        <v>45</v>
      </c>
      <c r="N13" s="2">
        <v>882</v>
      </c>
      <c r="P13" t="e" cm="1">
        <f t="array" ref="P13">MATCH(M13&amp;N13,$H$6:$H$17&amp;$I$6:$I$17,0)</f>
        <v>#N/A</v>
      </c>
    </row>
    <row r="14" spans="2:16" x14ac:dyDescent="0.3">
      <c r="B14" s="2">
        <v>721</v>
      </c>
      <c r="D14" s="2">
        <v>995</v>
      </c>
      <c r="F14">
        <v>3</v>
      </c>
      <c r="H14" s="2" t="s">
        <v>106</v>
      </c>
      <c r="I14" s="2">
        <v>887</v>
      </c>
      <c r="K14" t="e" cm="1">
        <f t="array" ref="K14">_xlfn.XMATCH(H14&amp;I14,$M$6:$M$15&amp;$N$6:$N$15)</f>
        <v>#N/A</v>
      </c>
      <c r="M14" s="2" t="s">
        <v>42</v>
      </c>
      <c r="N14" s="2">
        <v>891</v>
      </c>
      <c r="P14" cm="1">
        <f t="array" ref="P14">MATCH(M14&amp;N14,$H$6:$H$17&amp;$I$6:$I$17,0)</f>
        <v>3</v>
      </c>
    </row>
    <row r="15" spans="2:16" x14ac:dyDescent="0.3">
      <c r="B15" s="2">
        <v>775</v>
      </c>
      <c r="D15" s="2">
        <v>554</v>
      </c>
      <c r="F15">
        <v>12</v>
      </c>
      <c r="H15" s="2" t="s">
        <v>41</v>
      </c>
      <c r="I15" s="2">
        <v>969</v>
      </c>
      <c r="K15" cm="1">
        <f t="array" ref="K15">_xlfn.XMATCH(H15&amp;I15,$M$6:$M$15&amp;$N$6:$N$15)</f>
        <v>4</v>
      </c>
      <c r="M15" s="2" t="s">
        <v>43</v>
      </c>
      <c r="N15" s="2">
        <v>552</v>
      </c>
      <c r="P15" cm="1">
        <f t="array" ref="P15">MATCH(M15&amp;N15,$H$6:$H$17&amp;$I$6:$I$17,0)</f>
        <v>7</v>
      </c>
    </row>
    <row r="16" spans="2:16" x14ac:dyDescent="0.3">
      <c r="B16" s="2">
        <v>796</v>
      </c>
      <c r="D16" s="2">
        <v>506</v>
      </c>
      <c r="F16">
        <v>6</v>
      </c>
      <c r="H16" s="2" t="s">
        <v>120</v>
      </c>
      <c r="I16" s="2">
        <v>923</v>
      </c>
      <c r="K16" cm="1">
        <f t="array" ref="K16">_xlfn.XMATCH(H16&amp;I16,$M$6:$M$15&amp;$N$6:$N$15)</f>
        <v>2</v>
      </c>
    </row>
    <row r="17" spans="2:11" x14ac:dyDescent="0.3">
      <c r="B17" s="2">
        <v>813</v>
      </c>
      <c r="D17" s="2">
        <v>775</v>
      </c>
      <c r="F17">
        <v>4</v>
      </c>
      <c r="H17" s="2" t="s">
        <v>121</v>
      </c>
      <c r="I17" s="2">
        <v>998</v>
      </c>
      <c r="K17" cm="1">
        <f t="array" ref="K17">_xlfn.XMATCH(H17&amp;I17,$M$6:$M$15&amp;$N$6:$N$15)</f>
        <v>5</v>
      </c>
    </row>
    <row r="18" spans="2:11" x14ac:dyDescent="0.3">
      <c r="B18" s="2">
        <v>944</v>
      </c>
      <c r="F18">
        <v>7</v>
      </c>
    </row>
    <row r="19" spans="2:11" x14ac:dyDescent="0.3">
      <c r="B19" s="2">
        <v>954</v>
      </c>
      <c r="F19">
        <v>5</v>
      </c>
    </row>
    <row r="20" spans="2:11" x14ac:dyDescent="0.3">
      <c r="B20" s="2">
        <v>995</v>
      </c>
      <c r="F20">
        <v>9</v>
      </c>
    </row>
  </sheetData>
  <conditionalFormatting sqref="B6:B20">
    <cfRule type="expression" dxfId="10" priority="6">
      <formula>AND(ISNUMBER(_xlfn.XMATCH($B6,$D$6:$D$17)),$C$3)</formula>
    </cfRule>
  </conditionalFormatting>
  <conditionalFormatting sqref="D6:D17">
    <cfRule type="expression" dxfId="9" priority="3">
      <formula>$C$3</formula>
    </cfRule>
  </conditionalFormatting>
  <conditionalFormatting sqref="H6:I17">
    <cfRule type="expression" dxfId="8" priority="2">
      <formula>AND(ISNUMBER(_xlfn.XMATCH($H6&amp;$I6,$M$6:$M$15&amp;$N$6:$N$15)),$J$3)</formula>
    </cfRule>
  </conditionalFormatting>
  <conditionalFormatting sqref="M6:N15">
    <cfRule type="expression" dxfId="7" priority="1">
      <formula>AND(ISNUMBER(_xlfn.XMATCH($M6&amp;$N6,$H$6:$H$17&amp;$I$6:$I$17)),$J$3)</formula>
    </cfRule>
  </conditionalFormatting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0FAAE-649F-40D1-858A-4C5F146DDB2B}">
  <dimension ref="B1:I19"/>
  <sheetViews>
    <sheetView zoomScale="130" zoomScaleNormal="130" workbookViewId="0">
      <selection activeCell="B5" sqref="B5"/>
    </sheetView>
  </sheetViews>
  <sheetFormatPr baseColWidth="10" defaultRowHeight="13.8" x14ac:dyDescent="0.3"/>
  <cols>
    <col min="1" max="1" width="5.6640625" customWidth="1"/>
    <col min="6" max="6" width="5.6640625" customWidth="1"/>
    <col min="8" max="8" width="5.6640625" customWidth="1"/>
  </cols>
  <sheetData>
    <row r="1" spans="2:9" s="3" customFormat="1" ht="39.9" customHeight="1" x14ac:dyDescent="0.5">
      <c r="B1" s="4" t="s">
        <v>35</v>
      </c>
    </row>
    <row r="3" spans="2:9" x14ac:dyDescent="0.3">
      <c r="B3" s="5" t="s">
        <v>82</v>
      </c>
      <c r="F3" s="19" t="b">
        <v>1</v>
      </c>
      <c r="G3" s="11" t="s">
        <v>180</v>
      </c>
    </row>
    <row r="5" spans="2:9" x14ac:dyDescent="0.3">
      <c r="B5" s="6" t="s">
        <v>0</v>
      </c>
      <c r="C5" s="6" t="s">
        <v>52</v>
      </c>
      <c r="D5" s="6" t="s">
        <v>53</v>
      </c>
      <c r="E5" s="6" t="s">
        <v>2</v>
      </c>
      <c r="G5" s="6" t="s">
        <v>0</v>
      </c>
      <c r="I5" s="6" t="s">
        <v>2</v>
      </c>
    </row>
    <row r="6" spans="2:9" x14ac:dyDescent="0.3">
      <c r="B6" s="2" t="s">
        <v>38</v>
      </c>
      <c r="C6" s="2" t="s">
        <v>55</v>
      </c>
      <c r="D6" s="2" t="s">
        <v>68</v>
      </c>
      <c r="E6" s="2">
        <v>541</v>
      </c>
      <c r="G6" s="2" t="s">
        <v>44</v>
      </c>
      <c r="I6" s="2"/>
    </row>
    <row r="7" spans="2:9" x14ac:dyDescent="0.3">
      <c r="B7" s="2" t="s">
        <v>39</v>
      </c>
      <c r="C7" s="2" t="s">
        <v>56</v>
      </c>
      <c r="D7" s="2" t="s">
        <v>69</v>
      </c>
      <c r="E7" s="2">
        <v>893</v>
      </c>
    </row>
    <row r="8" spans="2:9" x14ac:dyDescent="0.3">
      <c r="B8" s="2" t="s">
        <v>40</v>
      </c>
      <c r="C8" s="2" t="s">
        <v>57</v>
      </c>
      <c r="D8" s="2" t="s">
        <v>70</v>
      </c>
      <c r="E8" s="2">
        <v>518</v>
      </c>
    </row>
    <row r="9" spans="2:9" x14ac:dyDescent="0.3">
      <c r="B9" s="2" t="s">
        <v>41</v>
      </c>
      <c r="C9" s="2" t="s">
        <v>54</v>
      </c>
      <c r="D9" s="2" t="s">
        <v>71</v>
      </c>
      <c r="E9" s="2">
        <v>774</v>
      </c>
    </row>
    <row r="10" spans="2:9" x14ac:dyDescent="0.3">
      <c r="B10" s="2" t="s">
        <v>42</v>
      </c>
      <c r="C10" s="2" t="s">
        <v>58</v>
      </c>
      <c r="D10" s="2" t="s">
        <v>72</v>
      </c>
      <c r="E10" s="2">
        <v>694</v>
      </c>
    </row>
    <row r="11" spans="2:9" x14ac:dyDescent="0.3">
      <c r="B11" s="2" t="s">
        <v>43</v>
      </c>
      <c r="C11" s="2" t="s">
        <v>59</v>
      </c>
      <c r="D11" s="2" t="s">
        <v>73</v>
      </c>
      <c r="E11" s="2">
        <v>621</v>
      </c>
    </row>
    <row r="12" spans="2:9" x14ac:dyDescent="0.3">
      <c r="B12" s="2" t="s">
        <v>44</v>
      </c>
      <c r="C12" s="2" t="s">
        <v>60</v>
      </c>
      <c r="D12" s="2" t="s">
        <v>74</v>
      </c>
      <c r="E12" s="2">
        <v>600</v>
      </c>
    </row>
    <row r="13" spans="2:9" x14ac:dyDescent="0.3">
      <c r="B13" s="2" t="s">
        <v>45</v>
      </c>
      <c r="C13" s="2" t="s">
        <v>61</v>
      </c>
      <c r="D13" s="2" t="s">
        <v>75</v>
      </c>
      <c r="E13" s="2">
        <v>868</v>
      </c>
    </row>
    <row r="14" spans="2:9" x14ac:dyDescent="0.3">
      <c r="B14" s="2" t="s">
        <v>46</v>
      </c>
      <c r="C14" s="2" t="s">
        <v>62</v>
      </c>
      <c r="D14" s="2" t="s">
        <v>76</v>
      </c>
      <c r="E14" s="2">
        <v>699</v>
      </c>
    </row>
    <row r="15" spans="2:9" x14ac:dyDescent="0.3">
      <c r="B15" s="2" t="s">
        <v>47</v>
      </c>
      <c r="C15" s="2" t="s">
        <v>63</v>
      </c>
      <c r="D15" s="2" t="s">
        <v>77</v>
      </c>
      <c r="E15" s="2">
        <v>553</v>
      </c>
    </row>
    <row r="16" spans="2:9" x14ac:dyDescent="0.3">
      <c r="B16" s="2" t="s">
        <v>48</v>
      </c>
      <c r="C16" s="2" t="s">
        <v>64</v>
      </c>
      <c r="D16" s="2" t="s">
        <v>78</v>
      </c>
      <c r="E16" s="2">
        <v>960</v>
      </c>
    </row>
    <row r="17" spans="2:5" x14ac:dyDescent="0.3">
      <c r="B17" s="2" t="s">
        <v>49</v>
      </c>
      <c r="C17" s="2" t="s">
        <v>65</v>
      </c>
      <c r="D17" s="2" t="s">
        <v>79</v>
      </c>
      <c r="E17" s="2">
        <v>853</v>
      </c>
    </row>
    <row r="18" spans="2:5" x14ac:dyDescent="0.3">
      <c r="B18" s="2" t="s">
        <v>50</v>
      </c>
      <c r="C18" s="2" t="s">
        <v>66</v>
      </c>
      <c r="D18" s="2" t="s">
        <v>80</v>
      </c>
      <c r="E18" s="2">
        <v>660</v>
      </c>
    </row>
    <row r="19" spans="2:5" x14ac:dyDescent="0.3">
      <c r="B19" s="2" t="s">
        <v>51</v>
      </c>
      <c r="C19" s="2" t="s">
        <v>67</v>
      </c>
      <c r="D19" s="2" t="s">
        <v>81</v>
      </c>
      <c r="E19" s="2">
        <v>833</v>
      </c>
    </row>
  </sheetData>
  <phoneticPr fontId="7" type="noConversion"/>
  <conditionalFormatting sqref="B6:E19">
    <cfRule type="expression" dxfId="6" priority="1">
      <formula>AND($B6=$G$6,$F$3)</formula>
    </cfRule>
  </conditionalFormatting>
  <dataValidations count="1">
    <dataValidation type="list" allowBlank="1" showInputMessage="1" showErrorMessage="1" sqref="G6" xr:uid="{FD6E3372-2974-4798-874B-3837B3263D0D}">
      <formula1>$B$6:$B$19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C12E7-CB04-43B6-A38D-B8CEF950DED1}">
  <dimension ref="B1:I22"/>
  <sheetViews>
    <sheetView zoomScale="175" zoomScaleNormal="175" workbookViewId="0">
      <selection activeCell="H9" sqref="H9"/>
    </sheetView>
  </sheetViews>
  <sheetFormatPr baseColWidth="10" defaultRowHeight="13.8" x14ac:dyDescent="0.3"/>
  <cols>
    <col min="1" max="1" width="5.6640625" customWidth="1"/>
    <col min="6" max="6" width="5.6640625" customWidth="1"/>
    <col min="8" max="8" width="10.6640625" bestFit="1" customWidth="1"/>
  </cols>
  <sheetData>
    <row r="1" spans="2:9" s="3" customFormat="1" ht="39.9" customHeight="1" x14ac:dyDescent="0.5">
      <c r="B1" s="4" t="s">
        <v>35</v>
      </c>
    </row>
    <row r="3" spans="2:9" x14ac:dyDescent="0.3">
      <c r="B3" s="5" t="s">
        <v>83</v>
      </c>
      <c r="F3" s="19" t="b">
        <v>1</v>
      </c>
      <c r="G3" s="11" t="s">
        <v>180</v>
      </c>
    </row>
    <row r="5" spans="2:9" x14ac:dyDescent="0.3">
      <c r="B5" s="6" t="s">
        <v>0</v>
      </c>
      <c r="C5" s="6" t="s">
        <v>52</v>
      </c>
      <c r="D5" s="6" t="s">
        <v>53</v>
      </c>
      <c r="E5" s="6" t="s">
        <v>2</v>
      </c>
      <c r="G5" s="6" t="s">
        <v>0</v>
      </c>
      <c r="I5" s="6" t="s">
        <v>53</v>
      </c>
    </row>
    <row r="6" spans="2:9" x14ac:dyDescent="0.3">
      <c r="B6" s="2" t="s">
        <v>38</v>
      </c>
      <c r="C6" s="2" t="s">
        <v>55</v>
      </c>
      <c r="D6" s="2" t="s">
        <v>68</v>
      </c>
      <c r="E6" s="2">
        <v>541</v>
      </c>
      <c r="G6" s="2" t="s">
        <v>43</v>
      </c>
      <c r="I6" s="2" t="str" cm="1">
        <f t="array" ref="I6">_xlfn.XLOOKUP(G6,B6:B19,C6:E19) _xlfn.XLOOKUP(I5,C5:E5,C6:E19)</f>
        <v>Dirección 60</v>
      </c>
    </row>
    <row r="7" spans="2:9" x14ac:dyDescent="0.3">
      <c r="B7" s="2" t="s">
        <v>39</v>
      </c>
      <c r="C7" s="2" t="s">
        <v>56</v>
      </c>
      <c r="D7" s="2" t="s">
        <v>69</v>
      </c>
      <c r="E7" s="2">
        <v>893</v>
      </c>
    </row>
    <row r="8" spans="2:9" x14ac:dyDescent="0.3">
      <c r="B8" s="2" t="s">
        <v>40</v>
      </c>
      <c r="C8" s="2" t="s">
        <v>57</v>
      </c>
      <c r="D8" s="2" t="s">
        <v>70</v>
      </c>
      <c r="E8" s="2">
        <v>518</v>
      </c>
    </row>
    <row r="9" spans="2:9" x14ac:dyDescent="0.3">
      <c r="B9" s="2" t="s">
        <v>41</v>
      </c>
      <c r="C9" s="2" t="s">
        <v>54</v>
      </c>
      <c r="D9" s="2" t="s">
        <v>71</v>
      </c>
      <c r="E9" s="2">
        <v>774</v>
      </c>
      <c r="I9" t="str" cm="1">
        <f t="array" ref="I9:I22">_xlfn.XLOOKUP(I5,C5:E5,C6:E19)</f>
        <v>Dirección 10</v>
      </c>
    </row>
    <row r="10" spans="2:9" x14ac:dyDescent="0.3">
      <c r="B10" s="2" t="s">
        <v>42</v>
      </c>
      <c r="C10" s="2" t="s">
        <v>58</v>
      </c>
      <c r="D10" s="2" t="s">
        <v>72</v>
      </c>
      <c r="E10" s="2">
        <v>694</v>
      </c>
      <c r="I10" t="str">
        <v>Dirección 20</v>
      </c>
    </row>
    <row r="11" spans="2:9" x14ac:dyDescent="0.3">
      <c r="B11" s="2" t="s">
        <v>43</v>
      </c>
      <c r="C11" s="2" t="s">
        <v>59</v>
      </c>
      <c r="D11" s="2" t="s">
        <v>73</v>
      </c>
      <c r="E11" s="2">
        <v>621</v>
      </c>
      <c r="I11" t="str">
        <v>Dirección 30</v>
      </c>
    </row>
    <row r="12" spans="2:9" x14ac:dyDescent="0.3">
      <c r="B12" s="2" t="s">
        <v>44</v>
      </c>
      <c r="C12" s="2" t="s">
        <v>60</v>
      </c>
      <c r="D12" s="2" t="s">
        <v>74</v>
      </c>
      <c r="E12" s="2">
        <v>600</v>
      </c>
      <c r="I12" t="str">
        <v>Dirección 40</v>
      </c>
    </row>
    <row r="13" spans="2:9" x14ac:dyDescent="0.3">
      <c r="B13" s="2" t="s">
        <v>45</v>
      </c>
      <c r="C13" s="2" t="s">
        <v>61</v>
      </c>
      <c r="D13" s="2" t="s">
        <v>75</v>
      </c>
      <c r="E13" s="2">
        <v>868</v>
      </c>
      <c r="I13" t="str">
        <v>Dirección 50</v>
      </c>
    </row>
    <row r="14" spans="2:9" x14ac:dyDescent="0.3">
      <c r="B14" s="2" t="s">
        <v>46</v>
      </c>
      <c r="C14" s="2" t="s">
        <v>62</v>
      </c>
      <c r="D14" s="2" t="s">
        <v>76</v>
      </c>
      <c r="E14" s="2">
        <v>699</v>
      </c>
      <c r="I14" t="str">
        <v>Dirección 60</v>
      </c>
    </row>
    <row r="15" spans="2:9" x14ac:dyDescent="0.3">
      <c r="B15" s="2" t="s">
        <v>47</v>
      </c>
      <c r="C15" s="2" t="s">
        <v>63</v>
      </c>
      <c r="D15" s="2" t="s">
        <v>77</v>
      </c>
      <c r="E15" s="2">
        <v>553</v>
      </c>
      <c r="I15" t="str">
        <v>Dirección 70</v>
      </c>
    </row>
    <row r="16" spans="2:9" x14ac:dyDescent="0.3">
      <c r="B16" s="2" t="s">
        <v>48</v>
      </c>
      <c r="C16" s="2" t="s">
        <v>64</v>
      </c>
      <c r="D16" s="2" t="s">
        <v>78</v>
      </c>
      <c r="E16" s="2">
        <v>960</v>
      </c>
      <c r="I16" t="str">
        <v>Dirección 80</v>
      </c>
    </row>
    <row r="17" spans="2:9" x14ac:dyDescent="0.3">
      <c r="B17" s="2" t="s">
        <v>49</v>
      </c>
      <c r="C17" s="2" t="s">
        <v>65</v>
      </c>
      <c r="D17" s="2" t="s">
        <v>79</v>
      </c>
      <c r="E17" s="2">
        <v>853</v>
      </c>
      <c r="I17" t="str">
        <v>Dirección 90</v>
      </c>
    </row>
    <row r="18" spans="2:9" x14ac:dyDescent="0.3">
      <c r="B18" s="2" t="s">
        <v>50</v>
      </c>
      <c r="C18" s="2" t="s">
        <v>66</v>
      </c>
      <c r="D18" s="2" t="s">
        <v>80</v>
      </c>
      <c r="E18" s="2">
        <v>660</v>
      </c>
      <c r="I18" t="str">
        <v>Dirección 100</v>
      </c>
    </row>
    <row r="19" spans="2:9" x14ac:dyDescent="0.3">
      <c r="B19" s="2" t="s">
        <v>51</v>
      </c>
      <c r="C19" s="2" t="s">
        <v>67</v>
      </c>
      <c r="D19" s="2" t="s">
        <v>81</v>
      </c>
      <c r="E19" s="2">
        <v>833</v>
      </c>
      <c r="I19" t="str">
        <v>Dirección 110</v>
      </c>
    </row>
    <row r="20" spans="2:9" x14ac:dyDescent="0.3">
      <c r="I20" t="str">
        <v>Dirección 120</v>
      </c>
    </row>
    <row r="21" spans="2:9" x14ac:dyDescent="0.3">
      <c r="I21" t="str">
        <v>Dirección 130</v>
      </c>
    </row>
    <row r="22" spans="2:9" x14ac:dyDescent="0.3">
      <c r="I22" t="str">
        <v>Dirección 140</v>
      </c>
    </row>
  </sheetData>
  <conditionalFormatting sqref="B6:E19">
    <cfRule type="expression" dxfId="5" priority="1">
      <formula>AND(OR($B6=$G$6,B$5=$I$5),$F$3)</formula>
    </cfRule>
  </conditionalFormatting>
  <dataValidations count="2">
    <dataValidation type="list" allowBlank="1" showInputMessage="1" showErrorMessage="1" sqref="G6" xr:uid="{3723D280-CA9C-46F6-9649-1AF71051B2A2}">
      <formula1>$B$6:$B$19</formula1>
    </dataValidation>
    <dataValidation type="list" allowBlank="1" showInputMessage="1" showErrorMessage="1" sqref="I5" xr:uid="{8BBF6D31-46E9-41F9-A3CC-C0BF6756763D}">
      <formula1>$C$5:$E$5</formula1>
    </dataValidation>
  </dataValidation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B1AC2-8492-4194-85BB-9AAC0AA3C3A7}">
  <dimension ref="B1:G15"/>
  <sheetViews>
    <sheetView zoomScale="190" zoomScaleNormal="190" workbookViewId="0">
      <selection activeCell="H13" sqref="H13"/>
    </sheetView>
  </sheetViews>
  <sheetFormatPr baseColWidth="10" defaultRowHeight="13.8" x14ac:dyDescent="0.3"/>
  <cols>
    <col min="1" max="1" width="5.6640625" customWidth="1"/>
    <col min="2" max="4" width="12.88671875" customWidth="1"/>
    <col min="5" max="5" width="5.6640625" customWidth="1"/>
  </cols>
  <sheetData>
    <row r="1" spans="2:7" s="3" customFormat="1" ht="39.9" customHeight="1" x14ac:dyDescent="0.5">
      <c r="B1" s="4" t="s">
        <v>191</v>
      </c>
    </row>
    <row r="3" spans="2:7" x14ac:dyDescent="0.3">
      <c r="B3" s="5" t="s">
        <v>192</v>
      </c>
      <c r="E3" s="19" t="b">
        <v>1</v>
      </c>
      <c r="F3" s="11" t="s">
        <v>180</v>
      </c>
    </row>
    <row r="5" spans="2:7" x14ac:dyDescent="0.3">
      <c r="B5" s="20" t="s">
        <v>181</v>
      </c>
      <c r="C5" s="20" t="s">
        <v>182</v>
      </c>
      <c r="D5" s="20" t="s">
        <v>135</v>
      </c>
      <c r="F5" s="20" t="s">
        <v>181</v>
      </c>
      <c r="G5" s="20" t="s">
        <v>182</v>
      </c>
    </row>
    <row r="6" spans="2:7" x14ac:dyDescent="0.3">
      <c r="B6" s="2" t="s">
        <v>183</v>
      </c>
      <c r="C6" s="2" t="s">
        <v>184</v>
      </c>
      <c r="D6" s="2">
        <v>800</v>
      </c>
      <c r="F6" s="2" t="s">
        <v>187</v>
      </c>
      <c r="G6" s="2" t="s">
        <v>190</v>
      </c>
    </row>
    <row r="7" spans="2:7" x14ac:dyDescent="0.3">
      <c r="B7" s="2" t="s">
        <v>185</v>
      </c>
      <c r="C7" s="2" t="s">
        <v>184</v>
      </c>
      <c r="D7" s="2">
        <v>500</v>
      </c>
    </row>
    <row r="8" spans="2:7" x14ac:dyDescent="0.3">
      <c r="B8" s="2" t="s">
        <v>183</v>
      </c>
      <c r="C8" s="2" t="s">
        <v>186</v>
      </c>
      <c r="D8" s="2">
        <v>1500</v>
      </c>
      <c r="F8" s="20" t="s">
        <v>135</v>
      </c>
    </row>
    <row r="9" spans="2:7" x14ac:dyDescent="0.3">
      <c r="B9" s="2" t="s">
        <v>187</v>
      </c>
      <c r="C9" s="2" t="s">
        <v>184</v>
      </c>
      <c r="D9" s="2">
        <v>100</v>
      </c>
      <c r="F9" s="2" t="str" cm="1">
        <f t="array" ref="F9">_xlfn.XLOOKUP(F6&amp;G6,B6:B15&amp;C6:C15,D6:D15,"No esta")</f>
        <v>No esta</v>
      </c>
    </row>
    <row r="10" spans="2:7" x14ac:dyDescent="0.3">
      <c r="B10" s="2" t="s">
        <v>188</v>
      </c>
      <c r="C10" s="2" t="s">
        <v>186</v>
      </c>
      <c r="D10" s="2">
        <v>600</v>
      </c>
    </row>
    <row r="11" spans="2:7" x14ac:dyDescent="0.3">
      <c r="B11" s="2" t="s">
        <v>189</v>
      </c>
      <c r="C11" s="2" t="s">
        <v>184</v>
      </c>
      <c r="D11" s="2">
        <v>300</v>
      </c>
    </row>
    <row r="12" spans="2:7" x14ac:dyDescent="0.3">
      <c r="B12" s="2" t="s">
        <v>189</v>
      </c>
      <c r="C12" s="2" t="s">
        <v>186</v>
      </c>
      <c r="D12" s="2">
        <v>400</v>
      </c>
    </row>
    <row r="13" spans="2:7" x14ac:dyDescent="0.3">
      <c r="B13" s="2" t="s">
        <v>183</v>
      </c>
      <c r="C13" s="2" t="s">
        <v>190</v>
      </c>
      <c r="D13" s="2">
        <v>400</v>
      </c>
    </row>
    <row r="14" spans="2:7" x14ac:dyDescent="0.3">
      <c r="B14" s="2" t="s">
        <v>187</v>
      </c>
      <c r="C14" s="2" t="s">
        <v>186</v>
      </c>
      <c r="D14" s="2">
        <v>200</v>
      </c>
    </row>
    <row r="15" spans="2:7" x14ac:dyDescent="0.3">
      <c r="B15" s="2" t="s">
        <v>188</v>
      </c>
      <c r="C15" s="2" t="s">
        <v>184</v>
      </c>
      <c r="D15" s="2">
        <v>120</v>
      </c>
    </row>
  </sheetData>
  <conditionalFormatting sqref="B6:D15">
    <cfRule type="expression" dxfId="4" priority="1">
      <formula>AND($B6=$F$6,$C6=$G$6,$E$3)</formula>
    </cfRule>
  </conditionalFormatting>
  <dataValidations disablePrompts="1" count="2">
    <dataValidation type="list" allowBlank="1" showInputMessage="1" showErrorMessage="1" sqref="F6" xr:uid="{078A970C-B812-4CE1-B2CA-B0C177F091A7}">
      <formula1>$B$6:$B$15</formula1>
    </dataValidation>
    <dataValidation type="list" allowBlank="1" showInputMessage="1" showErrorMessage="1" sqref="G6" xr:uid="{D9392A3B-5351-49EA-AA00-130785D91261}">
      <formula1>$C$6:$C$15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CF1A7-24E7-41FC-A592-C79A0FD5A404}">
  <dimension ref="B1:G17"/>
  <sheetViews>
    <sheetView zoomScale="205" zoomScaleNormal="205" workbookViewId="0">
      <selection activeCell="E6" sqref="E6"/>
    </sheetView>
  </sheetViews>
  <sheetFormatPr baseColWidth="10" defaultRowHeight="13.8" x14ac:dyDescent="0.3"/>
  <cols>
    <col min="1" max="1" width="5.6640625" customWidth="1"/>
    <col min="2" max="3" width="14.88671875" customWidth="1"/>
    <col min="4" max="4" width="5.6640625" customWidth="1"/>
  </cols>
  <sheetData>
    <row r="1" spans="2:7" s="3" customFormat="1" ht="39.9" customHeight="1" x14ac:dyDescent="0.5">
      <c r="B1" s="4" t="s">
        <v>191</v>
      </c>
    </row>
    <row r="3" spans="2:7" x14ac:dyDescent="0.3">
      <c r="B3" s="5" t="s">
        <v>193</v>
      </c>
      <c r="D3" s="19" t="b">
        <v>1</v>
      </c>
      <c r="E3" s="11" t="s">
        <v>180</v>
      </c>
    </row>
    <row r="5" spans="2:7" x14ac:dyDescent="0.3">
      <c r="B5" s="20" t="s">
        <v>10</v>
      </c>
      <c r="C5" s="20" t="s">
        <v>182</v>
      </c>
      <c r="E5" s="20" t="s">
        <v>181</v>
      </c>
    </row>
    <row r="6" spans="2:7" x14ac:dyDescent="0.3">
      <c r="B6" s="2" t="s">
        <v>194</v>
      </c>
      <c r="C6" s="2">
        <v>684</v>
      </c>
      <c r="E6" s="2" t="s">
        <v>197</v>
      </c>
      <c r="G6" t="s">
        <v>270</v>
      </c>
    </row>
    <row r="7" spans="2:7" x14ac:dyDescent="0.3">
      <c r="B7" s="2" t="s">
        <v>195</v>
      </c>
      <c r="C7" s="2">
        <v>970</v>
      </c>
      <c r="E7" s="2" t="s">
        <v>201</v>
      </c>
    </row>
    <row r="8" spans="2:7" x14ac:dyDescent="0.3">
      <c r="B8" s="2" t="s">
        <v>196</v>
      </c>
      <c r="C8" s="2">
        <v>958</v>
      </c>
    </row>
    <row r="9" spans="2:7" x14ac:dyDescent="0.3">
      <c r="B9" s="2" t="s">
        <v>197</v>
      </c>
      <c r="C9" s="2">
        <v>897</v>
      </c>
    </row>
    <row r="10" spans="2:7" x14ac:dyDescent="0.3">
      <c r="B10" s="2" t="s">
        <v>198</v>
      </c>
      <c r="C10" s="2">
        <v>891</v>
      </c>
      <c r="E10" s="20" t="s">
        <v>5</v>
      </c>
    </row>
    <row r="11" spans="2:7" x14ac:dyDescent="0.3">
      <c r="B11" s="2" t="s">
        <v>199</v>
      </c>
      <c r="C11" s="2">
        <v>813</v>
      </c>
      <c r="E11" s="2">
        <f>SUM(_xlfn.XLOOKUP(E6,B6:B17,C6:C17):_xlfn.XLOOKUP(E7,B6:B17,C6:C17))</f>
        <v>3913</v>
      </c>
    </row>
    <row r="12" spans="2:7" x14ac:dyDescent="0.3">
      <c r="B12" s="2" t="s">
        <v>200</v>
      </c>
      <c r="C12" s="2">
        <v>701</v>
      </c>
    </row>
    <row r="13" spans="2:7" x14ac:dyDescent="0.3">
      <c r="B13" s="2" t="s">
        <v>201</v>
      </c>
      <c r="C13" s="2">
        <v>611</v>
      </c>
    </row>
    <row r="14" spans="2:7" x14ac:dyDescent="0.3">
      <c r="B14" s="2" t="s">
        <v>202</v>
      </c>
      <c r="C14" s="2">
        <v>540</v>
      </c>
    </row>
    <row r="15" spans="2:7" x14ac:dyDescent="0.3">
      <c r="B15" s="2" t="s">
        <v>203</v>
      </c>
      <c r="C15" s="2">
        <v>562</v>
      </c>
    </row>
    <row r="16" spans="2:7" x14ac:dyDescent="0.3">
      <c r="B16" s="2" t="s">
        <v>204</v>
      </c>
      <c r="C16" s="2">
        <v>545</v>
      </c>
    </row>
    <row r="17" spans="2:3" x14ac:dyDescent="0.3">
      <c r="B17" s="2" t="s">
        <v>205</v>
      </c>
      <c r="C17" s="2">
        <v>650</v>
      </c>
    </row>
  </sheetData>
  <phoneticPr fontId="7" type="noConversion"/>
  <conditionalFormatting sqref="B6:C17">
    <cfRule type="expression" dxfId="3" priority="1">
      <formula>AND(MONTH($B6&amp;1)&gt;=MONTH($E$6&amp;1),MONTH($B6&amp;1)&lt;=MONTH($E$7&amp;1),$D$3)</formula>
    </cfRule>
  </conditionalFormatting>
  <dataValidations count="1">
    <dataValidation type="list" allowBlank="1" showInputMessage="1" showErrorMessage="1" sqref="E6:E7" xr:uid="{34D974E1-B0E9-4927-8B47-EDCFC4C13167}">
      <formula1>$B$6:$B$17</formula1>
    </dataValidation>
  </dataValidation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F316F-D757-4803-AE36-99F31591734B}">
  <dimension ref="B1:L100"/>
  <sheetViews>
    <sheetView zoomScale="160" zoomScaleNormal="160" workbookViewId="0">
      <selection activeCell="G9" sqref="G9"/>
    </sheetView>
  </sheetViews>
  <sheetFormatPr baseColWidth="10" defaultRowHeight="13.8" x14ac:dyDescent="0.3"/>
  <cols>
    <col min="1" max="1" width="5.6640625" customWidth="1"/>
    <col min="6" max="6" width="5.6640625" customWidth="1"/>
    <col min="8" max="8" width="5.6640625" customWidth="1"/>
  </cols>
  <sheetData>
    <row r="1" spans="2:12" s="3" customFormat="1" ht="39.9" customHeight="1" x14ac:dyDescent="0.5">
      <c r="B1" s="4" t="s">
        <v>88</v>
      </c>
    </row>
    <row r="3" spans="2:12" x14ac:dyDescent="0.3">
      <c r="B3" s="5" t="s">
        <v>89</v>
      </c>
      <c r="H3" s="19" t="b">
        <v>1</v>
      </c>
      <c r="I3" s="11" t="s">
        <v>180</v>
      </c>
    </row>
    <row r="5" spans="2:12" x14ac:dyDescent="0.3">
      <c r="B5" s="1" t="s">
        <v>8</v>
      </c>
      <c r="C5" s="1" t="s">
        <v>132</v>
      </c>
      <c r="D5" s="1" t="s">
        <v>1</v>
      </c>
      <c r="E5" s="1" t="s">
        <v>13</v>
      </c>
      <c r="G5" s="1" t="s">
        <v>1</v>
      </c>
      <c r="I5" s="1" t="s">
        <v>8</v>
      </c>
      <c r="J5" s="1" t="s">
        <v>37</v>
      </c>
      <c r="K5" s="1" t="s">
        <v>1</v>
      </c>
      <c r="L5" s="1" t="s">
        <v>13</v>
      </c>
    </row>
    <row r="6" spans="2:12" x14ac:dyDescent="0.3">
      <c r="B6" s="8">
        <v>45884</v>
      </c>
      <c r="C6" s="2" t="s">
        <v>40</v>
      </c>
      <c r="D6" s="2" t="s">
        <v>84</v>
      </c>
      <c r="E6" s="2">
        <v>62</v>
      </c>
      <c r="G6" s="2" t="s">
        <v>87</v>
      </c>
      <c r="I6" s="17" cm="1">
        <f t="array" ref="I6:L36">_xlfn._xlws.FILTER(B6:E100,D6:D100=G6)</f>
        <v>45927</v>
      </c>
      <c r="J6" t="str">
        <v>Sandra</v>
      </c>
      <c r="K6" t="str">
        <v>Oeste</v>
      </c>
      <c r="L6">
        <v>58</v>
      </c>
    </row>
    <row r="7" spans="2:12" x14ac:dyDescent="0.3">
      <c r="B7" s="8">
        <v>45726</v>
      </c>
      <c r="C7" s="2" t="s">
        <v>45</v>
      </c>
      <c r="D7" s="2" t="s">
        <v>85</v>
      </c>
      <c r="E7" s="2">
        <v>62</v>
      </c>
      <c r="I7" s="17">
        <v>45968</v>
      </c>
      <c r="J7" t="str">
        <v>Sandra</v>
      </c>
      <c r="K7" t="str">
        <v>Oeste</v>
      </c>
      <c r="L7">
        <v>77</v>
      </c>
    </row>
    <row r="8" spans="2:12" x14ac:dyDescent="0.3">
      <c r="B8" s="8">
        <v>45874</v>
      </c>
      <c r="C8" s="2" t="s">
        <v>39</v>
      </c>
      <c r="D8" s="2" t="s">
        <v>86</v>
      </c>
      <c r="E8" s="2">
        <v>91</v>
      </c>
      <c r="I8" s="17">
        <v>45944</v>
      </c>
      <c r="J8" t="str">
        <v>Francisco</v>
      </c>
      <c r="K8" t="str">
        <v>Oeste</v>
      </c>
      <c r="L8">
        <v>44</v>
      </c>
    </row>
    <row r="9" spans="2:12" x14ac:dyDescent="0.3">
      <c r="B9" s="8">
        <v>45716</v>
      </c>
      <c r="C9" s="2" t="s">
        <v>104</v>
      </c>
      <c r="D9" s="2" t="s">
        <v>84</v>
      </c>
      <c r="E9" s="2">
        <v>29</v>
      </c>
      <c r="I9" s="17">
        <v>45907</v>
      </c>
      <c r="J9" t="str">
        <v>Kelyn</v>
      </c>
      <c r="K9" t="str">
        <v>Oeste</v>
      </c>
      <c r="L9">
        <v>36</v>
      </c>
    </row>
    <row r="10" spans="2:12" x14ac:dyDescent="0.3">
      <c r="B10" s="8">
        <v>45987</v>
      </c>
      <c r="C10" s="2" t="s">
        <v>104</v>
      </c>
      <c r="D10" s="2" t="s">
        <v>85</v>
      </c>
      <c r="E10" s="2">
        <v>97</v>
      </c>
      <c r="I10" s="17">
        <v>45985</v>
      </c>
      <c r="J10" t="str">
        <v>Albert</v>
      </c>
      <c r="K10" t="str">
        <v>Oeste</v>
      </c>
      <c r="L10">
        <v>45</v>
      </c>
    </row>
    <row r="11" spans="2:12" x14ac:dyDescent="0.3">
      <c r="B11" s="8">
        <v>45823</v>
      </c>
      <c r="C11" s="2" t="s">
        <v>104</v>
      </c>
      <c r="D11" s="2" t="s">
        <v>85</v>
      </c>
      <c r="E11" s="2">
        <v>73</v>
      </c>
      <c r="I11" s="17">
        <v>45720</v>
      </c>
      <c r="J11" t="str">
        <v>Sandra</v>
      </c>
      <c r="K11" t="str">
        <v>Oeste</v>
      </c>
      <c r="L11">
        <v>38</v>
      </c>
    </row>
    <row r="12" spans="2:12" x14ac:dyDescent="0.3">
      <c r="B12" s="8">
        <v>45927</v>
      </c>
      <c r="C12" s="2" t="s">
        <v>45</v>
      </c>
      <c r="D12" s="2" t="s">
        <v>87</v>
      </c>
      <c r="E12" s="2">
        <v>58</v>
      </c>
      <c r="I12" s="17">
        <v>45854</v>
      </c>
      <c r="J12" t="str">
        <v>Francisco</v>
      </c>
      <c r="K12" t="str">
        <v>Oeste</v>
      </c>
      <c r="L12">
        <v>21</v>
      </c>
    </row>
    <row r="13" spans="2:12" x14ac:dyDescent="0.3">
      <c r="B13" s="8">
        <v>45757</v>
      </c>
      <c r="C13" s="2" t="s">
        <v>104</v>
      </c>
      <c r="D13" s="2" t="s">
        <v>84</v>
      </c>
      <c r="E13" s="2">
        <v>16</v>
      </c>
      <c r="I13" s="17">
        <v>45854</v>
      </c>
      <c r="J13" t="str">
        <v>Francisco</v>
      </c>
      <c r="K13" t="str">
        <v>Oeste</v>
      </c>
      <c r="L13">
        <v>33</v>
      </c>
    </row>
    <row r="14" spans="2:12" x14ac:dyDescent="0.3">
      <c r="B14" s="8">
        <v>45879</v>
      </c>
      <c r="C14" s="2" t="s">
        <v>104</v>
      </c>
      <c r="D14" s="2" t="s">
        <v>84</v>
      </c>
      <c r="E14" s="2">
        <v>41</v>
      </c>
      <c r="I14" s="17">
        <v>45768</v>
      </c>
      <c r="J14" t="str">
        <v>Kelyn</v>
      </c>
      <c r="K14" t="str">
        <v>Oeste</v>
      </c>
      <c r="L14">
        <v>21</v>
      </c>
    </row>
    <row r="15" spans="2:12" x14ac:dyDescent="0.3">
      <c r="B15" s="8">
        <v>45737</v>
      </c>
      <c r="C15" s="2" t="s">
        <v>45</v>
      </c>
      <c r="D15" s="2" t="s">
        <v>86</v>
      </c>
      <c r="E15" s="2">
        <v>31</v>
      </c>
      <c r="I15" s="17">
        <v>45666</v>
      </c>
      <c r="J15" t="str">
        <v>Kelyn</v>
      </c>
      <c r="K15" t="str">
        <v>Oeste</v>
      </c>
      <c r="L15">
        <v>82</v>
      </c>
    </row>
    <row r="16" spans="2:12" x14ac:dyDescent="0.3">
      <c r="B16" s="8">
        <v>45844</v>
      </c>
      <c r="C16" s="2" t="s">
        <v>42</v>
      </c>
      <c r="D16" s="2" t="s">
        <v>85</v>
      </c>
      <c r="E16" s="2">
        <v>57</v>
      </c>
      <c r="I16" s="17">
        <v>45870</v>
      </c>
      <c r="J16" t="str">
        <v>Francisco</v>
      </c>
      <c r="K16" t="str">
        <v>Oeste</v>
      </c>
      <c r="L16">
        <v>74</v>
      </c>
    </row>
    <row r="17" spans="2:12" x14ac:dyDescent="0.3">
      <c r="B17" s="8">
        <v>45968</v>
      </c>
      <c r="C17" s="2" t="s">
        <v>45</v>
      </c>
      <c r="D17" s="2" t="s">
        <v>87</v>
      </c>
      <c r="E17" s="2">
        <v>77</v>
      </c>
      <c r="I17" s="17">
        <v>45794</v>
      </c>
      <c r="J17" t="str">
        <v>Albert</v>
      </c>
      <c r="K17" t="str">
        <v>Oeste</v>
      </c>
      <c r="L17">
        <v>47</v>
      </c>
    </row>
    <row r="18" spans="2:12" x14ac:dyDescent="0.3">
      <c r="B18" s="8">
        <v>45944</v>
      </c>
      <c r="C18" s="2" t="s">
        <v>104</v>
      </c>
      <c r="D18" s="2" t="s">
        <v>87</v>
      </c>
      <c r="E18" s="2">
        <v>44</v>
      </c>
      <c r="I18" s="17">
        <v>45885</v>
      </c>
      <c r="J18" t="str">
        <v>Francisco</v>
      </c>
      <c r="K18" t="str">
        <v>Oeste</v>
      </c>
      <c r="L18">
        <v>14</v>
      </c>
    </row>
    <row r="19" spans="2:12" x14ac:dyDescent="0.3">
      <c r="B19" s="8">
        <v>45903</v>
      </c>
      <c r="C19" s="2" t="s">
        <v>40</v>
      </c>
      <c r="D19" s="2" t="s">
        <v>85</v>
      </c>
      <c r="E19" s="2">
        <v>42</v>
      </c>
      <c r="I19" s="17">
        <v>45722</v>
      </c>
      <c r="J19" t="str">
        <v>Francisco</v>
      </c>
      <c r="K19" t="str">
        <v>Oeste</v>
      </c>
      <c r="L19">
        <v>67</v>
      </c>
    </row>
    <row r="20" spans="2:12" x14ac:dyDescent="0.3">
      <c r="B20" s="8">
        <v>45907</v>
      </c>
      <c r="C20" s="2" t="s">
        <v>40</v>
      </c>
      <c r="D20" s="2" t="s">
        <v>87</v>
      </c>
      <c r="E20" s="2">
        <v>36</v>
      </c>
      <c r="I20" s="17">
        <v>46017</v>
      </c>
      <c r="J20" t="str">
        <v>Kelyn</v>
      </c>
      <c r="K20" t="str">
        <v>Oeste</v>
      </c>
      <c r="L20">
        <v>54</v>
      </c>
    </row>
    <row r="21" spans="2:12" x14ac:dyDescent="0.3">
      <c r="B21" s="8">
        <v>45914</v>
      </c>
      <c r="C21" s="2" t="s">
        <v>42</v>
      </c>
      <c r="D21" s="2" t="s">
        <v>86</v>
      </c>
      <c r="E21" s="2">
        <v>37</v>
      </c>
      <c r="I21" s="17">
        <v>45692</v>
      </c>
      <c r="J21" t="str">
        <v>Francisco</v>
      </c>
      <c r="K21" t="str">
        <v>Oeste</v>
      </c>
      <c r="L21">
        <v>50</v>
      </c>
    </row>
    <row r="22" spans="2:12" x14ac:dyDescent="0.3">
      <c r="B22" s="8">
        <v>45985</v>
      </c>
      <c r="C22" s="2" t="s">
        <v>39</v>
      </c>
      <c r="D22" s="2" t="s">
        <v>87</v>
      </c>
      <c r="E22" s="2">
        <v>45</v>
      </c>
      <c r="I22" s="17">
        <v>45977</v>
      </c>
      <c r="J22" t="str">
        <v>Sandra</v>
      </c>
      <c r="K22" t="str">
        <v>Oeste</v>
      </c>
      <c r="L22">
        <v>76</v>
      </c>
    </row>
    <row r="23" spans="2:12" x14ac:dyDescent="0.3">
      <c r="B23" s="8">
        <v>45928</v>
      </c>
      <c r="C23" s="2" t="s">
        <v>45</v>
      </c>
      <c r="D23" s="2" t="s">
        <v>85</v>
      </c>
      <c r="E23" s="2">
        <v>65</v>
      </c>
      <c r="I23" s="17">
        <v>45737</v>
      </c>
      <c r="J23" t="str">
        <v>Francisco</v>
      </c>
      <c r="K23" t="str">
        <v>Oeste</v>
      </c>
      <c r="L23">
        <v>72</v>
      </c>
    </row>
    <row r="24" spans="2:12" x14ac:dyDescent="0.3">
      <c r="B24" s="8">
        <v>45956</v>
      </c>
      <c r="C24" s="2" t="s">
        <v>104</v>
      </c>
      <c r="D24" s="2" t="s">
        <v>84</v>
      </c>
      <c r="E24" s="2">
        <v>11</v>
      </c>
      <c r="I24" s="17">
        <v>46000</v>
      </c>
      <c r="J24" t="str">
        <v>Francisco</v>
      </c>
      <c r="K24" t="str">
        <v>Oeste</v>
      </c>
      <c r="L24">
        <v>36</v>
      </c>
    </row>
    <row r="25" spans="2:12" x14ac:dyDescent="0.3">
      <c r="B25" s="8">
        <v>45836</v>
      </c>
      <c r="C25" s="2" t="s">
        <v>38</v>
      </c>
      <c r="D25" s="2" t="s">
        <v>85</v>
      </c>
      <c r="E25" s="2">
        <v>87</v>
      </c>
      <c r="I25" s="17">
        <v>45817</v>
      </c>
      <c r="J25" t="str">
        <v>Victor</v>
      </c>
      <c r="K25" t="str">
        <v>Oeste</v>
      </c>
      <c r="L25">
        <v>83</v>
      </c>
    </row>
    <row r="26" spans="2:12" x14ac:dyDescent="0.3">
      <c r="B26" s="8">
        <v>46000</v>
      </c>
      <c r="C26" s="2" t="s">
        <v>42</v>
      </c>
      <c r="D26" s="2" t="s">
        <v>86</v>
      </c>
      <c r="E26" s="2">
        <v>46</v>
      </c>
      <c r="I26" s="17">
        <v>45658</v>
      </c>
      <c r="J26" t="str">
        <v>Francisco</v>
      </c>
      <c r="K26" t="str">
        <v>Oeste</v>
      </c>
      <c r="L26">
        <v>33</v>
      </c>
    </row>
    <row r="27" spans="2:12" x14ac:dyDescent="0.3">
      <c r="B27" s="8">
        <v>45720</v>
      </c>
      <c r="C27" s="2" t="s">
        <v>45</v>
      </c>
      <c r="D27" s="2" t="s">
        <v>87</v>
      </c>
      <c r="E27" s="2">
        <v>38</v>
      </c>
      <c r="I27" s="17">
        <v>45835</v>
      </c>
      <c r="J27" t="str">
        <v>Miguel</v>
      </c>
      <c r="K27" t="str">
        <v>Oeste</v>
      </c>
      <c r="L27">
        <v>36</v>
      </c>
    </row>
    <row r="28" spans="2:12" x14ac:dyDescent="0.3">
      <c r="B28" s="8">
        <v>45854</v>
      </c>
      <c r="C28" s="2" t="s">
        <v>104</v>
      </c>
      <c r="D28" s="2" t="s">
        <v>87</v>
      </c>
      <c r="E28" s="2">
        <v>21</v>
      </c>
      <c r="I28" s="17">
        <v>45785</v>
      </c>
      <c r="J28" t="str">
        <v>Victor</v>
      </c>
      <c r="K28" t="str">
        <v>Oeste</v>
      </c>
      <c r="L28">
        <v>79</v>
      </c>
    </row>
    <row r="29" spans="2:12" x14ac:dyDescent="0.3">
      <c r="B29" s="8">
        <v>45926</v>
      </c>
      <c r="C29" s="2" t="s">
        <v>40</v>
      </c>
      <c r="D29" s="2" t="s">
        <v>84</v>
      </c>
      <c r="E29" s="2">
        <v>19</v>
      </c>
      <c r="I29" s="17">
        <v>45725</v>
      </c>
      <c r="J29" t="str">
        <v>Albert</v>
      </c>
      <c r="K29" t="str">
        <v>Oeste</v>
      </c>
      <c r="L29">
        <v>68</v>
      </c>
    </row>
    <row r="30" spans="2:12" x14ac:dyDescent="0.3">
      <c r="B30" s="8">
        <v>45854</v>
      </c>
      <c r="C30" s="2" t="s">
        <v>104</v>
      </c>
      <c r="D30" s="2" t="s">
        <v>87</v>
      </c>
      <c r="E30" s="2">
        <v>33</v>
      </c>
      <c r="I30" s="17">
        <v>45734</v>
      </c>
      <c r="J30" t="str">
        <v>Kelyn</v>
      </c>
      <c r="K30" t="str">
        <v>Oeste</v>
      </c>
      <c r="L30">
        <v>10</v>
      </c>
    </row>
    <row r="31" spans="2:12" x14ac:dyDescent="0.3">
      <c r="B31" s="8">
        <v>45768</v>
      </c>
      <c r="C31" s="2" t="s">
        <v>40</v>
      </c>
      <c r="D31" s="2" t="s">
        <v>87</v>
      </c>
      <c r="E31" s="2">
        <v>21</v>
      </c>
      <c r="I31">
        <v>45861</v>
      </c>
      <c r="J31" t="str">
        <v>Sandra</v>
      </c>
      <c r="K31" t="str">
        <v>Oeste</v>
      </c>
      <c r="L31">
        <v>86</v>
      </c>
    </row>
    <row r="32" spans="2:12" x14ac:dyDescent="0.3">
      <c r="B32" s="8">
        <v>45666</v>
      </c>
      <c r="C32" s="2" t="s">
        <v>40</v>
      </c>
      <c r="D32" s="2" t="s">
        <v>87</v>
      </c>
      <c r="E32" s="2">
        <v>82</v>
      </c>
      <c r="I32">
        <v>45871</v>
      </c>
      <c r="J32" t="str">
        <v>Miguel</v>
      </c>
      <c r="K32" t="str">
        <v>Oeste</v>
      </c>
      <c r="L32">
        <v>77</v>
      </c>
    </row>
    <row r="33" spans="2:12" x14ac:dyDescent="0.3">
      <c r="B33" s="8">
        <v>45904</v>
      </c>
      <c r="C33" s="2" t="s">
        <v>40</v>
      </c>
      <c r="D33" s="2" t="s">
        <v>85</v>
      </c>
      <c r="E33" s="2">
        <v>46</v>
      </c>
      <c r="I33">
        <v>45711</v>
      </c>
      <c r="J33" t="str">
        <v>Miguel</v>
      </c>
      <c r="K33" t="str">
        <v>Oeste</v>
      </c>
      <c r="L33">
        <v>67</v>
      </c>
    </row>
    <row r="34" spans="2:12" x14ac:dyDescent="0.3">
      <c r="B34" s="8">
        <v>45668</v>
      </c>
      <c r="C34" s="2" t="s">
        <v>40</v>
      </c>
      <c r="D34" s="2" t="s">
        <v>84</v>
      </c>
      <c r="E34" s="2">
        <v>27</v>
      </c>
      <c r="I34">
        <v>45798</v>
      </c>
      <c r="J34" t="str">
        <v>Victor</v>
      </c>
      <c r="K34" t="str">
        <v>Oeste</v>
      </c>
      <c r="L34">
        <v>51</v>
      </c>
    </row>
    <row r="35" spans="2:12" x14ac:dyDescent="0.3">
      <c r="B35" s="8">
        <v>45870</v>
      </c>
      <c r="C35" s="2" t="s">
        <v>104</v>
      </c>
      <c r="D35" s="2" t="s">
        <v>87</v>
      </c>
      <c r="E35" s="2">
        <v>74</v>
      </c>
      <c r="I35">
        <v>46019</v>
      </c>
      <c r="J35" t="str">
        <v>Francisco</v>
      </c>
      <c r="K35" t="str">
        <v>Oeste</v>
      </c>
      <c r="L35">
        <v>96</v>
      </c>
    </row>
    <row r="36" spans="2:12" x14ac:dyDescent="0.3">
      <c r="B36" s="8">
        <v>45794</v>
      </c>
      <c r="C36" s="2" t="s">
        <v>39</v>
      </c>
      <c r="D36" s="2" t="s">
        <v>87</v>
      </c>
      <c r="E36" s="2">
        <v>47</v>
      </c>
      <c r="I36">
        <v>45740</v>
      </c>
      <c r="J36" t="str">
        <v>Kelyn</v>
      </c>
      <c r="K36" t="str">
        <v>Oeste</v>
      </c>
      <c r="L36">
        <v>85</v>
      </c>
    </row>
    <row r="37" spans="2:12" x14ac:dyDescent="0.3">
      <c r="B37" s="8">
        <v>45948</v>
      </c>
      <c r="C37" s="2" t="s">
        <v>39</v>
      </c>
      <c r="D37" s="2" t="s">
        <v>86</v>
      </c>
      <c r="E37" s="2">
        <v>67</v>
      </c>
    </row>
    <row r="38" spans="2:12" x14ac:dyDescent="0.3">
      <c r="B38" s="8">
        <v>45875</v>
      </c>
      <c r="C38" s="2" t="s">
        <v>45</v>
      </c>
      <c r="D38" s="2" t="s">
        <v>84</v>
      </c>
      <c r="E38" s="2">
        <v>62</v>
      </c>
    </row>
    <row r="39" spans="2:12" x14ac:dyDescent="0.3">
      <c r="B39" s="8">
        <v>45736</v>
      </c>
      <c r="C39" s="2" t="s">
        <v>39</v>
      </c>
      <c r="D39" s="2" t="s">
        <v>85</v>
      </c>
      <c r="E39" s="2">
        <v>52</v>
      </c>
    </row>
    <row r="40" spans="2:12" x14ac:dyDescent="0.3">
      <c r="B40" s="8">
        <v>45872</v>
      </c>
      <c r="C40" s="2" t="s">
        <v>42</v>
      </c>
      <c r="D40" s="2" t="s">
        <v>85</v>
      </c>
      <c r="E40" s="2">
        <v>57</v>
      </c>
    </row>
    <row r="41" spans="2:12" x14ac:dyDescent="0.3">
      <c r="B41" s="8">
        <v>45830</v>
      </c>
      <c r="C41" s="2" t="s">
        <v>40</v>
      </c>
      <c r="D41" s="2" t="s">
        <v>86</v>
      </c>
      <c r="E41" s="2">
        <v>75</v>
      </c>
    </row>
    <row r="42" spans="2:12" x14ac:dyDescent="0.3">
      <c r="B42" s="8">
        <v>45844</v>
      </c>
      <c r="C42" s="2" t="s">
        <v>45</v>
      </c>
      <c r="D42" s="2" t="s">
        <v>85</v>
      </c>
      <c r="E42" s="2">
        <v>54</v>
      </c>
    </row>
    <row r="43" spans="2:12" x14ac:dyDescent="0.3">
      <c r="B43" s="8">
        <v>45985</v>
      </c>
      <c r="C43" s="2" t="s">
        <v>39</v>
      </c>
      <c r="D43" s="2" t="s">
        <v>86</v>
      </c>
      <c r="E43" s="2">
        <v>62</v>
      </c>
    </row>
    <row r="44" spans="2:12" x14ac:dyDescent="0.3">
      <c r="B44" s="8">
        <v>45885</v>
      </c>
      <c r="C44" s="2" t="s">
        <v>104</v>
      </c>
      <c r="D44" s="2" t="s">
        <v>87</v>
      </c>
      <c r="E44" s="2">
        <v>14</v>
      </c>
    </row>
    <row r="45" spans="2:12" x14ac:dyDescent="0.3">
      <c r="B45" s="8">
        <v>45778</v>
      </c>
      <c r="C45" s="2" t="s">
        <v>40</v>
      </c>
      <c r="D45" s="2" t="s">
        <v>85</v>
      </c>
      <c r="E45" s="2">
        <v>37</v>
      </c>
    </row>
    <row r="46" spans="2:12" x14ac:dyDescent="0.3">
      <c r="B46" s="8">
        <v>45728</v>
      </c>
      <c r="C46" s="2" t="s">
        <v>38</v>
      </c>
      <c r="D46" s="2" t="s">
        <v>85</v>
      </c>
      <c r="E46" s="2">
        <v>94</v>
      </c>
    </row>
    <row r="47" spans="2:12" x14ac:dyDescent="0.3">
      <c r="B47" s="8">
        <v>45722</v>
      </c>
      <c r="C47" s="2" t="s">
        <v>104</v>
      </c>
      <c r="D47" s="2" t="s">
        <v>87</v>
      </c>
      <c r="E47" s="2">
        <v>67</v>
      </c>
    </row>
    <row r="48" spans="2:12" x14ac:dyDescent="0.3">
      <c r="B48" s="8">
        <v>46017</v>
      </c>
      <c r="C48" s="2" t="s">
        <v>40</v>
      </c>
      <c r="D48" s="2" t="s">
        <v>87</v>
      </c>
      <c r="E48" s="2">
        <v>54</v>
      </c>
    </row>
    <row r="49" spans="2:5" x14ac:dyDescent="0.3">
      <c r="B49" s="8">
        <v>45988</v>
      </c>
      <c r="C49" s="2" t="s">
        <v>40</v>
      </c>
      <c r="D49" s="2" t="s">
        <v>86</v>
      </c>
      <c r="E49" s="2">
        <v>80</v>
      </c>
    </row>
    <row r="50" spans="2:5" x14ac:dyDescent="0.3">
      <c r="B50" s="8">
        <v>45818</v>
      </c>
      <c r="C50" s="2" t="s">
        <v>39</v>
      </c>
      <c r="D50" s="2" t="s">
        <v>86</v>
      </c>
      <c r="E50" s="2">
        <v>69</v>
      </c>
    </row>
    <row r="51" spans="2:5" x14ac:dyDescent="0.3">
      <c r="B51" s="8">
        <v>45692</v>
      </c>
      <c r="C51" s="2" t="s">
        <v>104</v>
      </c>
      <c r="D51" s="2" t="s">
        <v>87</v>
      </c>
      <c r="E51" s="2">
        <v>50</v>
      </c>
    </row>
    <row r="52" spans="2:5" x14ac:dyDescent="0.3">
      <c r="B52" s="8">
        <v>45934</v>
      </c>
      <c r="C52" s="2" t="s">
        <v>39</v>
      </c>
      <c r="D52" s="2" t="s">
        <v>86</v>
      </c>
      <c r="E52" s="2">
        <v>91</v>
      </c>
    </row>
    <row r="53" spans="2:5" x14ac:dyDescent="0.3">
      <c r="B53" s="8">
        <v>45977</v>
      </c>
      <c r="C53" s="2" t="s">
        <v>45</v>
      </c>
      <c r="D53" s="2" t="s">
        <v>87</v>
      </c>
      <c r="E53" s="2">
        <v>76</v>
      </c>
    </row>
    <row r="54" spans="2:5" x14ac:dyDescent="0.3">
      <c r="B54" s="8">
        <v>45684</v>
      </c>
      <c r="C54" s="2" t="s">
        <v>39</v>
      </c>
      <c r="D54" s="2" t="s">
        <v>85</v>
      </c>
      <c r="E54" s="2">
        <v>64</v>
      </c>
    </row>
    <row r="55" spans="2:5" x14ac:dyDescent="0.3">
      <c r="B55" s="8">
        <v>45697</v>
      </c>
      <c r="C55" s="2" t="s">
        <v>39</v>
      </c>
      <c r="D55" s="2" t="s">
        <v>84</v>
      </c>
      <c r="E55" s="2">
        <v>56</v>
      </c>
    </row>
    <row r="56" spans="2:5" x14ac:dyDescent="0.3">
      <c r="B56" s="8">
        <v>45737</v>
      </c>
      <c r="C56" s="2" t="s">
        <v>104</v>
      </c>
      <c r="D56" s="2" t="s">
        <v>87</v>
      </c>
      <c r="E56" s="2">
        <v>72</v>
      </c>
    </row>
    <row r="57" spans="2:5" x14ac:dyDescent="0.3">
      <c r="B57" s="8">
        <v>45721</v>
      </c>
      <c r="C57" s="2" t="s">
        <v>38</v>
      </c>
      <c r="D57" s="2" t="s">
        <v>85</v>
      </c>
      <c r="E57" s="2">
        <v>69</v>
      </c>
    </row>
    <row r="58" spans="2:5" x14ac:dyDescent="0.3">
      <c r="B58" s="8">
        <v>45759</v>
      </c>
      <c r="C58" s="2" t="s">
        <v>38</v>
      </c>
      <c r="D58" s="2" t="s">
        <v>85</v>
      </c>
      <c r="E58" s="2">
        <v>48</v>
      </c>
    </row>
    <row r="59" spans="2:5" x14ac:dyDescent="0.3">
      <c r="B59" s="8">
        <v>46000</v>
      </c>
      <c r="C59" s="2" t="s">
        <v>104</v>
      </c>
      <c r="D59" s="2" t="s">
        <v>87</v>
      </c>
      <c r="E59" s="2">
        <v>36</v>
      </c>
    </row>
    <row r="60" spans="2:5" x14ac:dyDescent="0.3">
      <c r="B60" s="8">
        <v>45737</v>
      </c>
      <c r="C60" s="2" t="s">
        <v>38</v>
      </c>
      <c r="D60" s="2" t="s">
        <v>86</v>
      </c>
      <c r="E60" s="2">
        <v>14</v>
      </c>
    </row>
    <row r="61" spans="2:5" x14ac:dyDescent="0.3">
      <c r="B61" s="8">
        <v>45711</v>
      </c>
      <c r="C61" s="2" t="s">
        <v>45</v>
      </c>
      <c r="D61" s="2" t="s">
        <v>86</v>
      </c>
      <c r="E61" s="2">
        <v>34</v>
      </c>
    </row>
    <row r="62" spans="2:5" x14ac:dyDescent="0.3">
      <c r="B62" s="8">
        <v>45817</v>
      </c>
      <c r="C62" s="2" t="s">
        <v>42</v>
      </c>
      <c r="D62" s="2" t="s">
        <v>87</v>
      </c>
      <c r="E62" s="2">
        <v>83</v>
      </c>
    </row>
    <row r="63" spans="2:5" x14ac:dyDescent="0.3">
      <c r="B63" s="8">
        <v>45658</v>
      </c>
      <c r="C63" s="2" t="s">
        <v>104</v>
      </c>
      <c r="D63" s="2" t="s">
        <v>87</v>
      </c>
      <c r="E63" s="2">
        <v>33</v>
      </c>
    </row>
    <row r="64" spans="2:5" x14ac:dyDescent="0.3">
      <c r="B64" s="8">
        <v>45945</v>
      </c>
      <c r="C64" s="2" t="s">
        <v>38</v>
      </c>
      <c r="D64" s="2" t="s">
        <v>86</v>
      </c>
      <c r="E64" s="2">
        <v>10</v>
      </c>
    </row>
    <row r="65" spans="2:5" x14ac:dyDescent="0.3">
      <c r="B65" s="8">
        <v>45835</v>
      </c>
      <c r="C65" s="2" t="s">
        <v>38</v>
      </c>
      <c r="D65" s="2" t="s">
        <v>87</v>
      </c>
      <c r="E65" s="2">
        <v>36</v>
      </c>
    </row>
    <row r="66" spans="2:5" x14ac:dyDescent="0.3">
      <c r="B66" s="8">
        <v>45785</v>
      </c>
      <c r="C66" s="2" t="s">
        <v>42</v>
      </c>
      <c r="D66" s="2" t="s">
        <v>87</v>
      </c>
      <c r="E66" s="2">
        <v>79</v>
      </c>
    </row>
    <row r="67" spans="2:5" x14ac:dyDescent="0.3">
      <c r="B67" s="8">
        <v>45983</v>
      </c>
      <c r="C67" s="2" t="s">
        <v>38</v>
      </c>
      <c r="D67" s="2" t="s">
        <v>86</v>
      </c>
      <c r="E67" s="2">
        <v>56</v>
      </c>
    </row>
    <row r="68" spans="2:5" x14ac:dyDescent="0.3">
      <c r="B68" s="8">
        <v>45859</v>
      </c>
      <c r="C68" s="2" t="s">
        <v>45</v>
      </c>
      <c r="D68" s="2" t="s">
        <v>86</v>
      </c>
      <c r="E68" s="2">
        <v>87</v>
      </c>
    </row>
    <row r="69" spans="2:5" x14ac:dyDescent="0.3">
      <c r="B69" s="8">
        <v>45725</v>
      </c>
      <c r="C69" s="2" t="s">
        <v>39</v>
      </c>
      <c r="D69" s="2" t="s">
        <v>87</v>
      </c>
      <c r="E69" s="2">
        <v>68</v>
      </c>
    </row>
    <row r="70" spans="2:5" x14ac:dyDescent="0.3">
      <c r="B70" s="8">
        <v>45800</v>
      </c>
      <c r="C70" s="2" t="s">
        <v>104</v>
      </c>
      <c r="D70" s="2" t="s">
        <v>86</v>
      </c>
      <c r="E70" s="2">
        <v>74</v>
      </c>
    </row>
    <row r="71" spans="2:5" x14ac:dyDescent="0.3">
      <c r="B71" s="8">
        <v>45896</v>
      </c>
      <c r="C71" s="2" t="s">
        <v>42</v>
      </c>
      <c r="D71" s="2" t="s">
        <v>85</v>
      </c>
      <c r="E71" s="2">
        <v>34</v>
      </c>
    </row>
    <row r="72" spans="2:5" x14ac:dyDescent="0.3">
      <c r="B72" s="8">
        <v>45796</v>
      </c>
      <c r="C72" s="2" t="s">
        <v>39</v>
      </c>
      <c r="D72" s="2" t="s">
        <v>84</v>
      </c>
      <c r="E72" s="2">
        <v>52</v>
      </c>
    </row>
    <row r="73" spans="2:5" x14ac:dyDescent="0.3">
      <c r="B73" s="8">
        <v>45756</v>
      </c>
      <c r="C73" s="2" t="s">
        <v>42</v>
      </c>
      <c r="D73" s="2" t="s">
        <v>85</v>
      </c>
      <c r="E73" s="2">
        <v>27</v>
      </c>
    </row>
    <row r="74" spans="2:5" x14ac:dyDescent="0.3">
      <c r="B74" s="8">
        <v>45734</v>
      </c>
      <c r="C74" s="2" t="s">
        <v>40</v>
      </c>
      <c r="D74" s="2" t="s">
        <v>87</v>
      </c>
      <c r="E74" s="2">
        <v>10</v>
      </c>
    </row>
    <row r="75" spans="2:5" x14ac:dyDescent="0.3">
      <c r="B75" s="8">
        <v>45791</v>
      </c>
      <c r="C75" s="2" t="s">
        <v>104</v>
      </c>
      <c r="D75" s="2" t="s">
        <v>86</v>
      </c>
      <c r="E75" s="2">
        <v>31</v>
      </c>
    </row>
    <row r="76" spans="2:5" x14ac:dyDescent="0.3">
      <c r="B76" s="8">
        <v>45738</v>
      </c>
      <c r="C76" s="2" t="s">
        <v>40</v>
      </c>
      <c r="D76" s="2" t="s">
        <v>84</v>
      </c>
      <c r="E76" s="2">
        <v>91</v>
      </c>
    </row>
    <row r="77" spans="2:5" x14ac:dyDescent="0.3">
      <c r="B77" s="8">
        <v>45713</v>
      </c>
      <c r="C77" s="2" t="s">
        <v>104</v>
      </c>
      <c r="D77" s="2" t="s">
        <v>84</v>
      </c>
      <c r="E77" s="2">
        <v>87</v>
      </c>
    </row>
    <row r="78" spans="2:5" x14ac:dyDescent="0.3">
      <c r="B78" s="8">
        <v>45974</v>
      </c>
      <c r="C78" s="2" t="s">
        <v>104</v>
      </c>
      <c r="D78" s="2" t="s">
        <v>85</v>
      </c>
      <c r="E78" s="2">
        <v>13</v>
      </c>
    </row>
    <row r="79" spans="2:5" x14ac:dyDescent="0.3">
      <c r="B79" s="8">
        <v>45861</v>
      </c>
      <c r="C79" s="2" t="s">
        <v>45</v>
      </c>
      <c r="D79" s="2" t="s">
        <v>87</v>
      </c>
      <c r="E79" s="2">
        <v>86</v>
      </c>
    </row>
    <row r="80" spans="2:5" x14ac:dyDescent="0.3">
      <c r="B80" s="8">
        <v>45871</v>
      </c>
      <c r="C80" s="2" t="s">
        <v>38</v>
      </c>
      <c r="D80" s="2" t="s">
        <v>87</v>
      </c>
      <c r="E80" s="2">
        <v>77</v>
      </c>
    </row>
    <row r="81" spans="2:5" x14ac:dyDescent="0.3">
      <c r="B81" s="8">
        <v>46016</v>
      </c>
      <c r="C81" s="2" t="s">
        <v>38</v>
      </c>
      <c r="D81" s="2" t="s">
        <v>85</v>
      </c>
      <c r="E81" s="2">
        <v>55</v>
      </c>
    </row>
    <row r="82" spans="2:5" x14ac:dyDescent="0.3">
      <c r="B82" s="8">
        <v>45676</v>
      </c>
      <c r="C82" s="2" t="s">
        <v>42</v>
      </c>
      <c r="D82" s="2" t="s">
        <v>85</v>
      </c>
      <c r="E82" s="2">
        <v>48</v>
      </c>
    </row>
    <row r="83" spans="2:5" x14ac:dyDescent="0.3">
      <c r="B83" s="8">
        <v>45943</v>
      </c>
      <c r="C83" s="2" t="s">
        <v>39</v>
      </c>
      <c r="D83" s="2" t="s">
        <v>84</v>
      </c>
      <c r="E83" s="2">
        <v>15</v>
      </c>
    </row>
    <row r="84" spans="2:5" x14ac:dyDescent="0.3">
      <c r="B84" s="8">
        <v>46016</v>
      </c>
      <c r="C84" s="2" t="s">
        <v>38</v>
      </c>
      <c r="D84" s="2" t="s">
        <v>84</v>
      </c>
      <c r="E84" s="2">
        <v>86</v>
      </c>
    </row>
    <row r="85" spans="2:5" x14ac:dyDescent="0.3">
      <c r="B85" s="8">
        <v>45727</v>
      </c>
      <c r="C85" s="2" t="s">
        <v>38</v>
      </c>
      <c r="D85" s="2" t="s">
        <v>85</v>
      </c>
      <c r="E85" s="2">
        <v>36</v>
      </c>
    </row>
    <row r="86" spans="2:5" x14ac:dyDescent="0.3">
      <c r="B86" s="8">
        <v>45700</v>
      </c>
      <c r="C86" s="2" t="s">
        <v>40</v>
      </c>
      <c r="D86" s="2" t="s">
        <v>85</v>
      </c>
      <c r="E86" s="2">
        <v>36</v>
      </c>
    </row>
    <row r="87" spans="2:5" x14ac:dyDescent="0.3">
      <c r="B87" s="8">
        <v>45711</v>
      </c>
      <c r="C87" s="2" t="s">
        <v>38</v>
      </c>
      <c r="D87" s="2" t="s">
        <v>87</v>
      </c>
      <c r="E87" s="2">
        <v>67</v>
      </c>
    </row>
    <row r="88" spans="2:5" x14ac:dyDescent="0.3">
      <c r="B88" s="8">
        <v>45971</v>
      </c>
      <c r="C88" s="2" t="s">
        <v>42</v>
      </c>
      <c r="D88" s="2" t="s">
        <v>86</v>
      </c>
      <c r="E88" s="2">
        <v>92</v>
      </c>
    </row>
    <row r="89" spans="2:5" x14ac:dyDescent="0.3">
      <c r="B89" s="8">
        <v>45971</v>
      </c>
      <c r="C89" s="2" t="s">
        <v>45</v>
      </c>
      <c r="D89" s="2" t="s">
        <v>84</v>
      </c>
      <c r="E89" s="2">
        <v>19</v>
      </c>
    </row>
    <row r="90" spans="2:5" x14ac:dyDescent="0.3">
      <c r="B90" s="8">
        <v>45660</v>
      </c>
      <c r="C90" s="2" t="s">
        <v>104</v>
      </c>
      <c r="D90" s="2" t="s">
        <v>86</v>
      </c>
      <c r="E90" s="2">
        <v>69</v>
      </c>
    </row>
    <row r="91" spans="2:5" x14ac:dyDescent="0.3">
      <c r="B91" s="8">
        <v>45771</v>
      </c>
      <c r="C91" s="2" t="s">
        <v>39</v>
      </c>
      <c r="D91" s="2" t="s">
        <v>86</v>
      </c>
      <c r="E91" s="2">
        <v>55</v>
      </c>
    </row>
    <row r="92" spans="2:5" x14ac:dyDescent="0.3">
      <c r="B92" s="8">
        <v>45798</v>
      </c>
      <c r="C92" s="2" t="s">
        <v>42</v>
      </c>
      <c r="D92" s="2" t="s">
        <v>87</v>
      </c>
      <c r="E92" s="2">
        <v>51</v>
      </c>
    </row>
    <row r="93" spans="2:5" x14ac:dyDescent="0.3">
      <c r="B93" s="8">
        <v>45928</v>
      </c>
      <c r="C93" s="2" t="s">
        <v>40</v>
      </c>
      <c r="D93" s="2" t="s">
        <v>84</v>
      </c>
      <c r="E93" s="2">
        <v>68</v>
      </c>
    </row>
    <row r="94" spans="2:5" x14ac:dyDescent="0.3">
      <c r="B94" s="8">
        <v>45681</v>
      </c>
      <c r="C94" s="2" t="s">
        <v>40</v>
      </c>
      <c r="D94" s="2" t="s">
        <v>86</v>
      </c>
      <c r="E94" s="2">
        <v>48</v>
      </c>
    </row>
    <row r="95" spans="2:5" x14ac:dyDescent="0.3">
      <c r="B95" s="8">
        <v>45931</v>
      </c>
      <c r="C95" s="2" t="s">
        <v>104</v>
      </c>
      <c r="D95" s="2" t="s">
        <v>86</v>
      </c>
      <c r="E95" s="2">
        <v>29</v>
      </c>
    </row>
    <row r="96" spans="2:5" x14ac:dyDescent="0.3">
      <c r="B96" s="8">
        <v>45891</v>
      </c>
      <c r="C96" s="2" t="s">
        <v>38</v>
      </c>
      <c r="D96" s="2" t="s">
        <v>85</v>
      </c>
      <c r="E96" s="2">
        <v>90</v>
      </c>
    </row>
    <row r="97" spans="2:5" x14ac:dyDescent="0.3">
      <c r="B97" s="8">
        <v>45748</v>
      </c>
      <c r="C97" s="2" t="s">
        <v>39</v>
      </c>
      <c r="D97" s="2" t="s">
        <v>85</v>
      </c>
      <c r="E97" s="2">
        <v>64</v>
      </c>
    </row>
    <row r="98" spans="2:5" x14ac:dyDescent="0.3">
      <c r="B98" s="8">
        <v>46019</v>
      </c>
      <c r="C98" s="2" t="s">
        <v>104</v>
      </c>
      <c r="D98" s="2" t="s">
        <v>87</v>
      </c>
      <c r="E98" s="2">
        <v>96</v>
      </c>
    </row>
    <row r="99" spans="2:5" x14ac:dyDescent="0.3">
      <c r="B99" s="8">
        <v>46014</v>
      </c>
      <c r="C99" s="2" t="s">
        <v>39</v>
      </c>
      <c r="D99" s="2" t="s">
        <v>86</v>
      </c>
      <c r="E99" s="2">
        <v>30</v>
      </c>
    </row>
    <row r="100" spans="2:5" x14ac:dyDescent="0.3">
      <c r="B100" s="8">
        <v>45740</v>
      </c>
      <c r="C100" s="2" t="s">
        <v>40</v>
      </c>
      <c r="D100" s="2" t="s">
        <v>87</v>
      </c>
      <c r="E100" s="2">
        <v>85</v>
      </c>
    </row>
  </sheetData>
  <phoneticPr fontId="7" type="noConversion"/>
  <conditionalFormatting sqref="B6:E100">
    <cfRule type="expression" dxfId="2" priority="1">
      <formula>AND($D6=$G$6,$H$3)</formula>
    </cfRule>
  </conditionalFormatting>
  <dataValidations count="1">
    <dataValidation type="list" allowBlank="1" showInputMessage="1" showErrorMessage="1" sqref="G6" xr:uid="{F4333FA9-F634-41A7-A734-299BAA8EA73F}">
      <formula1>$D$6:$D$100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F31A0-8BC2-47B2-8208-DE59FB7C8B99}">
  <dimension ref="B1:H208"/>
  <sheetViews>
    <sheetView tabSelected="1" zoomScale="160" zoomScaleNormal="160" workbookViewId="0"/>
  </sheetViews>
  <sheetFormatPr baseColWidth="10" defaultRowHeight="13.8" x14ac:dyDescent="0.3"/>
  <cols>
    <col min="1" max="1" width="5.6640625" customWidth="1"/>
    <col min="3" max="3" width="11" bestFit="1" customWidth="1"/>
    <col min="4" max="4" width="19.44140625" bestFit="1" customWidth="1"/>
  </cols>
  <sheetData>
    <row r="1" spans="2:8" s="3" customFormat="1" ht="39.9" customHeight="1" x14ac:dyDescent="0.5">
      <c r="B1" s="4" t="s">
        <v>119</v>
      </c>
    </row>
    <row r="3" spans="2:8" x14ac:dyDescent="0.3">
      <c r="B3" s="11" t="s">
        <v>179</v>
      </c>
      <c r="G3" s="16" t="s">
        <v>5</v>
      </c>
      <c r="H3" s="2">
        <f>SUBTOTAL(9,tblVentas[Total])</f>
        <v>65520</v>
      </c>
    </row>
    <row r="4" spans="2:8" x14ac:dyDescent="0.3">
      <c r="B4" s="11" t="s">
        <v>163</v>
      </c>
      <c r="G4" s="16" t="s">
        <v>122</v>
      </c>
      <c r="H4" s="2">
        <f>SUBTOTAL(1,tblVentas[Total])</f>
        <v>327.60000000000002</v>
      </c>
    </row>
    <row r="5" spans="2:8" x14ac:dyDescent="0.3">
      <c r="G5" s="16" t="s">
        <v>123</v>
      </c>
      <c r="H5" s="2"/>
    </row>
    <row r="6" spans="2:8" x14ac:dyDescent="0.3">
      <c r="G6" s="16" t="s">
        <v>124</v>
      </c>
      <c r="H6" s="2"/>
    </row>
    <row r="8" spans="2:8" x14ac:dyDescent="0.3">
      <c r="B8" t="s">
        <v>8</v>
      </c>
      <c r="C8" t="s">
        <v>132</v>
      </c>
      <c r="D8" t="s">
        <v>0</v>
      </c>
      <c r="E8" t="s">
        <v>133</v>
      </c>
      <c r="F8" t="s">
        <v>134</v>
      </c>
      <c r="G8" t="s">
        <v>135</v>
      </c>
      <c r="H8" t="s">
        <v>136</v>
      </c>
    </row>
    <row r="9" spans="2:8" x14ac:dyDescent="0.3">
      <c r="B9" s="17">
        <v>45754</v>
      </c>
      <c r="C9" t="s">
        <v>42</v>
      </c>
      <c r="D9" t="s">
        <v>137</v>
      </c>
      <c r="E9" t="s">
        <v>138</v>
      </c>
      <c r="F9">
        <v>6</v>
      </c>
      <c r="G9">
        <v>25</v>
      </c>
      <c r="H9" s="36">
        <v>150</v>
      </c>
    </row>
    <row r="10" spans="2:8" x14ac:dyDescent="0.3">
      <c r="B10" s="17">
        <v>45779</v>
      </c>
      <c r="C10" t="s">
        <v>45</v>
      </c>
      <c r="D10" t="s">
        <v>139</v>
      </c>
      <c r="E10" t="s">
        <v>140</v>
      </c>
      <c r="F10">
        <v>4</v>
      </c>
      <c r="G10">
        <v>98</v>
      </c>
      <c r="H10">
        <v>392</v>
      </c>
    </row>
    <row r="11" spans="2:8" x14ac:dyDescent="0.3">
      <c r="B11" s="17">
        <v>45883</v>
      </c>
      <c r="C11" t="s">
        <v>38</v>
      </c>
      <c r="D11" t="s">
        <v>139</v>
      </c>
      <c r="E11" t="s">
        <v>140</v>
      </c>
      <c r="F11">
        <v>9</v>
      </c>
      <c r="G11">
        <v>98</v>
      </c>
      <c r="H11">
        <v>882</v>
      </c>
    </row>
    <row r="12" spans="2:8" x14ac:dyDescent="0.3">
      <c r="B12" s="17">
        <v>45797</v>
      </c>
      <c r="C12" t="s">
        <v>45</v>
      </c>
      <c r="D12" t="s">
        <v>141</v>
      </c>
      <c r="E12" t="s">
        <v>142</v>
      </c>
      <c r="F12">
        <v>7</v>
      </c>
      <c r="G12">
        <v>36</v>
      </c>
      <c r="H12">
        <v>252</v>
      </c>
    </row>
    <row r="13" spans="2:8" x14ac:dyDescent="0.3">
      <c r="B13" s="17">
        <v>45698</v>
      </c>
      <c r="C13" t="s">
        <v>45</v>
      </c>
      <c r="D13" t="s">
        <v>143</v>
      </c>
      <c r="E13" t="s">
        <v>138</v>
      </c>
      <c r="F13">
        <v>3</v>
      </c>
      <c r="G13">
        <v>25</v>
      </c>
      <c r="H13">
        <v>75</v>
      </c>
    </row>
    <row r="14" spans="2:8" x14ac:dyDescent="0.3">
      <c r="B14" s="17">
        <v>45698</v>
      </c>
      <c r="C14" t="s">
        <v>39</v>
      </c>
      <c r="D14" t="s">
        <v>139</v>
      </c>
      <c r="E14" t="s">
        <v>138</v>
      </c>
      <c r="F14">
        <v>5</v>
      </c>
      <c r="G14">
        <v>25</v>
      </c>
      <c r="H14" s="36">
        <v>125</v>
      </c>
    </row>
    <row r="15" spans="2:8" x14ac:dyDescent="0.3">
      <c r="B15" s="17">
        <v>45672</v>
      </c>
      <c r="C15" t="s">
        <v>38</v>
      </c>
      <c r="D15" t="s">
        <v>144</v>
      </c>
      <c r="E15" t="s">
        <v>145</v>
      </c>
      <c r="F15">
        <v>6</v>
      </c>
      <c r="G15">
        <v>56</v>
      </c>
      <c r="H15">
        <v>336</v>
      </c>
    </row>
    <row r="16" spans="2:8" x14ac:dyDescent="0.3">
      <c r="B16" s="17">
        <v>45827</v>
      </c>
      <c r="C16" t="s">
        <v>40</v>
      </c>
      <c r="D16" t="s">
        <v>146</v>
      </c>
      <c r="E16" t="s">
        <v>147</v>
      </c>
      <c r="F16">
        <v>12</v>
      </c>
      <c r="G16">
        <v>20</v>
      </c>
      <c r="H16">
        <v>240</v>
      </c>
    </row>
    <row r="17" spans="2:8" x14ac:dyDescent="0.3">
      <c r="B17" s="17">
        <v>45730</v>
      </c>
      <c r="C17" t="s">
        <v>40</v>
      </c>
      <c r="D17" t="s">
        <v>137</v>
      </c>
      <c r="E17" t="s">
        <v>138</v>
      </c>
      <c r="F17">
        <v>3</v>
      </c>
      <c r="G17">
        <v>25</v>
      </c>
      <c r="H17">
        <v>75</v>
      </c>
    </row>
    <row r="18" spans="2:8" x14ac:dyDescent="0.3">
      <c r="B18" s="17">
        <v>46013</v>
      </c>
      <c r="C18" t="s">
        <v>38</v>
      </c>
      <c r="D18" t="s">
        <v>146</v>
      </c>
      <c r="E18" t="s">
        <v>148</v>
      </c>
      <c r="F18">
        <v>5</v>
      </c>
      <c r="G18">
        <v>32</v>
      </c>
      <c r="H18">
        <v>160</v>
      </c>
    </row>
    <row r="19" spans="2:8" x14ac:dyDescent="0.3">
      <c r="B19" s="17">
        <v>45939</v>
      </c>
      <c r="C19" t="s">
        <v>40</v>
      </c>
      <c r="D19" t="s">
        <v>144</v>
      </c>
      <c r="E19" t="s">
        <v>149</v>
      </c>
      <c r="F19">
        <v>9</v>
      </c>
      <c r="G19">
        <v>52</v>
      </c>
      <c r="H19">
        <v>468</v>
      </c>
    </row>
    <row r="20" spans="2:8" x14ac:dyDescent="0.3">
      <c r="B20" s="17">
        <v>45684</v>
      </c>
      <c r="C20" t="s">
        <v>40</v>
      </c>
      <c r="D20" t="s">
        <v>150</v>
      </c>
      <c r="E20" t="s">
        <v>151</v>
      </c>
      <c r="F20">
        <v>5</v>
      </c>
      <c r="G20">
        <v>10</v>
      </c>
      <c r="H20">
        <v>50</v>
      </c>
    </row>
    <row r="21" spans="2:8" x14ac:dyDescent="0.3">
      <c r="B21" s="17">
        <v>45946</v>
      </c>
      <c r="C21" t="s">
        <v>40</v>
      </c>
      <c r="D21" t="s">
        <v>152</v>
      </c>
      <c r="E21" t="s">
        <v>153</v>
      </c>
      <c r="F21">
        <v>15</v>
      </c>
      <c r="G21">
        <v>23</v>
      </c>
      <c r="H21">
        <v>345</v>
      </c>
    </row>
    <row r="22" spans="2:8" x14ac:dyDescent="0.3">
      <c r="B22" s="17">
        <v>45787</v>
      </c>
      <c r="C22" t="s">
        <v>42</v>
      </c>
      <c r="D22" t="s">
        <v>154</v>
      </c>
      <c r="E22" t="s">
        <v>155</v>
      </c>
      <c r="F22">
        <v>12</v>
      </c>
      <c r="G22">
        <v>18</v>
      </c>
      <c r="H22">
        <v>216</v>
      </c>
    </row>
    <row r="23" spans="2:8" x14ac:dyDescent="0.3">
      <c r="B23" s="17">
        <v>45857</v>
      </c>
      <c r="C23" t="s">
        <v>42</v>
      </c>
      <c r="D23" t="s">
        <v>146</v>
      </c>
      <c r="E23" t="s">
        <v>155</v>
      </c>
      <c r="F23">
        <v>2</v>
      </c>
      <c r="G23">
        <v>18</v>
      </c>
      <c r="H23">
        <v>36</v>
      </c>
    </row>
    <row r="24" spans="2:8" x14ac:dyDescent="0.3">
      <c r="B24" s="17">
        <v>45984</v>
      </c>
      <c r="C24" t="s">
        <v>39</v>
      </c>
      <c r="D24" t="s">
        <v>139</v>
      </c>
      <c r="E24" t="s">
        <v>140</v>
      </c>
      <c r="F24">
        <v>4</v>
      </c>
      <c r="G24">
        <v>98</v>
      </c>
      <c r="H24" s="36">
        <v>392</v>
      </c>
    </row>
    <row r="25" spans="2:8" x14ac:dyDescent="0.3">
      <c r="B25" s="17">
        <v>45692</v>
      </c>
      <c r="C25" t="s">
        <v>39</v>
      </c>
      <c r="D25" t="s">
        <v>137</v>
      </c>
      <c r="E25" t="s">
        <v>156</v>
      </c>
      <c r="F25">
        <v>15</v>
      </c>
      <c r="G25">
        <v>65</v>
      </c>
      <c r="H25">
        <v>975</v>
      </c>
    </row>
    <row r="26" spans="2:8" x14ac:dyDescent="0.3">
      <c r="B26" s="17">
        <v>45806</v>
      </c>
      <c r="C26" t="s">
        <v>39</v>
      </c>
      <c r="D26" t="s">
        <v>143</v>
      </c>
      <c r="E26" t="s">
        <v>148</v>
      </c>
      <c r="F26">
        <v>8</v>
      </c>
      <c r="G26">
        <v>32</v>
      </c>
      <c r="H26">
        <v>256</v>
      </c>
    </row>
    <row r="27" spans="2:8" x14ac:dyDescent="0.3">
      <c r="B27" s="17">
        <v>45870</v>
      </c>
      <c r="C27" t="s">
        <v>39</v>
      </c>
      <c r="D27" t="s">
        <v>144</v>
      </c>
      <c r="E27" t="s">
        <v>149</v>
      </c>
      <c r="F27">
        <v>9</v>
      </c>
      <c r="G27">
        <v>52</v>
      </c>
      <c r="H27">
        <v>468</v>
      </c>
    </row>
    <row r="28" spans="2:8" x14ac:dyDescent="0.3">
      <c r="B28" s="17">
        <v>45768</v>
      </c>
      <c r="C28" t="s">
        <v>42</v>
      </c>
      <c r="D28" t="s">
        <v>143</v>
      </c>
      <c r="E28" t="s">
        <v>149</v>
      </c>
      <c r="F28">
        <v>9</v>
      </c>
      <c r="G28">
        <v>52</v>
      </c>
      <c r="H28">
        <v>468</v>
      </c>
    </row>
    <row r="29" spans="2:8" x14ac:dyDescent="0.3">
      <c r="B29" s="17">
        <v>45768</v>
      </c>
      <c r="C29" t="s">
        <v>38</v>
      </c>
      <c r="D29" t="s">
        <v>154</v>
      </c>
      <c r="E29" t="s">
        <v>149</v>
      </c>
      <c r="F29">
        <v>12</v>
      </c>
      <c r="G29">
        <v>52</v>
      </c>
      <c r="H29">
        <v>624</v>
      </c>
    </row>
    <row r="30" spans="2:8" x14ac:dyDescent="0.3">
      <c r="B30" s="17">
        <v>46012</v>
      </c>
      <c r="C30" t="s">
        <v>38</v>
      </c>
      <c r="D30" t="s">
        <v>150</v>
      </c>
      <c r="E30" t="s">
        <v>138</v>
      </c>
      <c r="F30">
        <v>12</v>
      </c>
      <c r="G30">
        <v>25</v>
      </c>
      <c r="H30">
        <v>300</v>
      </c>
    </row>
    <row r="31" spans="2:8" x14ac:dyDescent="0.3">
      <c r="B31" s="17">
        <v>45971</v>
      </c>
      <c r="C31" t="s">
        <v>45</v>
      </c>
      <c r="D31" t="s">
        <v>157</v>
      </c>
      <c r="E31" t="s">
        <v>156</v>
      </c>
      <c r="F31">
        <v>4</v>
      </c>
      <c r="G31">
        <v>65</v>
      </c>
      <c r="H31">
        <v>260</v>
      </c>
    </row>
    <row r="32" spans="2:8" x14ac:dyDescent="0.3">
      <c r="B32" s="17">
        <v>45710</v>
      </c>
      <c r="C32" t="s">
        <v>38</v>
      </c>
      <c r="D32" t="s">
        <v>158</v>
      </c>
      <c r="E32" t="s">
        <v>155</v>
      </c>
      <c r="F32">
        <v>9</v>
      </c>
      <c r="G32">
        <v>18</v>
      </c>
      <c r="H32" s="36">
        <v>162</v>
      </c>
    </row>
    <row r="33" spans="2:8" x14ac:dyDescent="0.3">
      <c r="B33" s="17">
        <v>45930</v>
      </c>
      <c r="C33" t="s">
        <v>45</v>
      </c>
      <c r="D33" t="s">
        <v>154</v>
      </c>
      <c r="E33" t="s">
        <v>156</v>
      </c>
      <c r="F33">
        <v>3</v>
      </c>
      <c r="G33">
        <v>65</v>
      </c>
      <c r="H33">
        <v>195</v>
      </c>
    </row>
    <row r="34" spans="2:8" x14ac:dyDescent="0.3">
      <c r="B34" s="17">
        <v>45810</v>
      </c>
      <c r="C34" t="s">
        <v>42</v>
      </c>
      <c r="D34" t="s">
        <v>157</v>
      </c>
      <c r="E34" t="s">
        <v>156</v>
      </c>
      <c r="F34">
        <v>12</v>
      </c>
      <c r="G34">
        <v>65</v>
      </c>
      <c r="H34">
        <v>780</v>
      </c>
    </row>
    <row r="35" spans="2:8" x14ac:dyDescent="0.3">
      <c r="B35" s="17">
        <v>45872</v>
      </c>
      <c r="C35" t="s">
        <v>45</v>
      </c>
      <c r="D35" t="s">
        <v>154</v>
      </c>
      <c r="E35" t="s">
        <v>156</v>
      </c>
      <c r="F35">
        <v>11</v>
      </c>
      <c r="G35">
        <v>65</v>
      </c>
      <c r="H35">
        <v>715</v>
      </c>
    </row>
    <row r="36" spans="2:8" x14ac:dyDescent="0.3">
      <c r="B36" s="17">
        <v>45782</v>
      </c>
      <c r="C36" t="s">
        <v>38</v>
      </c>
      <c r="D36" t="s">
        <v>141</v>
      </c>
      <c r="E36" t="s">
        <v>148</v>
      </c>
      <c r="F36">
        <v>5</v>
      </c>
      <c r="G36">
        <v>32</v>
      </c>
      <c r="H36">
        <v>160</v>
      </c>
    </row>
    <row r="37" spans="2:8" x14ac:dyDescent="0.3">
      <c r="B37" s="17">
        <v>45799</v>
      </c>
      <c r="C37" t="s">
        <v>42</v>
      </c>
      <c r="D37" t="s">
        <v>146</v>
      </c>
      <c r="E37" t="s">
        <v>145</v>
      </c>
      <c r="F37">
        <v>5</v>
      </c>
      <c r="G37">
        <v>56</v>
      </c>
      <c r="H37">
        <v>280</v>
      </c>
    </row>
    <row r="38" spans="2:8" x14ac:dyDescent="0.3">
      <c r="B38" s="17">
        <v>45815</v>
      </c>
      <c r="C38" t="s">
        <v>40</v>
      </c>
      <c r="D38" t="s">
        <v>159</v>
      </c>
      <c r="E38" t="s">
        <v>151</v>
      </c>
      <c r="F38">
        <v>11</v>
      </c>
      <c r="G38">
        <v>10</v>
      </c>
      <c r="H38">
        <v>110</v>
      </c>
    </row>
    <row r="39" spans="2:8" x14ac:dyDescent="0.3">
      <c r="B39" s="17">
        <v>45804</v>
      </c>
      <c r="C39" t="s">
        <v>45</v>
      </c>
      <c r="D39" t="s">
        <v>143</v>
      </c>
      <c r="E39" t="s">
        <v>149</v>
      </c>
      <c r="F39">
        <v>11</v>
      </c>
      <c r="G39">
        <v>52</v>
      </c>
      <c r="H39">
        <v>572</v>
      </c>
    </row>
    <row r="40" spans="2:8" x14ac:dyDescent="0.3">
      <c r="B40" s="17">
        <v>45703</v>
      </c>
      <c r="C40" t="s">
        <v>42</v>
      </c>
      <c r="D40" t="s">
        <v>154</v>
      </c>
      <c r="E40" t="s">
        <v>145</v>
      </c>
      <c r="F40">
        <v>15</v>
      </c>
      <c r="G40">
        <v>56</v>
      </c>
      <c r="H40">
        <v>840</v>
      </c>
    </row>
    <row r="41" spans="2:8" x14ac:dyDescent="0.3">
      <c r="B41" s="17">
        <v>45782</v>
      </c>
      <c r="C41" t="s">
        <v>45</v>
      </c>
      <c r="D41" t="s">
        <v>158</v>
      </c>
      <c r="E41" t="s">
        <v>160</v>
      </c>
      <c r="F41">
        <v>7</v>
      </c>
      <c r="G41">
        <v>40</v>
      </c>
      <c r="H41">
        <v>280</v>
      </c>
    </row>
    <row r="42" spans="2:8" x14ac:dyDescent="0.3">
      <c r="B42" s="17">
        <v>46017</v>
      </c>
      <c r="C42" t="s">
        <v>39</v>
      </c>
      <c r="D42" t="s">
        <v>157</v>
      </c>
      <c r="E42" t="s">
        <v>160</v>
      </c>
      <c r="F42">
        <v>9</v>
      </c>
      <c r="G42">
        <v>40</v>
      </c>
      <c r="H42">
        <v>360</v>
      </c>
    </row>
    <row r="43" spans="2:8" x14ac:dyDescent="0.3">
      <c r="B43" s="17">
        <v>45949</v>
      </c>
      <c r="C43" t="s">
        <v>39</v>
      </c>
      <c r="D43" t="s">
        <v>146</v>
      </c>
      <c r="E43" t="s">
        <v>145</v>
      </c>
      <c r="F43">
        <v>12</v>
      </c>
      <c r="G43">
        <v>56</v>
      </c>
      <c r="H43">
        <v>672</v>
      </c>
    </row>
    <row r="44" spans="2:8" x14ac:dyDescent="0.3">
      <c r="B44" s="17">
        <v>45690</v>
      </c>
      <c r="C44" t="s">
        <v>45</v>
      </c>
      <c r="D44" t="s">
        <v>146</v>
      </c>
      <c r="E44" t="s">
        <v>138</v>
      </c>
      <c r="F44">
        <v>9</v>
      </c>
      <c r="G44">
        <v>25</v>
      </c>
      <c r="H44">
        <v>225</v>
      </c>
    </row>
    <row r="45" spans="2:8" x14ac:dyDescent="0.3">
      <c r="B45" s="17">
        <v>45825</v>
      </c>
      <c r="C45" t="s">
        <v>42</v>
      </c>
      <c r="D45" t="s">
        <v>158</v>
      </c>
      <c r="E45" t="s">
        <v>155</v>
      </c>
      <c r="F45">
        <v>2</v>
      </c>
      <c r="G45">
        <v>18</v>
      </c>
      <c r="H45">
        <v>36</v>
      </c>
    </row>
    <row r="46" spans="2:8" x14ac:dyDescent="0.3">
      <c r="B46" s="17">
        <v>45897</v>
      </c>
      <c r="C46" t="s">
        <v>39</v>
      </c>
      <c r="D46" t="s">
        <v>143</v>
      </c>
      <c r="E46" t="s">
        <v>160</v>
      </c>
      <c r="F46">
        <v>4</v>
      </c>
      <c r="G46">
        <v>40</v>
      </c>
      <c r="H46">
        <v>160</v>
      </c>
    </row>
    <row r="47" spans="2:8" x14ac:dyDescent="0.3">
      <c r="B47" s="17">
        <v>45667</v>
      </c>
      <c r="C47" t="s">
        <v>39</v>
      </c>
      <c r="D47" t="s">
        <v>154</v>
      </c>
      <c r="E47" t="s">
        <v>151</v>
      </c>
      <c r="F47">
        <v>13</v>
      </c>
      <c r="G47">
        <v>10</v>
      </c>
      <c r="H47">
        <v>130</v>
      </c>
    </row>
    <row r="48" spans="2:8" x14ac:dyDescent="0.3">
      <c r="B48" s="17">
        <v>45752</v>
      </c>
      <c r="C48" t="s">
        <v>42</v>
      </c>
      <c r="D48" t="s">
        <v>143</v>
      </c>
      <c r="E48" t="s">
        <v>149</v>
      </c>
      <c r="F48">
        <v>3</v>
      </c>
      <c r="G48">
        <v>52</v>
      </c>
      <c r="H48">
        <v>156</v>
      </c>
    </row>
    <row r="49" spans="2:8" x14ac:dyDescent="0.3">
      <c r="B49" s="17">
        <v>45749</v>
      </c>
      <c r="C49" t="s">
        <v>38</v>
      </c>
      <c r="D49" t="s">
        <v>154</v>
      </c>
      <c r="E49" t="s">
        <v>160</v>
      </c>
      <c r="F49">
        <v>2</v>
      </c>
      <c r="G49">
        <v>40</v>
      </c>
      <c r="H49">
        <v>80</v>
      </c>
    </row>
    <row r="50" spans="2:8" x14ac:dyDescent="0.3">
      <c r="B50" s="17">
        <v>45884</v>
      </c>
      <c r="C50" t="s">
        <v>40</v>
      </c>
      <c r="D50" t="s">
        <v>139</v>
      </c>
      <c r="E50" t="s">
        <v>156</v>
      </c>
      <c r="F50">
        <v>12</v>
      </c>
      <c r="G50">
        <v>65</v>
      </c>
      <c r="H50">
        <v>780</v>
      </c>
    </row>
    <row r="51" spans="2:8" x14ac:dyDescent="0.3">
      <c r="B51" s="17">
        <v>45761</v>
      </c>
      <c r="C51" t="s">
        <v>39</v>
      </c>
      <c r="D51" t="s">
        <v>143</v>
      </c>
      <c r="E51" t="s">
        <v>147</v>
      </c>
      <c r="F51">
        <v>13</v>
      </c>
      <c r="G51">
        <v>20</v>
      </c>
      <c r="H51">
        <v>260</v>
      </c>
    </row>
    <row r="52" spans="2:8" x14ac:dyDescent="0.3">
      <c r="B52" s="17">
        <v>45798</v>
      </c>
      <c r="C52" t="s">
        <v>40</v>
      </c>
      <c r="D52" t="s">
        <v>152</v>
      </c>
      <c r="E52" t="s">
        <v>156</v>
      </c>
      <c r="F52">
        <v>4</v>
      </c>
      <c r="G52">
        <v>65</v>
      </c>
      <c r="H52">
        <v>260</v>
      </c>
    </row>
    <row r="53" spans="2:8" x14ac:dyDescent="0.3">
      <c r="B53" s="17">
        <v>45832</v>
      </c>
      <c r="C53" t="s">
        <v>39</v>
      </c>
      <c r="D53" t="s">
        <v>146</v>
      </c>
      <c r="E53" t="s">
        <v>156</v>
      </c>
      <c r="F53">
        <v>3</v>
      </c>
      <c r="G53">
        <v>65</v>
      </c>
      <c r="H53">
        <v>195</v>
      </c>
    </row>
    <row r="54" spans="2:8" x14ac:dyDescent="0.3">
      <c r="B54" s="17">
        <v>46012</v>
      </c>
      <c r="C54" t="s">
        <v>42</v>
      </c>
      <c r="D54" t="s">
        <v>154</v>
      </c>
      <c r="E54" t="s">
        <v>155</v>
      </c>
      <c r="F54">
        <v>11</v>
      </c>
      <c r="G54">
        <v>18</v>
      </c>
      <c r="H54">
        <v>198</v>
      </c>
    </row>
    <row r="55" spans="2:8" x14ac:dyDescent="0.3">
      <c r="B55" s="17">
        <v>45669</v>
      </c>
      <c r="C55" t="s">
        <v>40</v>
      </c>
      <c r="D55" t="s">
        <v>159</v>
      </c>
      <c r="E55" t="s">
        <v>155</v>
      </c>
      <c r="F55">
        <v>13</v>
      </c>
      <c r="G55">
        <v>18</v>
      </c>
      <c r="H55">
        <v>234</v>
      </c>
    </row>
    <row r="56" spans="2:8" x14ac:dyDescent="0.3">
      <c r="B56" s="17">
        <v>45849</v>
      </c>
      <c r="C56" t="s">
        <v>45</v>
      </c>
      <c r="D56" t="s">
        <v>137</v>
      </c>
      <c r="E56" t="s">
        <v>153</v>
      </c>
      <c r="F56">
        <v>13</v>
      </c>
      <c r="G56">
        <v>23</v>
      </c>
      <c r="H56">
        <v>299</v>
      </c>
    </row>
    <row r="57" spans="2:8" x14ac:dyDescent="0.3">
      <c r="B57" s="17">
        <v>46005</v>
      </c>
      <c r="C57" t="s">
        <v>38</v>
      </c>
      <c r="D57" t="s">
        <v>158</v>
      </c>
      <c r="E57" t="s">
        <v>138</v>
      </c>
      <c r="F57">
        <v>8</v>
      </c>
      <c r="G57">
        <v>25</v>
      </c>
      <c r="H57">
        <v>200</v>
      </c>
    </row>
    <row r="58" spans="2:8" x14ac:dyDescent="0.3">
      <c r="B58" s="17">
        <v>45888</v>
      </c>
      <c r="C58" t="s">
        <v>39</v>
      </c>
      <c r="D58" t="s">
        <v>137</v>
      </c>
      <c r="E58" t="s">
        <v>153</v>
      </c>
      <c r="F58">
        <v>10</v>
      </c>
      <c r="G58">
        <v>23</v>
      </c>
      <c r="H58">
        <v>230</v>
      </c>
    </row>
    <row r="59" spans="2:8" x14ac:dyDescent="0.3">
      <c r="B59" s="17">
        <v>45989</v>
      </c>
      <c r="C59" t="s">
        <v>39</v>
      </c>
      <c r="D59" t="s">
        <v>152</v>
      </c>
      <c r="E59" t="s">
        <v>142</v>
      </c>
      <c r="F59">
        <v>12</v>
      </c>
      <c r="G59">
        <v>36</v>
      </c>
      <c r="H59">
        <v>432</v>
      </c>
    </row>
    <row r="60" spans="2:8" x14ac:dyDescent="0.3">
      <c r="B60" s="17">
        <v>45934</v>
      </c>
      <c r="C60" t="s">
        <v>38</v>
      </c>
      <c r="D60" t="s">
        <v>157</v>
      </c>
      <c r="E60" t="s">
        <v>148</v>
      </c>
      <c r="F60">
        <v>12</v>
      </c>
      <c r="G60">
        <v>32</v>
      </c>
      <c r="H60">
        <v>384</v>
      </c>
    </row>
    <row r="61" spans="2:8" x14ac:dyDescent="0.3">
      <c r="B61" s="17">
        <v>45734</v>
      </c>
      <c r="C61" t="s">
        <v>40</v>
      </c>
      <c r="D61" t="s">
        <v>144</v>
      </c>
      <c r="E61" t="s">
        <v>160</v>
      </c>
      <c r="F61">
        <v>10</v>
      </c>
      <c r="G61">
        <v>40</v>
      </c>
      <c r="H61">
        <v>400</v>
      </c>
    </row>
    <row r="62" spans="2:8" x14ac:dyDescent="0.3">
      <c r="B62" s="17">
        <v>45804</v>
      </c>
      <c r="C62" t="s">
        <v>38</v>
      </c>
      <c r="D62" t="s">
        <v>150</v>
      </c>
      <c r="E62" t="s">
        <v>138</v>
      </c>
      <c r="F62">
        <v>5</v>
      </c>
      <c r="G62">
        <v>25</v>
      </c>
      <c r="H62">
        <v>125</v>
      </c>
    </row>
    <row r="63" spans="2:8" x14ac:dyDescent="0.3">
      <c r="B63" s="17">
        <v>45702</v>
      </c>
      <c r="C63" t="s">
        <v>42</v>
      </c>
      <c r="D63" t="s">
        <v>137</v>
      </c>
      <c r="E63" t="s">
        <v>148</v>
      </c>
      <c r="F63">
        <v>4</v>
      </c>
      <c r="G63">
        <v>32</v>
      </c>
      <c r="H63">
        <v>128</v>
      </c>
    </row>
    <row r="64" spans="2:8" x14ac:dyDescent="0.3">
      <c r="B64" s="17">
        <v>45886</v>
      </c>
      <c r="C64" t="s">
        <v>42</v>
      </c>
      <c r="D64" t="s">
        <v>150</v>
      </c>
      <c r="E64" t="s">
        <v>138</v>
      </c>
      <c r="F64">
        <v>6</v>
      </c>
      <c r="G64">
        <v>25</v>
      </c>
      <c r="H64">
        <v>150</v>
      </c>
    </row>
    <row r="65" spans="2:8" x14ac:dyDescent="0.3">
      <c r="B65" s="17">
        <v>45903</v>
      </c>
      <c r="C65" t="s">
        <v>38</v>
      </c>
      <c r="D65" t="s">
        <v>143</v>
      </c>
      <c r="E65" t="s">
        <v>142</v>
      </c>
      <c r="F65">
        <v>14</v>
      </c>
      <c r="G65">
        <v>36</v>
      </c>
      <c r="H65">
        <v>504</v>
      </c>
    </row>
    <row r="66" spans="2:8" x14ac:dyDescent="0.3">
      <c r="B66" s="17">
        <v>46015</v>
      </c>
      <c r="C66" t="s">
        <v>42</v>
      </c>
      <c r="D66" t="s">
        <v>141</v>
      </c>
      <c r="E66" t="s">
        <v>145</v>
      </c>
      <c r="F66">
        <v>7</v>
      </c>
      <c r="G66">
        <v>56</v>
      </c>
      <c r="H66">
        <v>392</v>
      </c>
    </row>
    <row r="67" spans="2:8" x14ac:dyDescent="0.3">
      <c r="B67" s="17">
        <v>45756</v>
      </c>
      <c r="C67" t="s">
        <v>42</v>
      </c>
      <c r="D67" t="s">
        <v>150</v>
      </c>
      <c r="E67" t="s">
        <v>155</v>
      </c>
      <c r="F67">
        <v>14</v>
      </c>
      <c r="G67">
        <v>18</v>
      </c>
      <c r="H67">
        <v>252</v>
      </c>
    </row>
    <row r="68" spans="2:8" x14ac:dyDescent="0.3">
      <c r="B68" s="17">
        <v>45746</v>
      </c>
      <c r="C68" t="s">
        <v>40</v>
      </c>
      <c r="D68" t="s">
        <v>141</v>
      </c>
      <c r="E68" t="s">
        <v>148</v>
      </c>
      <c r="F68">
        <v>5</v>
      </c>
      <c r="G68">
        <v>32</v>
      </c>
      <c r="H68">
        <v>160</v>
      </c>
    </row>
    <row r="69" spans="2:8" x14ac:dyDescent="0.3">
      <c r="B69" s="17">
        <v>45734</v>
      </c>
      <c r="C69" t="s">
        <v>45</v>
      </c>
      <c r="D69" t="s">
        <v>150</v>
      </c>
      <c r="E69" t="s">
        <v>140</v>
      </c>
      <c r="F69">
        <v>14</v>
      </c>
      <c r="G69">
        <v>98</v>
      </c>
      <c r="H69">
        <v>1372</v>
      </c>
    </row>
    <row r="70" spans="2:8" x14ac:dyDescent="0.3">
      <c r="B70" s="17">
        <v>45694</v>
      </c>
      <c r="C70" t="s">
        <v>40</v>
      </c>
      <c r="D70" t="s">
        <v>146</v>
      </c>
      <c r="E70" t="s">
        <v>151</v>
      </c>
      <c r="F70">
        <v>15</v>
      </c>
      <c r="G70">
        <v>10</v>
      </c>
      <c r="H70">
        <v>150</v>
      </c>
    </row>
    <row r="71" spans="2:8" x14ac:dyDescent="0.3">
      <c r="B71" s="17">
        <v>45837</v>
      </c>
      <c r="C71" t="s">
        <v>38</v>
      </c>
      <c r="D71" t="s">
        <v>159</v>
      </c>
      <c r="E71" t="s">
        <v>156</v>
      </c>
      <c r="F71">
        <v>12</v>
      </c>
      <c r="G71">
        <v>65</v>
      </c>
      <c r="H71">
        <v>780</v>
      </c>
    </row>
    <row r="72" spans="2:8" x14ac:dyDescent="0.3">
      <c r="B72" s="17">
        <v>45884</v>
      </c>
      <c r="C72" t="s">
        <v>42</v>
      </c>
      <c r="D72" t="s">
        <v>154</v>
      </c>
      <c r="E72" t="s">
        <v>156</v>
      </c>
      <c r="F72">
        <v>13</v>
      </c>
      <c r="G72">
        <v>65</v>
      </c>
      <c r="H72">
        <v>845</v>
      </c>
    </row>
    <row r="73" spans="2:8" x14ac:dyDescent="0.3">
      <c r="B73" s="17">
        <v>45757</v>
      </c>
      <c r="C73" t="s">
        <v>39</v>
      </c>
      <c r="D73" t="s">
        <v>137</v>
      </c>
      <c r="E73" t="s">
        <v>147</v>
      </c>
      <c r="F73">
        <v>2</v>
      </c>
      <c r="G73">
        <v>20</v>
      </c>
      <c r="H73">
        <v>40</v>
      </c>
    </row>
    <row r="74" spans="2:8" x14ac:dyDescent="0.3">
      <c r="B74" s="17">
        <v>45842</v>
      </c>
      <c r="C74" t="s">
        <v>45</v>
      </c>
      <c r="D74" t="s">
        <v>154</v>
      </c>
      <c r="E74" t="s">
        <v>151</v>
      </c>
      <c r="F74">
        <v>6</v>
      </c>
      <c r="G74">
        <v>10</v>
      </c>
      <c r="H74">
        <v>60</v>
      </c>
    </row>
    <row r="75" spans="2:8" x14ac:dyDescent="0.3">
      <c r="B75" s="17">
        <v>45670</v>
      </c>
      <c r="C75" t="s">
        <v>42</v>
      </c>
      <c r="D75" t="s">
        <v>137</v>
      </c>
      <c r="E75" t="s">
        <v>153</v>
      </c>
      <c r="F75">
        <v>13</v>
      </c>
      <c r="G75">
        <v>23</v>
      </c>
      <c r="H75">
        <v>299</v>
      </c>
    </row>
    <row r="76" spans="2:8" x14ac:dyDescent="0.3">
      <c r="B76" s="17">
        <v>45933</v>
      </c>
      <c r="C76" t="s">
        <v>40</v>
      </c>
      <c r="D76" t="s">
        <v>141</v>
      </c>
      <c r="E76" t="s">
        <v>148</v>
      </c>
      <c r="F76">
        <v>7</v>
      </c>
      <c r="G76">
        <v>32</v>
      </c>
      <c r="H76">
        <v>224</v>
      </c>
    </row>
    <row r="77" spans="2:8" x14ac:dyDescent="0.3">
      <c r="B77" s="17">
        <v>45889</v>
      </c>
      <c r="C77" t="s">
        <v>42</v>
      </c>
      <c r="D77" t="s">
        <v>150</v>
      </c>
      <c r="E77" t="s">
        <v>155</v>
      </c>
      <c r="F77">
        <v>11</v>
      </c>
      <c r="G77">
        <v>18</v>
      </c>
      <c r="H77">
        <v>198</v>
      </c>
    </row>
    <row r="78" spans="2:8" x14ac:dyDescent="0.3">
      <c r="B78" s="17">
        <v>45962</v>
      </c>
      <c r="C78" t="s">
        <v>39</v>
      </c>
      <c r="D78" t="s">
        <v>150</v>
      </c>
      <c r="E78" t="s">
        <v>142</v>
      </c>
      <c r="F78">
        <v>7</v>
      </c>
      <c r="G78">
        <v>36</v>
      </c>
      <c r="H78">
        <v>252</v>
      </c>
    </row>
    <row r="79" spans="2:8" x14ac:dyDescent="0.3">
      <c r="B79" s="17">
        <v>45729</v>
      </c>
      <c r="C79" t="s">
        <v>42</v>
      </c>
      <c r="D79" t="s">
        <v>158</v>
      </c>
      <c r="E79" t="s">
        <v>151</v>
      </c>
      <c r="F79">
        <v>11</v>
      </c>
      <c r="G79">
        <v>10</v>
      </c>
      <c r="H79">
        <v>110</v>
      </c>
    </row>
    <row r="80" spans="2:8" x14ac:dyDescent="0.3">
      <c r="B80" s="17">
        <v>45690</v>
      </c>
      <c r="C80" t="s">
        <v>38</v>
      </c>
      <c r="D80" t="s">
        <v>159</v>
      </c>
      <c r="E80" t="s">
        <v>140</v>
      </c>
      <c r="F80">
        <v>15</v>
      </c>
      <c r="G80">
        <v>98</v>
      </c>
      <c r="H80">
        <v>1470</v>
      </c>
    </row>
    <row r="81" spans="2:8" x14ac:dyDescent="0.3">
      <c r="B81" s="17">
        <v>45993</v>
      </c>
      <c r="C81" t="s">
        <v>40</v>
      </c>
      <c r="D81" t="s">
        <v>139</v>
      </c>
      <c r="E81" t="s">
        <v>142</v>
      </c>
      <c r="F81">
        <v>3</v>
      </c>
      <c r="G81">
        <v>36</v>
      </c>
      <c r="H81">
        <v>108</v>
      </c>
    </row>
    <row r="82" spans="2:8" x14ac:dyDescent="0.3">
      <c r="B82" s="17">
        <v>45683</v>
      </c>
      <c r="C82" t="s">
        <v>45</v>
      </c>
      <c r="D82" t="s">
        <v>141</v>
      </c>
      <c r="E82" t="s">
        <v>145</v>
      </c>
      <c r="F82">
        <v>13</v>
      </c>
      <c r="G82">
        <v>56</v>
      </c>
      <c r="H82">
        <v>728</v>
      </c>
    </row>
    <row r="83" spans="2:8" x14ac:dyDescent="0.3">
      <c r="B83" s="17">
        <v>45689</v>
      </c>
      <c r="C83" t="s">
        <v>40</v>
      </c>
      <c r="D83" t="s">
        <v>139</v>
      </c>
      <c r="E83" t="s">
        <v>149</v>
      </c>
      <c r="F83">
        <v>10</v>
      </c>
      <c r="G83">
        <v>52</v>
      </c>
      <c r="H83">
        <v>520</v>
      </c>
    </row>
    <row r="84" spans="2:8" x14ac:dyDescent="0.3">
      <c r="B84" s="17">
        <v>45975</v>
      </c>
      <c r="C84" t="s">
        <v>40</v>
      </c>
      <c r="D84" t="s">
        <v>150</v>
      </c>
      <c r="E84" t="s">
        <v>138</v>
      </c>
      <c r="F84">
        <v>14</v>
      </c>
      <c r="G84">
        <v>25</v>
      </c>
      <c r="H84">
        <v>350</v>
      </c>
    </row>
    <row r="85" spans="2:8" x14ac:dyDescent="0.3">
      <c r="B85" s="17">
        <v>45894</v>
      </c>
      <c r="C85" t="s">
        <v>39</v>
      </c>
      <c r="D85" t="s">
        <v>150</v>
      </c>
      <c r="E85" t="s">
        <v>153</v>
      </c>
      <c r="F85">
        <v>7</v>
      </c>
      <c r="G85">
        <v>23</v>
      </c>
      <c r="H85">
        <v>161</v>
      </c>
    </row>
    <row r="86" spans="2:8" x14ac:dyDescent="0.3">
      <c r="B86" s="17">
        <v>45772</v>
      </c>
      <c r="C86" t="s">
        <v>45</v>
      </c>
      <c r="D86" t="s">
        <v>143</v>
      </c>
      <c r="E86" t="s">
        <v>151</v>
      </c>
      <c r="F86">
        <v>14</v>
      </c>
      <c r="G86">
        <v>10</v>
      </c>
      <c r="H86">
        <v>140</v>
      </c>
    </row>
    <row r="87" spans="2:8" x14ac:dyDescent="0.3">
      <c r="B87" s="17">
        <v>45660</v>
      </c>
      <c r="C87" t="s">
        <v>38</v>
      </c>
      <c r="D87" t="s">
        <v>141</v>
      </c>
      <c r="E87" t="s">
        <v>149</v>
      </c>
      <c r="F87">
        <v>13</v>
      </c>
      <c r="G87">
        <v>52</v>
      </c>
      <c r="H87">
        <v>676</v>
      </c>
    </row>
    <row r="88" spans="2:8" x14ac:dyDescent="0.3">
      <c r="B88" s="17">
        <v>45766</v>
      </c>
      <c r="C88" t="s">
        <v>42</v>
      </c>
      <c r="D88" t="s">
        <v>150</v>
      </c>
      <c r="E88" t="s">
        <v>148</v>
      </c>
      <c r="F88">
        <v>4</v>
      </c>
      <c r="G88">
        <v>32</v>
      </c>
      <c r="H88">
        <v>128</v>
      </c>
    </row>
    <row r="89" spans="2:8" x14ac:dyDescent="0.3">
      <c r="B89" s="17">
        <v>45874</v>
      </c>
      <c r="C89" t="s">
        <v>39</v>
      </c>
      <c r="D89" t="s">
        <v>144</v>
      </c>
      <c r="E89" t="s">
        <v>155</v>
      </c>
      <c r="F89">
        <v>3</v>
      </c>
      <c r="G89">
        <v>18</v>
      </c>
      <c r="H89">
        <v>54</v>
      </c>
    </row>
    <row r="90" spans="2:8" x14ac:dyDescent="0.3">
      <c r="B90" s="17">
        <v>45929</v>
      </c>
      <c r="C90" t="s">
        <v>38</v>
      </c>
      <c r="D90" t="s">
        <v>152</v>
      </c>
      <c r="E90" t="s">
        <v>147</v>
      </c>
      <c r="F90">
        <v>12</v>
      </c>
      <c r="G90">
        <v>20</v>
      </c>
      <c r="H90">
        <v>240</v>
      </c>
    </row>
    <row r="91" spans="2:8" x14ac:dyDescent="0.3">
      <c r="B91" s="17">
        <v>45808</v>
      </c>
      <c r="C91" t="s">
        <v>39</v>
      </c>
      <c r="D91" t="s">
        <v>139</v>
      </c>
      <c r="E91" t="s">
        <v>156</v>
      </c>
      <c r="F91">
        <v>14</v>
      </c>
      <c r="G91">
        <v>65</v>
      </c>
      <c r="H91">
        <v>910</v>
      </c>
    </row>
    <row r="92" spans="2:8" x14ac:dyDescent="0.3">
      <c r="B92" s="17">
        <v>45945</v>
      </c>
      <c r="C92" t="s">
        <v>38</v>
      </c>
      <c r="D92" t="s">
        <v>146</v>
      </c>
      <c r="E92" t="s">
        <v>148</v>
      </c>
      <c r="F92">
        <v>7</v>
      </c>
      <c r="G92">
        <v>32</v>
      </c>
      <c r="H92">
        <v>224</v>
      </c>
    </row>
    <row r="93" spans="2:8" x14ac:dyDescent="0.3">
      <c r="B93" s="17">
        <v>45786</v>
      </c>
      <c r="C93" t="s">
        <v>39</v>
      </c>
      <c r="D93" t="s">
        <v>137</v>
      </c>
      <c r="E93" t="s">
        <v>147</v>
      </c>
      <c r="F93">
        <v>3</v>
      </c>
      <c r="G93">
        <v>20</v>
      </c>
      <c r="H93">
        <v>60</v>
      </c>
    </row>
    <row r="94" spans="2:8" x14ac:dyDescent="0.3">
      <c r="B94" s="17">
        <v>45769</v>
      </c>
      <c r="C94" t="s">
        <v>38</v>
      </c>
      <c r="D94" t="s">
        <v>150</v>
      </c>
      <c r="E94" t="s">
        <v>140</v>
      </c>
      <c r="F94">
        <v>9</v>
      </c>
      <c r="G94">
        <v>98</v>
      </c>
      <c r="H94">
        <v>882</v>
      </c>
    </row>
    <row r="95" spans="2:8" x14ac:dyDescent="0.3">
      <c r="B95" s="17">
        <v>45918</v>
      </c>
      <c r="C95" t="s">
        <v>45</v>
      </c>
      <c r="D95" t="s">
        <v>141</v>
      </c>
      <c r="E95" t="s">
        <v>149</v>
      </c>
      <c r="F95">
        <v>2</v>
      </c>
      <c r="G95">
        <v>52</v>
      </c>
      <c r="H95">
        <v>104</v>
      </c>
    </row>
    <row r="96" spans="2:8" x14ac:dyDescent="0.3">
      <c r="B96" s="17">
        <v>45793</v>
      </c>
      <c r="C96" t="s">
        <v>39</v>
      </c>
      <c r="D96" t="s">
        <v>152</v>
      </c>
      <c r="E96" t="s">
        <v>156</v>
      </c>
      <c r="F96">
        <v>12</v>
      </c>
      <c r="G96">
        <v>65</v>
      </c>
      <c r="H96">
        <v>780</v>
      </c>
    </row>
    <row r="97" spans="2:8" x14ac:dyDescent="0.3">
      <c r="B97" s="17">
        <v>45726</v>
      </c>
      <c r="C97" t="s">
        <v>42</v>
      </c>
      <c r="D97" t="s">
        <v>144</v>
      </c>
      <c r="E97" t="s">
        <v>151</v>
      </c>
      <c r="F97">
        <v>6</v>
      </c>
      <c r="G97">
        <v>10</v>
      </c>
      <c r="H97">
        <v>60</v>
      </c>
    </row>
    <row r="98" spans="2:8" x14ac:dyDescent="0.3">
      <c r="B98" s="17">
        <v>45822</v>
      </c>
      <c r="C98" t="s">
        <v>39</v>
      </c>
      <c r="D98" t="s">
        <v>152</v>
      </c>
      <c r="E98" t="s">
        <v>138</v>
      </c>
      <c r="F98">
        <v>8</v>
      </c>
      <c r="G98">
        <v>25</v>
      </c>
      <c r="H98">
        <v>200</v>
      </c>
    </row>
    <row r="99" spans="2:8" x14ac:dyDescent="0.3">
      <c r="B99" s="17">
        <v>46001</v>
      </c>
      <c r="C99" t="s">
        <v>39</v>
      </c>
      <c r="D99" t="s">
        <v>139</v>
      </c>
      <c r="E99" t="s">
        <v>148</v>
      </c>
      <c r="F99">
        <v>8</v>
      </c>
      <c r="G99">
        <v>32</v>
      </c>
      <c r="H99">
        <v>256</v>
      </c>
    </row>
    <row r="100" spans="2:8" x14ac:dyDescent="0.3">
      <c r="B100" s="17">
        <v>45892</v>
      </c>
      <c r="C100" t="s">
        <v>42</v>
      </c>
      <c r="D100" t="s">
        <v>158</v>
      </c>
      <c r="E100" t="s">
        <v>151</v>
      </c>
      <c r="F100">
        <v>10</v>
      </c>
      <c r="G100">
        <v>10</v>
      </c>
      <c r="H100">
        <v>100</v>
      </c>
    </row>
    <row r="101" spans="2:8" x14ac:dyDescent="0.3">
      <c r="B101" s="17">
        <v>45691</v>
      </c>
      <c r="C101" t="s">
        <v>45</v>
      </c>
      <c r="D101" t="s">
        <v>152</v>
      </c>
      <c r="E101" t="s">
        <v>138</v>
      </c>
      <c r="F101">
        <v>11</v>
      </c>
      <c r="G101">
        <v>25</v>
      </c>
      <c r="H101">
        <v>275</v>
      </c>
    </row>
    <row r="102" spans="2:8" x14ac:dyDescent="0.3">
      <c r="B102" s="17">
        <v>45982</v>
      </c>
      <c r="C102" t="s">
        <v>45</v>
      </c>
      <c r="D102" t="s">
        <v>150</v>
      </c>
      <c r="E102" t="s">
        <v>140</v>
      </c>
      <c r="F102">
        <v>7</v>
      </c>
      <c r="G102">
        <v>98</v>
      </c>
      <c r="H102">
        <v>686</v>
      </c>
    </row>
    <row r="103" spans="2:8" x14ac:dyDescent="0.3">
      <c r="B103" s="17">
        <v>45839</v>
      </c>
      <c r="C103" t="s">
        <v>42</v>
      </c>
      <c r="D103" t="s">
        <v>143</v>
      </c>
      <c r="E103" t="s">
        <v>145</v>
      </c>
      <c r="F103">
        <v>10</v>
      </c>
      <c r="G103">
        <v>56</v>
      </c>
      <c r="H103">
        <v>560</v>
      </c>
    </row>
    <row r="104" spans="2:8" x14ac:dyDescent="0.3">
      <c r="B104" s="17">
        <v>45958</v>
      </c>
      <c r="C104" t="s">
        <v>45</v>
      </c>
      <c r="D104" t="s">
        <v>157</v>
      </c>
      <c r="E104" t="s">
        <v>153</v>
      </c>
      <c r="F104">
        <v>12</v>
      </c>
      <c r="G104">
        <v>23</v>
      </c>
      <c r="H104">
        <v>276</v>
      </c>
    </row>
    <row r="105" spans="2:8" x14ac:dyDescent="0.3">
      <c r="B105" s="17">
        <v>46013</v>
      </c>
      <c r="C105" t="s">
        <v>42</v>
      </c>
      <c r="D105" t="s">
        <v>144</v>
      </c>
      <c r="E105" t="s">
        <v>155</v>
      </c>
      <c r="F105">
        <v>3</v>
      </c>
      <c r="G105">
        <v>18</v>
      </c>
      <c r="H105">
        <v>54</v>
      </c>
    </row>
    <row r="106" spans="2:8" x14ac:dyDescent="0.3">
      <c r="B106" s="17">
        <v>46004</v>
      </c>
      <c r="C106" t="s">
        <v>45</v>
      </c>
      <c r="D106" t="s">
        <v>154</v>
      </c>
      <c r="E106" t="s">
        <v>155</v>
      </c>
      <c r="F106">
        <v>9</v>
      </c>
      <c r="G106">
        <v>18</v>
      </c>
      <c r="H106">
        <v>162</v>
      </c>
    </row>
    <row r="107" spans="2:8" x14ac:dyDescent="0.3">
      <c r="B107" s="17">
        <v>45887</v>
      </c>
      <c r="C107" t="s">
        <v>40</v>
      </c>
      <c r="D107" t="s">
        <v>154</v>
      </c>
      <c r="E107" t="s">
        <v>151</v>
      </c>
      <c r="F107">
        <v>7</v>
      </c>
      <c r="G107">
        <v>10</v>
      </c>
      <c r="H107">
        <v>70</v>
      </c>
    </row>
    <row r="108" spans="2:8" x14ac:dyDescent="0.3">
      <c r="B108" s="17">
        <v>45811</v>
      </c>
      <c r="C108" t="s">
        <v>45</v>
      </c>
      <c r="D108" t="s">
        <v>143</v>
      </c>
      <c r="E108" t="s">
        <v>147</v>
      </c>
      <c r="F108">
        <v>7</v>
      </c>
      <c r="G108">
        <v>20</v>
      </c>
      <c r="H108">
        <v>140</v>
      </c>
    </row>
    <row r="109" spans="2:8" x14ac:dyDescent="0.3">
      <c r="B109" s="17">
        <v>45895</v>
      </c>
      <c r="C109" t="s">
        <v>45</v>
      </c>
      <c r="D109" t="s">
        <v>154</v>
      </c>
      <c r="E109" t="s">
        <v>151</v>
      </c>
      <c r="F109">
        <v>3</v>
      </c>
      <c r="G109">
        <v>10</v>
      </c>
      <c r="H109">
        <v>30</v>
      </c>
    </row>
    <row r="110" spans="2:8" x14ac:dyDescent="0.3">
      <c r="B110" s="17">
        <v>45735</v>
      </c>
      <c r="C110" t="s">
        <v>39</v>
      </c>
      <c r="D110" t="s">
        <v>144</v>
      </c>
      <c r="E110" t="s">
        <v>142</v>
      </c>
      <c r="F110">
        <v>8</v>
      </c>
      <c r="G110">
        <v>36</v>
      </c>
      <c r="H110">
        <v>288</v>
      </c>
    </row>
    <row r="111" spans="2:8" x14ac:dyDescent="0.3">
      <c r="B111" s="17">
        <v>45877</v>
      </c>
      <c r="C111" t="s">
        <v>40</v>
      </c>
      <c r="D111" t="s">
        <v>139</v>
      </c>
      <c r="E111" t="s">
        <v>151</v>
      </c>
      <c r="F111">
        <v>7</v>
      </c>
      <c r="G111">
        <v>10</v>
      </c>
      <c r="H111">
        <v>70</v>
      </c>
    </row>
    <row r="112" spans="2:8" x14ac:dyDescent="0.3">
      <c r="B112" s="17">
        <v>45969</v>
      </c>
      <c r="C112" t="s">
        <v>40</v>
      </c>
      <c r="D112" t="s">
        <v>141</v>
      </c>
      <c r="E112" t="s">
        <v>138</v>
      </c>
      <c r="F112">
        <v>8</v>
      </c>
      <c r="G112">
        <v>25</v>
      </c>
      <c r="H112">
        <v>200</v>
      </c>
    </row>
    <row r="113" spans="2:8" x14ac:dyDescent="0.3">
      <c r="B113" s="17">
        <v>45705</v>
      </c>
      <c r="C113" t="s">
        <v>45</v>
      </c>
      <c r="D113" t="s">
        <v>137</v>
      </c>
      <c r="E113" t="s">
        <v>142</v>
      </c>
      <c r="F113">
        <v>11</v>
      </c>
      <c r="G113">
        <v>36</v>
      </c>
      <c r="H113">
        <v>396</v>
      </c>
    </row>
    <row r="114" spans="2:8" x14ac:dyDescent="0.3">
      <c r="B114" s="17">
        <v>45789</v>
      </c>
      <c r="C114" t="s">
        <v>39</v>
      </c>
      <c r="D114" t="s">
        <v>152</v>
      </c>
      <c r="E114" t="s">
        <v>140</v>
      </c>
      <c r="F114">
        <v>10</v>
      </c>
      <c r="G114">
        <v>98</v>
      </c>
      <c r="H114">
        <v>980</v>
      </c>
    </row>
    <row r="115" spans="2:8" x14ac:dyDescent="0.3">
      <c r="B115" s="17">
        <v>45990</v>
      </c>
      <c r="C115" t="s">
        <v>39</v>
      </c>
      <c r="D115" t="s">
        <v>158</v>
      </c>
      <c r="E115" t="s">
        <v>155</v>
      </c>
      <c r="F115">
        <v>13</v>
      </c>
      <c r="G115">
        <v>18</v>
      </c>
      <c r="H115">
        <v>234</v>
      </c>
    </row>
    <row r="116" spans="2:8" x14ac:dyDescent="0.3">
      <c r="B116" s="17">
        <v>45758</v>
      </c>
      <c r="C116" t="s">
        <v>42</v>
      </c>
      <c r="D116" t="s">
        <v>146</v>
      </c>
      <c r="E116" t="s">
        <v>145</v>
      </c>
      <c r="F116">
        <v>15</v>
      </c>
      <c r="G116">
        <v>56</v>
      </c>
      <c r="H116">
        <v>840</v>
      </c>
    </row>
    <row r="117" spans="2:8" x14ac:dyDescent="0.3">
      <c r="B117" s="17">
        <v>45982</v>
      </c>
      <c r="C117" t="s">
        <v>39</v>
      </c>
      <c r="D117" t="s">
        <v>158</v>
      </c>
      <c r="E117" t="s">
        <v>148</v>
      </c>
      <c r="F117">
        <v>3</v>
      </c>
      <c r="G117">
        <v>32</v>
      </c>
      <c r="H117">
        <v>96</v>
      </c>
    </row>
    <row r="118" spans="2:8" x14ac:dyDescent="0.3">
      <c r="B118" s="17">
        <v>45707</v>
      </c>
      <c r="C118" t="s">
        <v>42</v>
      </c>
      <c r="D118" t="s">
        <v>157</v>
      </c>
      <c r="E118" t="s">
        <v>155</v>
      </c>
      <c r="F118">
        <v>12</v>
      </c>
      <c r="G118">
        <v>18</v>
      </c>
      <c r="H118">
        <v>216</v>
      </c>
    </row>
    <row r="119" spans="2:8" x14ac:dyDescent="0.3">
      <c r="B119" s="17">
        <v>45757</v>
      </c>
      <c r="C119" t="s">
        <v>42</v>
      </c>
      <c r="D119" t="s">
        <v>152</v>
      </c>
      <c r="E119" t="s">
        <v>153</v>
      </c>
      <c r="F119">
        <v>3</v>
      </c>
      <c r="G119">
        <v>23</v>
      </c>
      <c r="H119">
        <v>69</v>
      </c>
    </row>
    <row r="120" spans="2:8" x14ac:dyDescent="0.3">
      <c r="B120" s="17">
        <v>45837</v>
      </c>
      <c r="C120" t="s">
        <v>40</v>
      </c>
      <c r="D120" t="s">
        <v>150</v>
      </c>
      <c r="E120" t="s">
        <v>160</v>
      </c>
      <c r="F120">
        <v>7</v>
      </c>
      <c r="G120">
        <v>40</v>
      </c>
      <c r="H120">
        <v>280</v>
      </c>
    </row>
    <row r="121" spans="2:8" x14ac:dyDescent="0.3">
      <c r="B121" s="17">
        <v>45915</v>
      </c>
      <c r="C121" t="s">
        <v>39</v>
      </c>
      <c r="D121" t="s">
        <v>150</v>
      </c>
      <c r="E121" t="s">
        <v>138</v>
      </c>
      <c r="F121">
        <v>12</v>
      </c>
      <c r="G121">
        <v>25</v>
      </c>
      <c r="H121">
        <v>300</v>
      </c>
    </row>
    <row r="122" spans="2:8" x14ac:dyDescent="0.3">
      <c r="B122" s="17">
        <v>45881</v>
      </c>
      <c r="C122" t="s">
        <v>45</v>
      </c>
      <c r="D122" t="s">
        <v>154</v>
      </c>
      <c r="E122" t="s">
        <v>151</v>
      </c>
      <c r="F122">
        <v>9</v>
      </c>
      <c r="G122">
        <v>10</v>
      </c>
      <c r="H122">
        <v>90</v>
      </c>
    </row>
    <row r="123" spans="2:8" x14ac:dyDescent="0.3">
      <c r="B123" s="17">
        <v>45703</v>
      </c>
      <c r="C123" t="s">
        <v>40</v>
      </c>
      <c r="D123" t="s">
        <v>146</v>
      </c>
      <c r="E123" t="s">
        <v>138</v>
      </c>
      <c r="F123">
        <v>10</v>
      </c>
      <c r="G123">
        <v>25</v>
      </c>
      <c r="H123">
        <v>250</v>
      </c>
    </row>
    <row r="124" spans="2:8" x14ac:dyDescent="0.3">
      <c r="B124" s="17">
        <v>45972</v>
      </c>
      <c r="C124" t="s">
        <v>39</v>
      </c>
      <c r="D124" t="s">
        <v>150</v>
      </c>
      <c r="E124" t="s">
        <v>148</v>
      </c>
      <c r="F124">
        <v>14</v>
      </c>
      <c r="G124">
        <v>32</v>
      </c>
      <c r="H124">
        <v>448</v>
      </c>
    </row>
    <row r="125" spans="2:8" x14ac:dyDescent="0.3">
      <c r="B125" s="17">
        <v>45937</v>
      </c>
      <c r="C125" t="s">
        <v>38</v>
      </c>
      <c r="D125" t="s">
        <v>152</v>
      </c>
      <c r="E125" t="s">
        <v>147</v>
      </c>
      <c r="F125">
        <v>2</v>
      </c>
      <c r="G125">
        <v>20</v>
      </c>
      <c r="H125">
        <v>40</v>
      </c>
    </row>
    <row r="126" spans="2:8" x14ac:dyDescent="0.3">
      <c r="B126" s="17">
        <v>45702</v>
      </c>
      <c r="C126" t="s">
        <v>38</v>
      </c>
      <c r="D126" t="s">
        <v>159</v>
      </c>
      <c r="E126" t="s">
        <v>156</v>
      </c>
      <c r="F126">
        <v>9</v>
      </c>
      <c r="G126">
        <v>65</v>
      </c>
      <c r="H126">
        <v>585</v>
      </c>
    </row>
    <row r="127" spans="2:8" x14ac:dyDescent="0.3">
      <c r="B127" s="17">
        <v>45950</v>
      </c>
      <c r="C127" t="s">
        <v>38</v>
      </c>
      <c r="D127" t="s">
        <v>144</v>
      </c>
      <c r="E127" t="s">
        <v>149</v>
      </c>
      <c r="F127">
        <v>7</v>
      </c>
      <c r="G127">
        <v>52</v>
      </c>
      <c r="H127">
        <v>364</v>
      </c>
    </row>
    <row r="128" spans="2:8" x14ac:dyDescent="0.3">
      <c r="B128" s="17">
        <v>45816</v>
      </c>
      <c r="C128" t="s">
        <v>39</v>
      </c>
      <c r="D128" t="s">
        <v>137</v>
      </c>
      <c r="E128" t="s">
        <v>151</v>
      </c>
      <c r="F128">
        <v>12</v>
      </c>
      <c r="G128">
        <v>10</v>
      </c>
      <c r="H128">
        <v>120</v>
      </c>
    </row>
    <row r="129" spans="2:8" x14ac:dyDescent="0.3">
      <c r="B129" s="17">
        <v>45750</v>
      </c>
      <c r="C129" t="s">
        <v>40</v>
      </c>
      <c r="D129" t="s">
        <v>150</v>
      </c>
      <c r="E129" t="s">
        <v>138</v>
      </c>
      <c r="F129">
        <v>2</v>
      </c>
      <c r="G129">
        <v>25</v>
      </c>
      <c r="H129">
        <v>50</v>
      </c>
    </row>
    <row r="130" spans="2:8" x14ac:dyDescent="0.3">
      <c r="B130" s="17">
        <v>45936</v>
      </c>
      <c r="C130" t="s">
        <v>45</v>
      </c>
      <c r="D130" t="s">
        <v>158</v>
      </c>
      <c r="E130" t="s">
        <v>151</v>
      </c>
      <c r="F130">
        <v>8</v>
      </c>
      <c r="G130">
        <v>10</v>
      </c>
      <c r="H130">
        <v>80</v>
      </c>
    </row>
    <row r="131" spans="2:8" x14ac:dyDescent="0.3">
      <c r="B131" s="17">
        <v>45896</v>
      </c>
      <c r="C131" t="s">
        <v>42</v>
      </c>
      <c r="D131" t="s">
        <v>144</v>
      </c>
      <c r="E131" t="s">
        <v>155</v>
      </c>
      <c r="F131">
        <v>3</v>
      </c>
      <c r="G131">
        <v>18</v>
      </c>
      <c r="H131">
        <v>54</v>
      </c>
    </row>
    <row r="132" spans="2:8" x14ac:dyDescent="0.3">
      <c r="B132" s="17">
        <v>45770</v>
      </c>
      <c r="C132" t="s">
        <v>42</v>
      </c>
      <c r="D132" t="s">
        <v>159</v>
      </c>
      <c r="E132" t="s">
        <v>155</v>
      </c>
      <c r="F132">
        <v>13</v>
      </c>
      <c r="G132">
        <v>18</v>
      </c>
      <c r="H132">
        <v>234</v>
      </c>
    </row>
    <row r="133" spans="2:8" x14ac:dyDescent="0.3">
      <c r="B133" s="17">
        <v>45975</v>
      </c>
      <c r="C133" t="s">
        <v>42</v>
      </c>
      <c r="D133" t="s">
        <v>139</v>
      </c>
      <c r="E133" t="s">
        <v>138</v>
      </c>
      <c r="F133">
        <v>4</v>
      </c>
      <c r="G133">
        <v>25</v>
      </c>
      <c r="H133">
        <v>100</v>
      </c>
    </row>
    <row r="134" spans="2:8" x14ac:dyDescent="0.3">
      <c r="B134" s="17">
        <v>45793</v>
      </c>
      <c r="C134" t="s">
        <v>42</v>
      </c>
      <c r="D134" t="s">
        <v>152</v>
      </c>
      <c r="E134" t="s">
        <v>142</v>
      </c>
      <c r="F134">
        <v>14</v>
      </c>
      <c r="G134">
        <v>36</v>
      </c>
      <c r="H134">
        <v>504</v>
      </c>
    </row>
    <row r="135" spans="2:8" x14ac:dyDescent="0.3">
      <c r="B135" s="17">
        <v>45717</v>
      </c>
      <c r="C135" t="s">
        <v>40</v>
      </c>
      <c r="D135" t="s">
        <v>143</v>
      </c>
      <c r="E135" t="s">
        <v>147</v>
      </c>
      <c r="F135">
        <v>13</v>
      </c>
      <c r="G135">
        <v>20</v>
      </c>
      <c r="H135">
        <v>260</v>
      </c>
    </row>
    <row r="136" spans="2:8" x14ac:dyDescent="0.3">
      <c r="B136" s="17">
        <v>45819</v>
      </c>
      <c r="C136" t="s">
        <v>42</v>
      </c>
      <c r="D136" t="s">
        <v>141</v>
      </c>
      <c r="E136" t="s">
        <v>142</v>
      </c>
      <c r="F136">
        <v>3</v>
      </c>
      <c r="G136">
        <v>36</v>
      </c>
      <c r="H136">
        <v>108</v>
      </c>
    </row>
    <row r="137" spans="2:8" x14ac:dyDescent="0.3">
      <c r="B137" s="17">
        <v>45811</v>
      </c>
      <c r="C137" t="s">
        <v>38</v>
      </c>
      <c r="D137" t="s">
        <v>158</v>
      </c>
      <c r="E137" t="s">
        <v>151</v>
      </c>
      <c r="F137">
        <v>5</v>
      </c>
      <c r="G137">
        <v>10</v>
      </c>
      <c r="H137">
        <v>50</v>
      </c>
    </row>
    <row r="138" spans="2:8" x14ac:dyDescent="0.3">
      <c r="B138" s="17">
        <v>45950</v>
      </c>
      <c r="C138" t="s">
        <v>45</v>
      </c>
      <c r="D138" t="s">
        <v>152</v>
      </c>
      <c r="E138" t="s">
        <v>147</v>
      </c>
      <c r="F138">
        <v>11</v>
      </c>
      <c r="G138">
        <v>20</v>
      </c>
      <c r="H138">
        <v>220</v>
      </c>
    </row>
    <row r="139" spans="2:8" x14ac:dyDescent="0.3">
      <c r="B139" s="17">
        <v>45756</v>
      </c>
      <c r="C139" t="s">
        <v>38</v>
      </c>
      <c r="D139" t="s">
        <v>159</v>
      </c>
      <c r="E139" t="s">
        <v>140</v>
      </c>
      <c r="F139">
        <v>9</v>
      </c>
      <c r="G139">
        <v>98</v>
      </c>
      <c r="H139">
        <v>882</v>
      </c>
    </row>
    <row r="140" spans="2:8" x14ac:dyDescent="0.3">
      <c r="B140" s="17">
        <v>45800</v>
      </c>
      <c r="C140" t="s">
        <v>45</v>
      </c>
      <c r="D140" t="s">
        <v>139</v>
      </c>
      <c r="E140" t="s">
        <v>160</v>
      </c>
      <c r="F140">
        <v>4</v>
      </c>
      <c r="G140">
        <v>40</v>
      </c>
      <c r="H140">
        <v>160</v>
      </c>
    </row>
    <row r="141" spans="2:8" x14ac:dyDescent="0.3">
      <c r="B141" s="17">
        <v>45689</v>
      </c>
      <c r="C141" t="s">
        <v>38</v>
      </c>
      <c r="D141" t="s">
        <v>152</v>
      </c>
      <c r="E141" t="s">
        <v>153</v>
      </c>
      <c r="F141">
        <v>4</v>
      </c>
      <c r="G141">
        <v>23</v>
      </c>
      <c r="H141">
        <v>92</v>
      </c>
    </row>
    <row r="142" spans="2:8" x14ac:dyDescent="0.3">
      <c r="B142" s="17">
        <v>45697</v>
      </c>
      <c r="C142" t="s">
        <v>38</v>
      </c>
      <c r="D142" t="s">
        <v>143</v>
      </c>
      <c r="E142" t="s">
        <v>149</v>
      </c>
      <c r="F142">
        <v>3</v>
      </c>
      <c r="G142">
        <v>52</v>
      </c>
      <c r="H142">
        <v>156</v>
      </c>
    </row>
    <row r="143" spans="2:8" x14ac:dyDescent="0.3">
      <c r="B143" s="17">
        <v>45784</v>
      </c>
      <c r="C143" t="s">
        <v>45</v>
      </c>
      <c r="D143" t="s">
        <v>150</v>
      </c>
      <c r="E143" t="s">
        <v>147</v>
      </c>
      <c r="F143">
        <v>13</v>
      </c>
      <c r="G143">
        <v>20</v>
      </c>
      <c r="H143">
        <v>260</v>
      </c>
    </row>
    <row r="144" spans="2:8" x14ac:dyDescent="0.3">
      <c r="B144" s="17">
        <v>45898</v>
      </c>
      <c r="C144" t="s">
        <v>40</v>
      </c>
      <c r="D144" t="s">
        <v>159</v>
      </c>
      <c r="E144" t="s">
        <v>156</v>
      </c>
      <c r="F144">
        <v>14</v>
      </c>
      <c r="G144">
        <v>65</v>
      </c>
      <c r="H144">
        <v>910</v>
      </c>
    </row>
    <row r="145" spans="2:8" x14ac:dyDescent="0.3">
      <c r="B145" s="17">
        <v>45741</v>
      </c>
      <c r="C145" t="s">
        <v>42</v>
      </c>
      <c r="D145" t="s">
        <v>157</v>
      </c>
      <c r="E145" t="s">
        <v>156</v>
      </c>
      <c r="F145">
        <v>9</v>
      </c>
      <c r="G145">
        <v>65</v>
      </c>
      <c r="H145">
        <v>585</v>
      </c>
    </row>
    <row r="146" spans="2:8" x14ac:dyDescent="0.3">
      <c r="B146" s="17">
        <v>45839</v>
      </c>
      <c r="C146" t="s">
        <v>38</v>
      </c>
      <c r="D146" t="s">
        <v>141</v>
      </c>
      <c r="E146" t="s">
        <v>153</v>
      </c>
      <c r="F146">
        <v>3</v>
      </c>
      <c r="G146">
        <v>23</v>
      </c>
      <c r="H146">
        <v>69</v>
      </c>
    </row>
    <row r="147" spans="2:8" x14ac:dyDescent="0.3">
      <c r="B147" s="17">
        <v>45676</v>
      </c>
      <c r="C147" t="s">
        <v>40</v>
      </c>
      <c r="D147" t="s">
        <v>152</v>
      </c>
      <c r="E147" t="s">
        <v>140</v>
      </c>
      <c r="F147">
        <v>15</v>
      </c>
      <c r="G147">
        <v>98</v>
      </c>
      <c r="H147">
        <v>1470</v>
      </c>
    </row>
    <row r="148" spans="2:8" x14ac:dyDescent="0.3">
      <c r="B148" s="17">
        <v>45846</v>
      </c>
      <c r="C148" t="s">
        <v>38</v>
      </c>
      <c r="D148" t="s">
        <v>139</v>
      </c>
      <c r="E148" t="s">
        <v>138</v>
      </c>
      <c r="F148">
        <v>5</v>
      </c>
      <c r="G148">
        <v>25</v>
      </c>
      <c r="H148">
        <v>125</v>
      </c>
    </row>
    <row r="149" spans="2:8" x14ac:dyDescent="0.3">
      <c r="B149" s="17">
        <v>45833</v>
      </c>
      <c r="C149" t="s">
        <v>40</v>
      </c>
      <c r="D149" t="s">
        <v>137</v>
      </c>
      <c r="E149" t="s">
        <v>151</v>
      </c>
      <c r="F149">
        <v>5</v>
      </c>
      <c r="G149">
        <v>10</v>
      </c>
      <c r="H149">
        <v>50</v>
      </c>
    </row>
    <row r="150" spans="2:8" x14ac:dyDescent="0.3">
      <c r="B150" s="17">
        <v>45773</v>
      </c>
      <c r="C150" t="s">
        <v>42</v>
      </c>
      <c r="D150" t="s">
        <v>146</v>
      </c>
      <c r="E150" t="s">
        <v>149</v>
      </c>
      <c r="F150">
        <v>5</v>
      </c>
      <c r="G150">
        <v>52</v>
      </c>
      <c r="H150">
        <v>260</v>
      </c>
    </row>
    <row r="151" spans="2:8" x14ac:dyDescent="0.3">
      <c r="B151" s="17">
        <v>45809</v>
      </c>
      <c r="C151" t="s">
        <v>39</v>
      </c>
      <c r="D151" t="s">
        <v>152</v>
      </c>
      <c r="E151" t="s">
        <v>147</v>
      </c>
      <c r="F151">
        <v>8</v>
      </c>
      <c r="G151">
        <v>20</v>
      </c>
      <c r="H151">
        <v>160</v>
      </c>
    </row>
    <row r="152" spans="2:8" x14ac:dyDescent="0.3">
      <c r="B152" s="17">
        <v>45813</v>
      </c>
      <c r="C152" t="s">
        <v>39</v>
      </c>
      <c r="D152" t="s">
        <v>159</v>
      </c>
      <c r="E152" t="s">
        <v>142</v>
      </c>
      <c r="F152">
        <v>14</v>
      </c>
      <c r="G152">
        <v>36</v>
      </c>
      <c r="H152">
        <v>504</v>
      </c>
    </row>
    <row r="153" spans="2:8" x14ac:dyDescent="0.3">
      <c r="B153" s="17">
        <v>45682</v>
      </c>
      <c r="C153" t="s">
        <v>38</v>
      </c>
      <c r="D153" t="s">
        <v>159</v>
      </c>
      <c r="E153" t="s">
        <v>153</v>
      </c>
      <c r="F153">
        <v>2</v>
      </c>
      <c r="G153">
        <v>23</v>
      </c>
      <c r="H153">
        <v>46</v>
      </c>
    </row>
    <row r="154" spans="2:8" x14ac:dyDescent="0.3">
      <c r="B154" s="17">
        <v>45717</v>
      </c>
      <c r="C154" t="s">
        <v>39</v>
      </c>
      <c r="D154" t="s">
        <v>141</v>
      </c>
      <c r="E154" t="s">
        <v>160</v>
      </c>
      <c r="F154">
        <v>2</v>
      </c>
      <c r="G154">
        <v>40</v>
      </c>
      <c r="H154">
        <v>80</v>
      </c>
    </row>
    <row r="155" spans="2:8" x14ac:dyDescent="0.3">
      <c r="B155" s="17">
        <v>45915</v>
      </c>
      <c r="C155" t="s">
        <v>42</v>
      </c>
      <c r="D155" t="s">
        <v>146</v>
      </c>
      <c r="E155" t="s">
        <v>142</v>
      </c>
      <c r="F155">
        <v>11</v>
      </c>
      <c r="G155">
        <v>36</v>
      </c>
      <c r="H155">
        <v>396</v>
      </c>
    </row>
    <row r="156" spans="2:8" x14ac:dyDescent="0.3">
      <c r="B156" s="17">
        <v>45919</v>
      </c>
      <c r="C156" t="s">
        <v>39</v>
      </c>
      <c r="D156" t="s">
        <v>144</v>
      </c>
      <c r="E156" t="s">
        <v>160</v>
      </c>
      <c r="F156">
        <v>6</v>
      </c>
      <c r="G156">
        <v>40</v>
      </c>
      <c r="H156">
        <v>240</v>
      </c>
    </row>
    <row r="157" spans="2:8" x14ac:dyDescent="0.3">
      <c r="B157" s="17">
        <v>46022</v>
      </c>
      <c r="C157" t="s">
        <v>39</v>
      </c>
      <c r="D157" t="s">
        <v>158</v>
      </c>
      <c r="E157" t="s">
        <v>142</v>
      </c>
      <c r="F157">
        <v>3</v>
      </c>
      <c r="G157">
        <v>36</v>
      </c>
      <c r="H157">
        <v>108</v>
      </c>
    </row>
    <row r="158" spans="2:8" x14ac:dyDescent="0.3">
      <c r="B158" s="17">
        <v>45803</v>
      </c>
      <c r="C158" t="s">
        <v>39</v>
      </c>
      <c r="D158" t="s">
        <v>150</v>
      </c>
      <c r="E158" t="s">
        <v>140</v>
      </c>
      <c r="F158">
        <v>11</v>
      </c>
      <c r="G158">
        <v>98</v>
      </c>
      <c r="H158">
        <v>1078</v>
      </c>
    </row>
    <row r="159" spans="2:8" x14ac:dyDescent="0.3">
      <c r="B159" s="17">
        <v>45873</v>
      </c>
      <c r="C159" t="s">
        <v>39</v>
      </c>
      <c r="D159" t="s">
        <v>157</v>
      </c>
      <c r="E159" t="s">
        <v>149</v>
      </c>
      <c r="F159">
        <v>6</v>
      </c>
      <c r="G159">
        <v>52</v>
      </c>
      <c r="H159">
        <v>312</v>
      </c>
    </row>
    <row r="160" spans="2:8" x14ac:dyDescent="0.3">
      <c r="B160" s="17">
        <v>45754</v>
      </c>
      <c r="C160" t="s">
        <v>40</v>
      </c>
      <c r="D160" t="s">
        <v>139</v>
      </c>
      <c r="E160" t="s">
        <v>148</v>
      </c>
      <c r="F160">
        <v>4</v>
      </c>
      <c r="G160">
        <v>32</v>
      </c>
      <c r="H160">
        <v>128</v>
      </c>
    </row>
    <row r="161" spans="2:8" x14ac:dyDescent="0.3">
      <c r="B161" s="17">
        <v>45757</v>
      </c>
      <c r="C161" t="s">
        <v>39</v>
      </c>
      <c r="D161" t="s">
        <v>143</v>
      </c>
      <c r="E161" t="s">
        <v>142</v>
      </c>
      <c r="F161">
        <v>5</v>
      </c>
      <c r="G161">
        <v>36</v>
      </c>
      <c r="H161">
        <v>180</v>
      </c>
    </row>
    <row r="162" spans="2:8" x14ac:dyDescent="0.3">
      <c r="B162" s="17">
        <v>45728</v>
      </c>
      <c r="C162" t="s">
        <v>42</v>
      </c>
      <c r="D162" t="s">
        <v>158</v>
      </c>
      <c r="E162" t="s">
        <v>151</v>
      </c>
      <c r="F162">
        <v>12</v>
      </c>
      <c r="G162">
        <v>10</v>
      </c>
      <c r="H162">
        <v>120</v>
      </c>
    </row>
    <row r="163" spans="2:8" x14ac:dyDescent="0.3">
      <c r="B163" s="17">
        <v>45981</v>
      </c>
      <c r="C163" t="s">
        <v>42</v>
      </c>
      <c r="D163" t="s">
        <v>152</v>
      </c>
      <c r="E163" t="s">
        <v>151</v>
      </c>
      <c r="F163">
        <v>6</v>
      </c>
      <c r="G163">
        <v>10</v>
      </c>
      <c r="H163">
        <v>60</v>
      </c>
    </row>
    <row r="164" spans="2:8" x14ac:dyDescent="0.3">
      <c r="B164" s="17">
        <v>45730</v>
      </c>
      <c r="C164" t="s">
        <v>38</v>
      </c>
      <c r="D164" t="s">
        <v>154</v>
      </c>
      <c r="E164" t="s">
        <v>142</v>
      </c>
      <c r="F164">
        <v>2</v>
      </c>
      <c r="G164">
        <v>36</v>
      </c>
      <c r="H164">
        <v>72</v>
      </c>
    </row>
    <row r="165" spans="2:8" x14ac:dyDescent="0.3">
      <c r="B165" s="17">
        <v>45936</v>
      </c>
      <c r="C165" t="s">
        <v>39</v>
      </c>
      <c r="D165" t="s">
        <v>152</v>
      </c>
      <c r="E165" t="s">
        <v>142</v>
      </c>
      <c r="F165">
        <v>13</v>
      </c>
      <c r="G165">
        <v>36</v>
      </c>
      <c r="H165">
        <v>468</v>
      </c>
    </row>
    <row r="166" spans="2:8" x14ac:dyDescent="0.3">
      <c r="B166" s="17">
        <v>45670</v>
      </c>
      <c r="C166" t="s">
        <v>42</v>
      </c>
      <c r="D166" t="s">
        <v>139</v>
      </c>
      <c r="E166" t="s">
        <v>148</v>
      </c>
      <c r="F166">
        <v>11</v>
      </c>
      <c r="G166">
        <v>32</v>
      </c>
      <c r="H166">
        <v>352</v>
      </c>
    </row>
    <row r="167" spans="2:8" x14ac:dyDescent="0.3">
      <c r="B167" s="17">
        <v>45982</v>
      </c>
      <c r="C167" t="s">
        <v>39</v>
      </c>
      <c r="D167" t="s">
        <v>157</v>
      </c>
      <c r="E167" t="s">
        <v>142</v>
      </c>
      <c r="F167">
        <v>12</v>
      </c>
      <c r="G167">
        <v>36</v>
      </c>
      <c r="H167">
        <v>432</v>
      </c>
    </row>
    <row r="168" spans="2:8" x14ac:dyDescent="0.3">
      <c r="B168" s="17">
        <v>45830</v>
      </c>
      <c r="C168" t="s">
        <v>40</v>
      </c>
      <c r="D168" t="s">
        <v>141</v>
      </c>
      <c r="E168" t="s">
        <v>142</v>
      </c>
      <c r="F168">
        <v>9</v>
      </c>
      <c r="G168">
        <v>36</v>
      </c>
      <c r="H168">
        <v>324</v>
      </c>
    </row>
    <row r="169" spans="2:8" x14ac:dyDescent="0.3">
      <c r="B169" s="17">
        <v>45866</v>
      </c>
      <c r="C169" t="s">
        <v>38</v>
      </c>
      <c r="D169" t="s">
        <v>141</v>
      </c>
      <c r="E169" t="s">
        <v>156</v>
      </c>
      <c r="F169">
        <v>8</v>
      </c>
      <c r="G169">
        <v>65</v>
      </c>
      <c r="H169">
        <v>520</v>
      </c>
    </row>
    <row r="170" spans="2:8" x14ac:dyDescent="0.3">
      <c r="B170" s="17">
        <v>45843</v>
      </c>
      <c r="C170" t="s">
        <v>42</v>
      </c>
      <c r="D170" t="s">
        <v>150</v>
      </c>
      <c r="E170" t="s">
        <v>149</v>
      </c>
      <c r="F170">
        <v>10</v>
      </c>
      <c r="G170">
        <v>52</v>
      </c>
      <c r="H170">
        <v>520</v>
      </c>
    </row>
    <row r="171" spans="2:8" x14ac:dyDescent="0.3">
      <c r="B171" s="17">
        <v>45912</v>
      </c>
      <c r="C171" t="s">
        <v>45</v>
      </c>
      <c r="D171" t="s">
        <v>152</v>
      </c>
      <c r="E171" t="s">
        <v>142</v>
      </c>
      <c r="F171">
        <v>14</v>
      </c>
      <c r="G171">
        <v>36</v>
      </c>
      <c r="H171">
        <v>504</v>
      </c>
    </row>
    <row r="172" spans="2:8" x14ac:dyDescent="0.3">
      <c r="B172" s="17">
        <v>45887</v>
      </c>
      <c r="C172" t="s">
        <v>38</v>
      </c>
      <c r="D172" t="s">
        <v>150</v>
      </c>
      <c r="E172" t="s">
        <v>142</v>
      </c>
      <c r="F172">
        <v>5</v>
      </c>
      <c r="G172">
        <v>36</v>
      </c>
      <c r="H172">
        <v>180</v>
      </c>
    </row>
    <row r="173" spans="2:8" x14ac:dyDescent="0.3">
      <c r="B173" s="17">
        <v>45947</v>
      </c>
      <c r="C173" t="s">
        <v>40</v>
      </c>
      <c r="D173" t="s">
        <v>152</v>
      </c>
      <c r="E173" t="s">
        <v>160</v>
      </c>
      <c r="F173">
        <v>3</v>
      </c>
      <c r="G173">
        <v>40</v>
      </c>
      <c r="H173">
        <v>120</v>
      </c>
    </row>
    <row r="174" spans="2:8" x14ac:dyDescent="0.3">
      <c r="B174" s="17">
        <v>45979</v>
      </c>
      <c r="C174" t="s">
        <v>42</v>
      </c>
      <c r="D174" t="s">
        <v>158</v>
      </c>
      <c r="E174" t="s">
        <v>138</v>
      </c>
      <c r="F174">
        <v>12</v>
      </c>
      <c r="G174">
        <v>25</v>
      </c>
      <c r="H174">
        <v>300</v>
      </c>
    </row>
    <row r="175" spans="2:8" x14ac:dyDescent="0.3">
      <c r="B175" s="17">
        <v>45841</v>
      </c>
      <c r="C175" t="s">
        <v>40</v>
      </c>
      <c r="D175" t="s">
        <v>152</v>
      </c>
      <c r="E175" t="s">
        <v>145</v>
      </c>
      <c r="F175">
        <v>7</v>
      </c>
      <c r="G175">
        <v>56</v>
      </c>
      <c r="H175">
        <v>392</v>
      </c>
    </row>
    <row r="176" spans="2:8" x14ac:dyDescent="0.3">
      <c r="B176" s="17">
        <v>45679</v>
      </c>
      <c r="C176" t="s">
        <v>39</v>
      </c>
      <c r="D176" t="s">
        <v>150</v>
      </c>
      <c r="E176" t="s">
        <v>153</v>
      </c>
      <c r="F176">
        <v>12</v>
      </c>
      <c r="G176">
        <v>23</v>
      </c>
      <c r="H176">
        <v>276</v>
      </c>
    </row>
    <row r="177" spans="2:8" x14ac:dyDescent="0.3">
      <c r="B177" s="17">
        <v>45762</v>
      </c>
      <c r="C177" t="s">
        <v>45</v>
      </c>
      <c r="D177" t="s">
        <v>152</v>
      </c>
      <c r="E177" t="s">
        <v>145</v>
      </c>
      <c r="F177">
        <v>2</v>
      </c>
      <c r="G177">
        <v>56</v>
      </c>
      <c r="H177">
        <v>112</v>
      </c>
    </row>
    <row r="178" spans="2:8" x14ac:dyDescent="0.3">
      <c r="B178" s="17">
        <v>45946</v>
      </c>
      <c r="C178" t="s">
        <v>40</v>
      </c>
      <c r="D178" t="s">
        <v>150</v>
      </c>
      <c r="E178" t="s">
        <v>142</v>
      </c>
      <c r="F178">
        <v>9</v>
      </c>
      <c r="G178">
        <v>36</v>
      </c>
      <c r="H178">
        <v>324</v>
      </c>
    </row>
    <row r="179" spans="2:8" x14ac:dyDescent="0.3">
      <c r="B179" s="17">
        <v>45998</v>
      </c>
      <c r="C179" t="s">
        <v>39</v>
      </c>
      <c r="D179" t="s">
        <v>146</v>
      </c>
      <c r="E179" t="s">
        <v>148</v>
      </c>
      <c r="F179">
        <v>10</v>
      </c>
      <c r="G179">
        <v>32</v>
      </c>
      <c r="H179">
        <v>320</v>
      </c>
    </row>
    <row r="180" spans="2:8" x14ac:dyDescent="0.3">
      <c r="B180" s="17">
        <v>45755</v>
      </c>
      <c r="C180" t="s">
        <v>38</v>
      </c>
      <c r="D180" t="s">
        <v>157</v>
      </c>
      <c r="E180" t="s">
        <v>153</v>
      </c>
      <c r="F180">
        <v>13</v>
      </c>
      <c r="G180">
        <v>23</v>
      </c>
      <c r="H180">
        <v>299</v>
      </c>
    </row>
    <row r="181" spans="2:8" x14ac:dyDescent="0.3">
      <c r="B181" s="17">
        <v>46008</v>
      </c>
      <c r="C181" t="s">
        <v>38</v>
      </c>
      <c r="D181" t="s">
        <v>137</v>
      </c>
      <c r="E181" t="s">
        <v>155</v>
      </c>
      <c r="F181">
        <v>6</v>
      </c>
      <c r="G181">
        <v>18</v>
      </c>
      <c r="H181">
        <v>108</v>
      </c>
    </row>
    <row r="182" spans="2:8" x14ac:dyDescent="0.3">
      <c r="B182" s="17">
        <v>45844</v>
      </c>
      <c r="C182" t="s">
        <v>45</v>
      </c>
      <c r="D182" t="s">
        <v>150</v>
      </c>
      <c r="E182" t="s">
        <v>145</v>
      </c>
      <c r="F182">
        <v>4</v>
      </c>
      <c r="G182">
        <v>56</v>
      </c>
      <c r="H182">
        <v>224</v>
      </c>
    </row>
    <row r="183" spans="2:8" x14ac:dyDescent="0.3">
      <c r="B183" s="17">
        <v>45741</v>
      </c>
      <c r="C183" t="s">
        <v>38</v>
      </c>
      <c r="D183" t="s">
        <v>141</v>
      </c>
      <c r="E183" t="s">
        <v>156</v>
      </c>
      <c r="F183">
        <v>14</v>
      </c>
      <c r="G183">
        <v>65</v>
      </c>
      <c r="H183">
        <v>910</v>
      </c>
    </row>
    <row r="184" spans="2:8" x14ac:dyDescent="0.3">
      <c r="B184" s="17">
        <v>45956</v>
      </c>
      <c r="C184" t="s">
        <v>40</v>
      </c>
      <c r="D184" t="s">
        <v>158</v>
      </c>
      <c r="E184" t="s">
        <v>138</v>
      </c>
      <c r="F184">
        <v>15</v>
      </c>
      <c r="G184">
        <v>25</v>
      </c>
      <c r="H184">
        <v>375</v>
      </c>
    </row>
    <row r="185" spans="2:8" x14ac:dyDescent="0.3">
      <c r="B185" s="17">
        <v>46011</v>
      </c>
      <c r="C185" t="s">
        <v>40</v>
      </c>
      <c r="D185" t="s">
        <v>158</v>
      </c>
      <c r="E185" t="s">
        <v>156</v>
      </c>
      <c r="F185">
        <v>8</v>
      </c>
      <c r="G185">
        <v>65</v>
      </c>
      <c r="H185">
        <v>520</v>
      </c>
    </row>
    <row r="186" spans="2:8" x14ac:dyDescent="0.3">
      <c r="B186" s="17">
        <v>45823</v>
      </c>
      <c r="C186" t="s">
        <v>39</v>
      </c>
      <c r="D186" t="s">
        <v>146</v>
      </c>
      <c r="E186" t="s">
        <v>151</v>
      </c>
      <c r="F186">
        <v>6</v>
      </c>
      <c r="G186">
        <v>10</v>
      </c>
      <c r="H186">
        <v>60</v>
      </c>
    </row>
    <row r="187" spans="2:8" x14ac:dyDescent="0.3">
      <c r="B187" s="17">
        <v>45718</v>
      </c>
      <c r="C187" t="s">
        <v>42</v>
      </c>
      <c r="D187" t="s">
        <v>154</v>
      </c>
      <c r="E187" t="s">
        <v>153</v>
      </c>
      <c r="F187">
        <v>8</v>
      </c>
      <c r="G187">
        <v>23</v>
      </c>
      <c r="H187">
        <v>184</v>
      </c>
    </row>
    <row r="188" spans="2:8" x14ac:dyDescent="0.3">
      <c r="B188" s="17">
        <v>45930</v>
      </c>
      <c r="C188" t="s">
        <v>45</v>
      </c>
      <c r="D188" t="s">
        <v>146</v>
      </c>
      <c r="E188" t="s">
        <v>147</v>
      </c>
      <c r="F188">
        <v>4</v>
      </c>
      <c r="G188">
        <v>20</v>
      </c>
      <c r="H188">
        <v>80</v>
      </c>
    </row>
    <row r="189" spans="2:8" x14ac:dyDescent="0.3">
      <c r="B189" s="17">
        <v>45796</v>
      </c>
      <c r="C189" t="s">
        <v>39</v>
      </c>
      <c r="D189" t="s">
        <v>139</v>
      </c>
      <c r="E189" t="s">
        <v>145</v>
      </c>
      <c r="F189">
        <v>12</v>
      </c>
      <c r="G189">
        <v>56</v>
      </c>
      <c r="H189">
        <v>672</v>
      </c>
    </row>
    <row r="190" spans="2:8" x14ac:dyDescent="0.3">
      <c r="B190" s="17">
        <v>45846</v>
      </c>
      <c r="C190" t="s">
        <v>39</v>
      </c>
      <c r="D190" t="s">
        <v>144</v>
      </c>
      <c r="E190" t="s">
        <v>151</v>
      </c>
      <c r="F190">
        <v>13</v>
      </c>
      <c r="G190">
        <v>10</v>
      </c>
      <c r="H190">
        <v>130</v>
      </c>
    </row>
    <row r="191" spans="2:8" x14ac:dyDescent="0.3">
      <c r="B191" s="17">
        <v>45892</v>
      </c>
      <c r="C191" t="s">
        <v>42</v>
      </c>
      <c r="D191" t="s">
        <v>137</v>
      </c>
      <c r="E191" t="s">
        <v>140</v>
      </c>
      <c r="F191">
        <v>9</v>
      </c>
      <c r="G191">
        <v>98</v>
      </c>
      <c r="H191">
        <v>882</v>
      </c>
    </row>
    <row r="192" spans="2:8" x14ac:dyDescent="0.3">
      <c r="B192" s="17">
        <v>45823</v>
      </c>
      <c r="C192" t="s">
        <v>45</v>
      </c>
      <c r="D192" t="s">
        <v>146</v>
      </c>
      <c r="E192" t="s">
        <v>155</v>
      </c>
      <c r="F192">
        <v>7</v>
      </c>
      <c r="G192">
        <v>18</v>
      </c>
      <c r="H192">
        <v>126</v>
      </c>
    </row>
    <row r="193" spans="2:8" x14ac:dyDescent="0.3">
      <c r="B193" s="17">
        <v>45903</v>
      </c>
      <c r="C193" t="s">
        <v>42</v>
      </c>
      <c r="D193" t="s">
        <v>143</v>
      </c>
      <c r="E193" t="s">
        <v>138</v>
      </c>
      <c r="F193">
        <v>3</v>
      </c>
      <c r="G193">
        <v>25</v>
      </c>
      <c r="H193">
        <v>75</v>
      </c>
    </row>
    <row r="194" spans="2:8" x14ac:dyDescent="0.3">
      <c r="B194" s="17">
        <v>45805</v>
      </c>
      <c r="C194" t="s">
        <v>38</v>
      </c>
      <c r="D194" t="s">
        <v>157</v>
      </c>
      <c r="E194" t="s">
        <v>140</v>
      </c>
      <c r="F194">
        <v>8</v>
      </c>
      <c r="G194">
        <v>98</v>
      </c>
      <c r="H194">
        <v>784</v>
      </c>
    </row>
    <row r="195" spans="2:8" x14ac:dyDescent="0.3">
      <c r="B195" s="17">
        <v>45891</v>
      </c>
      <c r="C195" t="s">
        <v>45</v>
      </c>
      <c r="D195" t="s">
        <v>159</v>
      </c>
      <c r="E195" t="s">
        <v>156</v>
      </c>
      <c r="F195">
        <v>8</v>
      </c>
      <c r="G195">
        <v>65</v>
      </c>
      <c r="H195">
        <v>520</v>
      </c>
    </row>
    <row r="196" spans="2:8" x14ac:dyDescent="0.3">
      <c r="B196" s="17">
        <v>46009</v>
      </c>
      <c r="C196" t="s">
        <v>42</v>
      </c>
      <c r="D196" t="s">
        <v>158</v>
      </c>
      <c r="E196" t="s">
        <v>142</v>
      </c>
      <c r="F196">
        <v>6</v>
      </c>
      <c r="G196">
        <v>36</v>
      </c>
      <c r="H196">
        <v>216</v>
      </c>
    </row>
    <row r="197" spans="2:8" x14ac:dyDescent="0.3">
      <c r="B197" s="17">
        <v>45804</v>
      </c>
      <c r="C197" t="s">
        <v>38</v>
      </c>
      <c r="D197" t="s">
        <v>139</v>
      </c>
      <c r="E197" t="s">
        <v>155</v>
      </c>
      <c r="F197">
        <v>7</v>
      </c>
      <c r="G197">
        <v>18</v>
      </c>
      <c r="H197">
        <v>126</v>
      </c>
    </row>
    <row r="198" spans="2:8" x14ac:dyDescent="0.3">
      <c r="B198" s="17">
        <v>45743</v>
      </c>
      <c r="C198" t="s">
        <v>38</v>
      </c>
      <c r="D198" t="s">
        <v>158</v>
      </c>
      <c r="E198" t="s">
        <v>156</v>
      </c>
      <c r="F198">
        <v>6</v>
      </c>
      <c r="G198">
        <v>65</v>
      </c>
      <c r="H198">
        <v>390</v>
      </c>
    </row>
    <row r="199" spans="2:8" x14ac:dyDescent="0.3">
      <c r="B199" s="17">
        <v>45926</v>
      </c>
      <c r="C199" t="s">
        <v>39</v>
      </c>
      <c r="D199" t="s">
        <v>141</v>
      </c>
      <c r="E199" t="s">
        <v>151</v>
      </c>
      <c r="F199">
        <v>3</v>
      </c>
      <c r="G199">
        <v>10</v>
      </c>
      <c r="H199">
        <v>30</v>
      </c>
    </row>
    <row r="200" spans="2:8" x14ac:dyDescent="0.3">
      <c r="B200" s="17">
        <v>45889</v>
      </c>
      <c r="C200" t="s">
        <v>38</v>
      </c>
      <c r="D200" t="s">
        <v>139</v>
      </c>
      <c r="E200" t="s">
        <v>160</v>
      </c>
      <c r="F200">
        <v>10</v>
      </c>
      <c r="G200">
        <v>40</v>
      </c>
      <c r="H200">
        <v>400</v>
      </c>
    </row>
    <row r="201" spans="2:8" x14ac:dyDescent="0.3">
      <c r="B201" s="17">
        <v>45836</v>
      </c>
      <c r="C201" t="s">
        <v>39</v>
      </c>
      <c r="D201" t="s">
        <v>137</v>
      </c>
      <c r="E201" t="s">
        <v>156</v>
      </c>
      <c r="F201">
        <v>11</v>
      </c>
      <c r="G201">
        <v>65</v>
      </c>
      <c r="H201">
        <v>715</v>
      </c>
    </row>
    <row r="202" spans="2:8" x14ac:dyDescent="0.3">
      <c r="B202" s="17">
        <v>45921</v>
      </c>
      <c r="C202" t="s">
        <v>45</v>
      </c>
      <c r="D202" t="s">
        <v>143</v>
      </c>
      <c r="E202" t="s">
        <v>160</v>
      </c>
      <c r="F202">
        <v>6</v>
      </c>
      <c r="G202">
        <v>40</v>
      </c>
      <c r="H202">
        <v>240</v>
      </c>
    </row>
    <row r="203" spans="2:8" x14ac:dyDescent="0.3">
      <c r="B203" s="17">
        <v>45700</v>
      </c>
      <c r="C203" t="s">
        <v>40</v>
      </c>
      <c r="D203" t="s">
        <v>143</v>
      </c>
      <c r="E203" t="s">
        <v>138</v>
      </c>
      <c r="F203">
        <v>14</v>
      </c>
      <c r="G203">
        <v>25</v>
      </c>
      <c r="H203">
        <v>350</v>
      </c>
    </row>
    <row r="204" spans="2:8" x14ac:dyDescent="0.3">
      <c r="B204" s="17">
        <v>45823</v>
      </c>
      <c r="C204" t="s">
        <v>45</v>
      </c>
      <c r="D204" t="s">
        <v>141</v>
      </c>
      <c r="E204" t="s">
        <v>155</v>
      </c>
      <c r="F204">
        <v>9</v>
      </c>
      <c r="G204">
        <v>18</v>
      </c>
      <c r="H204">
        <v>162</v>
      </c>
    </row>
    <row r="205" spans="2:8" x14ac:dyDescent="0.3">
      <c r="B205" s="17">
        <v>45712</v>
      </c>
      <c r="C205" t="s">
        <v>45</v>
      </c>
      <c r="D205" t="s">
        <v>146</v>
      </c>
      <c r="E205" t="s">
        <v>140</v>
      </c>
      <c r="F205">
        <v>2</v>
      </c>
      <c r="G205">
        <v>98</v>
      </c>
      <c r="H205">
        <v>196</v>
      </c>
    </row>
    <row r="206" spans="2:8" x14ac:dyDescent="0.3">
      <c r="B206" s="17">
        <v>46021</v>
      </c>
      <c r="C206" t="s">
        <v>42</v>
      </c>
      <c r="D206" t="s">
        <v>143</v>
      </c>
      <c r="E206" t="s">
        <v>160</v>
      </c>
      <c r="F206">
        <v>4</v>
      </c>
      <c r="G206">
        <v>40</v>
      </c>
      <c r="H206">
        <v>160</v>
      </c>
    </row>
    <row r="207" spans="2:8" x14ac:dyDescent="0.3">
      <c r="B207" s="17">
        <v>45899</v>
      </c>
      <c r="C207" t="s">
        <v>42</v>
      </c>
      <c r="D207" t="s">
        <v>154</v>
      </c>
      <c r="E207" t="s">
        <v>145</v>
      </c>
      <c r="F207">
        <v>13</v>
      </c>
      <c r="G207">
        <v>56</v>
      </c>
      <c r="H207">
        <v>728</v>
      </c>
    </row>
    <row r="208" spans="2:8" x14ac:dyDescent="0.3">
      <c r="B208" s="17">
        <v>45849</v>
      </c>
      <c r="C208" t="s">
        <v>39</v>
      </c>
      <c r="D208" t="s">
        <v>139</v>
      </c>
      <c r="E208" t="s">
        <v>156</v>
      </c>
      <c r="F208">
        <v>14</v>
      </c>
      <c r="G208">
        <v>65</v>
      </c>
      <c r="H208">
        <v>910</v>
      </c>
    </row>
  </sheetData>
  <pageMargins left="0.7" right="0.7" top="0.75" bottom="0.75" header="0.3" footer="0.3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887AF-C3B4-4ECA-A253-E9D92BA5C696}">
  <dimension ref="B1:M100"/>
  <sheetViews>
    <sheetView zoomScale="175" zoomScaleNormal="175" workbookViewId="0">
      <selection activeCell="G9" sqref="G9"/>
    </sheetView>
  </sheetViews>
  <sheetFormatPr baseColWidth="10" defaultRowHeight="13.8" x14ac:dyDescent="0.3"/>
  <cols>
    <col min="1" max="1" width="5.6640625" customWidth="1"/>
    <col min="6" max="6" width="5.6640625" customWidth="1"/>
    <col min="9" max="9" width="5.6640625" customWidth="1"/>
  </cols>
  <sheetData>
    <row r="1" spans="2:13" s="3" customFormat="1" ht="39.9" customHeight="1" x14ac:dyDescent="0.5">
      <c r="B1" s="4" t="s">
        <v>90</v>
      </c>
    </row>
    <row r="3" spans="2:13" x14ac:dyDescent="0.3">
      <c r="B3" s="5" t="s">
        <v>96</v>
      </c>
      <c r="F3" s="19" t="b">
        <v>1</v>
      </c>
      <c r="G3" s="21" t="s">
        <v>206</v>
      </c>
      <c r="I3" s="19" t="b">
        <v>0</v>
      </c>
      <c r="J3" s="21" t="s">
        <v>207</v>
      </c>
    </row>
    <row r="5" spans="2:13" x14ac:dyDescent="0.3">
      <c r="B5" s="1" t="s">
        <v>8</v>
      </c>
      <c r="C5" s="1" t="s">
        <v>132</v>
      </c>
      <c r="D5" s="1" t="s">
        <v>1</v>
      </c>
      <c r="E5" s="1" t="s">
        <v>13</v>
      </c>
      <c r="G5" s="1" t="s">
        <v>132</v>
      </c>
      <c r="H5" s="2" t="s">
        <v>40</v>
      </c>
      <c r="J5" s="1" t="s">
        <v>8</v>
      </c>
      <c r="K5" s="1" t="s">
        <v>37</v>
      </c>
      <c r="L5" s="1" t="s">
        <v>1</v>
      </c>
      <c r="M5" s="1" t="s">
        <v>13</v>
      </c>
    </row>
    <row r="6" spans="2:13" x14ac:dyDescent="0.3">
      <c r="B6" s="8">
        <v>45884</v>
      </c>
      <c r="C6" s="2" t="s">
        <v>38</v>
      </c>
      <c r="D6" s="2" t="s">
        <v>84</v>
      </c>
      <c r="E6" s="2">
        <v>62</v>
      </c>
      <c r="G6" s="1" t="s">
        <v>1</v>
      </c>
      <c r="H6" s="2" t="s">
        <v>85</v>
      </c>
      <c r="J6" s="17" cm="1">
        <f t="array" ref="J6:M39">_xlfn._xlws.FILTER(B6:E100,(C6:C100=H5)+(D6:D100=H6))</f>
        <v>45726</v>
      </c>
      <c r="K6" t="str">
        <v>Miguel</v>
      </c>
      <c r="L6" t="str">
        <v>Norte</v>
      </c>
      <c r="M6">
        <v>62</v>
      </c>
    </row>
    <row r="7" spans="2:13" x14ac:dyDescent="0.3">
      <c r="B7" s="8">
        <v>45726</v>
      </c>
      <c r="C7" s="2" t="s">
        <v>38</v>
      </c>
      <c r="D7" s="2" t="s">
        <v>85</v>
      </c>
      <c r="E7" s="2">
        <v>62</v>
      </c>
      <c r="J7" s="17">
        <v>45874</v>
      </c>
      <c r="K7" t="str">
        <v>Kelyn</v>
      </c>
      <c r="L7" t="str">
        <v>Este</v>
      </c>
      <c r="M7">
        <v>91</v>
      </c>
    </row>
    <row r="8" spans="2:13" x14ac:dyDescent="0.3">
      <c r="B8" s="8">
        <v>45874</v>
      </c>
      <c r="C8" s="2" t="s">
        <v>40</v>
      </c>
      <c r="D8" s="2" t="s">
        <v>86</v>
      </c>
      <c r="E8" s="2">
        <v>91</v>
      </c>
      <c r="J8" s="17">
        <v>45987</v>
      </c>
      <c r="K8" t="str">
        <v>Kelyn</v>
      </c>
      <c r="L8" t="str">
        <v>Norte</v>
      </c>
      <c r="M8">
        <v>97</v>
      </c>
    </row>
    <row r="9" spans="2:13" x14ac:dyDescent="0.3">
      <c r="B9" s="8">
        <v>45716</v>
      </c>
      <c r="C9" s="2" t="s">
        <v>39</v>
      </c>
      <c r="D9" s="2" t="s">
        <v>84</v>
      </c>
      <c r="E9" s="2">
        <v>29</v>
      </c>
      <c r="J9" s="17">
        <v>45823</v>
      </c>
      <c r="K9" t="str">
        <v>Albert</v>
      </c>
      <c r="L9" t="str">
        <v>Norte</v>
      </c>
      <c r="M9">
        <v>73</v>
      </c>
    </row>
    <row r="10" spans="2:13" x14ac:dyDescent="0.3">
      <c r="B10" s="8">
        <v>45987</v>
      </c>
      <c r="C10" s="2" t="s">
        <v>40</v>
      </c>
      <c r="D10" s="2" t="s">
        <v>85</v>
      </c>
      <c r="E10" s="2">
        <v>97</v>
      </c>
      <c r="J10" s="17">
        <v>45757</v>
      </c>
      <c r="K10" t="str">
        <v>Kelyn</v>
      </c>
      <c r="L10" t="str">
        <v>Sur</v>
      </c>
      <c r="M10">
        <v>16</v>
      </c>
    </row>
    <row r="11" spans="2:13" x14ac:dyDescent="0.3">
      <c r="B11" s="8">
        <v>45823</v>
      </c>
      <c r="C11" s="2" t="s">
        <v>39</v>
      </c>
      <c r="D11" s="2" t="s">
        <v>85</v>
      </c>
      <c r="E11" s="2">
        <v>73</v>
      </c>
      <c r="J11" s="17">
        <v>45844</v>
      </c>
      <c r="K11" t="str">
        <v>Kelyn</v>
      </c>
      <c r="L11" t="str">
        <v>Norte</v>
      </c>
      <c r="M11">
        <v>57</v>
      </c>
    </row>
    <row r="12" spans="2:13" x14ac:dyDescent="0.3">
      <c r="B12" s="8">
        <v>45927</v>
      </c>
      <c r="C12" s="2" t="s">
        <v>39</v>
      </c>
      <c r="D12" s="2" t="s">
        <v>87</v>
      </c>
      <c r="E12" s="2">
        <v>58</v>
      </c>
      <c r="J12" s="17">
        <v>45944</v>
      </c>
      <c r="K12" t="str">
        <v>Kelyn</v>
      </c>
      <c r="L12" t="str">
        <v>Oeste</v>
      </c>
      <c r="M12">
        <v>44</v>
      </c>
    </row>
    <row r="13" spans="2:13" x14ac:dyDescent="0.3">
      <c r="B13" s="8">
        <v>45757</v>
      </c>
      <c r="C13" s="2" t="s">
        <v>40</v>
      </c>
      <c r="D13" s="2" t="s">
        <v>84</v>
      </c>
      <c r="E13" s="2">
        <v>16</v>
      </c>
      <c r="J13" s="17">
        <v>45903</v>
      </c>
      <c r="K13" t="str">
        <v>Kelyn</v>
      </c>
      <c r="L13" t="str">
        <v>Norte</v>
      </c>
      <c r="M13">
        <v>42</v>
      </c>
    </row>
    <row r="14" spans="2:13" x14ac:dyDescent="0.3">
      <c r="B14" s="8">
        <v>45879</v>
      </c>
      <c r="C14" s="2" t="s">
        <v>104</v>
      </c>
      <c r="D14" s="2" t="s">
        <v>84</v>
      </c>
      <c r="E14" s="2">
        <v>41</v>
      </c>
      <c r="J14" s="17">
        <v>45928</v>
      </c>
      <c r="K14" t="str">
        <v>Sandra</v>
      </c>
      <c r="L14" t="str">
        <v>Norte</v>
      </c>
      <c r="M14">
        <v>65</v>
      </c>
    </row>
    <row r="15" spans="2:13" x14ac:dyDescent="0.3">
      <c r="B15" s="8">
        <v>45737</v>
      </c>
      <c r="C15" s="2" t="s">
        <v>38</v>
      </c>
      <c r="D15" s="2" t="s">
        <v>86</v>
      </c>
      <c r="E15" s="2">
        <v>31</v>
      </c>
      <c r="J15" s="17">
        <v>45836</v>
      </c>
      <c r="K15" t="str">
        <v>Miguel</v>
      </c>
      <c r="L15" t="str">
        <v>Norte</v>
      </c>
      <c r="M15">
        <v>87</v>
      </c>
    </row>
    <row r="16" spans="2:13" x14ac:dyDescent="0.3">
      <c r="B16" s="8">
        <v>45844</v>
      </c>
      <c r="C16" s="2" t="s">
        <v>40</v>
      </c>
      <c r="D16" s="2" t="s">
        <v>85</v>
      </c>
      <c r="E16" s="2">
        <v>57</v>
      </c>
      <c r="J16" s="17">
        <v>45854</v>
      </c>
      <c r="K16" t="str">
        <v>Kelyn</v>
      </c>
      <c r="L16" t="str">
        <v>Oeste</v>
      </c>
      <c r="M16">
        <v>33</v>
      </c>
    </row>
    <row r="17" spans="2:13" x14ac:dyDescent="0.3">
      <c r="B17" s="8">
        <v>45968</v>
      </c>
      <c r="C17" s="2" t="s">
        <v>42</v>
      </c>
      <c r="D17" s="2" t="s">
        <v>87</v>
      </c>
      <c r="E17" s="2">
        <v>77</v>
      </c>
      <c r="J17" s="17">
        <v>45904</v>
      </c>
      <c r="K17" t="str">
        <v>Francisco</v>
      </c>
      <c r="L17" t="str">
        <v>Norte</v>
      </c>
      <c r="M17">
        <v>46</v>
      </c>
    </row>
    <row r="18" spans="2:13" x14ac:dyDescent="0.3">
      <c r="B18" s="8">
        <v>45944</v>
      </c>
      <c r="C18" s="2" t="s">
        <v>40</v>
      </c>
      <c r="D18" s="2" t="s">
        <v>87</v>
      </c>
      <c r="E18" s="2">
        <v>44</v>
      </c>
      <c r="J18" s="17">
        <v>45736</v>
      </c>
      <c r="K18" t="str">
        <v>Victor</v>
      </c>
      <c r="L18" t="str">
        <v>Norte</v>
      </c>
      <c r="M18">
        <v>52</v>
      </c>
    </row>
    <row r="19" spans="2:13" x14ac:dyDescent="0.3">
      <c r="B19" s="8">
        <v>45903</v>
      </c>
      <c r="C19" s="2" t="s">
        <v>40</v>
      </c>
      <c r="D19" s="2" t="s">
        <v>85</v>
      </c>
      <c r="E19" s="2">
        <v>42</v>
      </c>
      <c r="J19" s="17">
        <v>45872</v>
      </c>
      <c r="K19" t="str">
        <v>Francisco</v>
      </c>
      <c r="L19" t="str">
        <v>Norte</v>
      </c>
      <c r="M19">
        <v>57</v>
      </c>
    </row>
    <row r="20" spans="2:13" x14ac:dyDescent="0.3">
      <c r="B20" s="8">
        <v>45907</v>
      </c>
      <c r="C20" s="2" t="s">
        <v>45</v>
      </c>
      <c r="D20" s="2" t="s">
        <v>87</v>
      </c>
      <c r="E20" s="2">
        <v>36</v>
      </c>
      <c r="J20" s="17">
        <v>45844</v>
      </c>
      <c r="K20" t="str">
        <v>Sandra</v>
      </c>
      <c r="L20" t="str">
        <v>Norte</v>
      </c>
      <c r="M20">
        <v>54</v>
      </c>
    </row>
    <row r="21" spans="2:13" x14ac:dyDescent="0.3">
      <c r="B21" s="8">
        <v>45914</v>
      </c>
      <c r="C21" s="2" t="s">
        <v>38</v>
      </c>
      <c r="D21" s="2" t="s">
        <v>86</v>
      </c>
      <c r="E21" s="2">
        <v>37</v>
      </c>
      <c r="J21" s="17">
        <v>45778</v>
      </c>
      <c r="K21" t="str">
        <v>Miguel</v>
      </c>
      <c r="L21" t="str">
        <v>Norte</v>
      </c>
      <c r="M21">
        <v>37</v>
      </c>
    </row>
    <row r="22" spans="2:13" x14ac:dyDescent="0.3">
      <c r="B22" s="8">
        <v>45985</v>
      </c>
      <c r="C22" s="2" t="s">
        <v>104</v>
      </c>
      <c r="D22" s="2" t="s">
        <v>87</v>
      </c>
      <c r="E22" s="2">
        <v>45</v>
      </c>
      <c r="J22" s="17">
        <v>45728</v>
      </c>
      <c r="K22" t="str">
        <v>Francisco</v>
      </c>
      <c r="L22" t="str">
        <v>Norte</v>
      </c>
      <c r="M22">
        <v>94</v>
      </c>
    </row>
    <row r="23" spans="2:13" x14ac:dyDescent="0.3">
      <c r="B23" s="8">
        <v>45928</v>
      </c>
      <c r="C23" s="2" t="s">
        <v>45</v>
      </c>
      <c r="D23" s="2" t="s">
        <v>85</v>
      </c>
      <c r="E23" s="2">
        <v>65</v>
      </c>
      <c r="J23" s="17">
        <v>45934</v>
      </c>
      <c r="K23" t="str">
        <v>Kelyn</v>
      </c>
      <c r="L23" t="str">
        <v>Este</v>
      </c>
      <c r="M23">
        <v>91</v>
      </c>
    </row>
    <row r="24" spans="2:13" x14ac:dyDescent="0.3">
      <c r="B24" s="8">
        <v>45956</v>
      </c>
      <c r="C24" s="2" t="s">
        <v>104</v>
      </c>
      <c r="D24" s="2" t="s">
        <v>84</v>
      </c>
      <c r="E24" s="2">
        <v>11</v>
      </c>
      <c r="J24" s="17">
        <v>45684</v>
      </c>
      <c r="K24" t="str">
        <v>Albert</v>
      </c>
      <c r="L24" t="str">
        <v>Norte</v>
      </c>
      <c r="M24">
        <v>64</v>
      </c>
    </row>
    <row r="25" spans="2:13" x14ac:dyDescent="0.3">
      <c r="B25" s="8">
        <v>45836</v>
      </c>
      <c r="C25" s="2" t="s">
        <v>38</v>
      </c>
      <c r="D25" s="2" t="s">
        <v>85</v>
      </c>
      <c r="E25" s="2">
        <v>87</v>
      </c>
      <c r="J25" s="17">
        <v>45721</v>
      </c>
      <c r="K25" t="str">
        <v>Miguel</v>
      </c>
      <c r="L25" t="str">
        <v>Norte</v>
      </c>
      <c r="M25">
        <v>69</v>
      </c>
    </row>
    <row r="26" spans="2:13" x14ac:dyDescent="0.3">
      <c r="B26" s="8">
        <v>46000</v>
      </c>
      <c r="C26" s="2" t="s">
        <v>104</v>
      </c>
      <c r="D26" s="2" t="s">
        <v>86</v>
      </c>
      <c r="E26" s="2">
        <v>46</v>
      </c>
      <c r="J26" s="17">
        <v>45759</v>
      </c>
      <c r="K26" t="str">
        <v>Sandra</v>
      </c>
      <c r="L26" t="str">
        <v>Norte</v>
      </c>
      <c r="M26">
        <v>48</v>
      </c>
    </row>
    <row r="27" spans="2:13" x14ac:dyDescent="0.3">
      <c r="B27" s="8">
        <v>45720</v>
      </c>
      <c r="C27" s="2" t="s">
        <v>45</v>
      </c>
      <c r="D27" s="2" t="s">
        <v>87</v>
      </c>
      <c r="E27" s="2">
        <v>38</v>
      </c>
      <c r="J27" s="17">
        <v>45896</v>
      </c>
      <c r="K27" t="str">
        <v>Kelyn</v>
      </c>
      <c r="L27" t="str">
        <v>Norte</v>
      </c>
      <c r="M27">
        <v>34</v>
      </c>
    </row>
    <row r="28" spans="2:13" x14ac:dyDescent="0.3">
      <c r="B28" s="8">
        <v>45854</v>
      </c>
      <c r="C28" s="2" t="s">
        <v>45</v>
      </c>
      <c r="D28" s="2" t="s">
        <v>87</v>
      </c>
      <c r="E28" s="2">
        <v>21</v>
      </c>
      <c r="J28" s="17">
        <v>45756</v>
      </c>
      <c r="K28" t="str">
        <v>Albert</v>
      </c>
      <c r="L28" t="str">
        <v>Norte</v>
      </c>
      <c r="M28">
        <v>27</v>
      </c>
    </row>
    <row r="29" spans="2:13" x14ac:dyDescent="0.3">
      <c r="B29" s="8">
        <v>45926</v>
      </c>
      <c r="C29" s="2" t="s">
        <v>42</v>
      </c>
      <c r="D29" s="2" t="s">
        <v>84</v>
      </c>
      <c r="E29" s="2">
        <v>19</v>
      </c>
      <c r="J29" s="17">
        <v>45974</v>
      </c>
      <c r="K29" t="str">
        <v>Sandra</v>
      </c>
      <c r="L29" t="str">
        <v>Norte</v>
      </c>
      <c r="M29">
        <v>13</v>
      </c>
    </row>
    <row r="30" spans="2:13" x14ac:dyDescent="0.3">
      <c r="B30" s="8">
        <v>45854</v>
      </c>
      <c r="C30" s="2" t="s">
        <v>40</v>
      </c>
      <c r="D30" s="2" t="s">
        <v>87</v>
      </c>
      <c r="E30" s="2">
        <v>33</v>
      </c>
      <c r="J30" s="17">
        <v>46016</v>
      </c>
      <c r="K30" t="str">
        <v>Francisco</v>
      </c>
      <c r="L30" t="str">
        <v>Norte</v>
      </c>
      <c r="M30">
        <v>55</v>
      </c>
    </row>
    <row r="31" spans="2:13" x14ac:dyDescent="0.3">
      <c r="B31" s="8">
        <v>45768</v>
      </c>
      <c r="C31" s="2" t="s">
        <v>42</v>
      </c>
      <c r="D31" s="2" t="s">
        <v>87</v>
      </c>
      <c r="E31" s="2">
        <v>21</v>
      </c>
      <c r="J31" s="17">
        <v>45676</v>
      </c>
      <c r="K31" t="str">
        <v>Victor</v>
      </c>
      <c r="L31" t="str">
        <v>Norte</v>
      </c>
      <c r="M31">
        <v>48</v>
      </c>
    </row>
    <row r="32" spans="2:13" x14ac:dyDescent="0.3">
      <c r="B32" s="8">
        <v>45666</v>
      </c>
      <c r="C32" s="2" t="s">
        <v>45</v>
      </c>
      <c r="D32" s="2" t="s">
        <v>87</v>
      </c>
      <c r="E32" s="2">
        <v>82</v>
      </c>
      <c r="J32" s="17">
        <v>45727</v>
      </c>
      <c r="K32" t="str">
        <v>Francisco</v>
      </c>
      <c r="L32" t="str">
        <v>Norte</v>
      </c>
      <c r="M32">
        <v>36</v>
      </c>
    </row>
    <row r="33" spans="2:13" x14ac:dyDescent="0.3">
      <c r="B33" s="8">
        <v>45904</v>
      </c>
      <c r="C33" s="2" t="s">
        <v>104</v>
      </c>
      <c r="D33" s="2" t="s">
        <v>85</v>
      </c>
      <c r="E33" s="2">
        <v>46</v>
      </c>
      <c r="J33" s="17">
        <v>45700</v>
      </c>
      <c r="K33" t="str">
        <v>Sandra</v>
      </c>
      <c r="L33" t="str">
        <v>Norte</v>
      </c>
      <c r="M33">
        <v>36</v>
      </c>
    </row>
    <row r="34" spans="2:13" x14ac:dyDescent="0.3">
      <c r="B34" s="8">
        <v>45668</v>
      </c>
      <c r="C34" s="2" t="s">
        <v>42</v>
      </c>
      <c r="D34" s="2" t="s">
        <v>84</v>
      </c>
      <c r="E34" s="2">
        <v>27</v>
      </c>
      <c r="J34" s="17">
        <v>45711</v>
      </c>
      <c r="K34" t="str">
        <v>Kelyn</v>
      </c>
      <c r="L34" t="str">
        <v>Oeste</v>
      </c>
      <c r="M34">
        <v>67</v>
      </c>
    </row>
    <row r="35" spans="2:13" x14ac:dyDescent="0.3">
      <c r="B35" s="8">
        <v>45870</v>
      </c>
      <c r="C35" s="2" t="s">
        <v>42</v>
      </c>
      <c r="D35" s="2" t="s">
        <v>87</v>
      </c>
      <c r="E35" s="2">
        <v>74</v>
      </c>
      <c r="J35" s="17">
        <v>45660</v>
      </c>
      <c r="K35" t="str">
        <v>Kelyn</v>
      </c>
      <c r="L35" t="str">
        <v>Este</v>
      </c>
      <c r="M35">
        <v>69</v>
      </c>
    </row>
    <row r="36" spans="2:13" x14ac:dyDescent="0.3">
      <c r="B36" s="8">
        <v>45794</v>
      </c>
      <c r="C36" s="2" t="s">
        <v>39</v>
      </c>
      <c r="D36" s="2" t="s">
        <v>87</v>
      </c>
      <c r="E36" s="2">
        <v>47</v>
      </c>
      <c r="J36" s="17">
        <v>45681</v>
      </c>
      <c r="K36" t="str">
        <v>Kelyn</v>
      </c>
      <c r="L36" t="str">
        <v>Este</v>
      </c>
      <c r="M36">
        <v>48</v>
      </c>
    </row>
    <row r="37" spans="2:13" x14ac:dyDescent="0.3">
      <c r="B37" s="8">
        <v>45948</v>
      </c>
      <c r="C37" s="2" t="s">
        <v>45</v>
      </c>
      <c r="D37" s="2" t="s">
        <v>86</v>
      </c>
      <c r="E37" s="2">
        <v>67</v>
      </c>
      <c r="J37" s="17">
        <v>45931</v>
      </c>
      <c r="K37" t="str">
        <v>Kelyn</v>
      </c>
      <c r="L37" t="str">
        <v>Este</v>
      </c>
      <c r="M37">
        <v>29</v>
      </c>
    </row>
    <row r="38" spans="2:13" x14ac:dyDescent="0.3">
      <c r="B38" s="8">
        <v>45875</v>
      </c>
      <c r="C38" s="2" t="s">
        <v>45</v>
      </c>
      <c r="D38" s="2" t="s">
        <v>84</v>
      </c>
      <c r="E38" s="2">
        <v>62</v>
      </c>
      <c r="J38" s="17">
        <v>45891</v>
      </c>
      <c r="K38" t="str">
        <v>Albert</v>
      </c>
      <c r="L38" t="str">
        <v>Norte</v>
      </c>
      <c r="M38">
        <v>90</v>
      </c>
    </row>
    <row r="39" spans="2:13" x14ac:dyDescent="0.3">
      <c r="B39" s="8">
        <v>45736</v>
      </c>
      <c r="C39" s="2" t="s">
        <v>42</v>
      </c>
      <c r="D39" s="2" t="s">
        <v>85</v>
      </c>
      <c r="E39" s="2">
        <v>52</v>
      </c>
      <c r="J39" s="17">
        <v>45748</v>
      </c>
      <c r="K39" t="str">
        <v>Francisco</v>
      </c>
      <c r="L39" t="str">
        <v>Norte</v>
      </c>
      <c r="M39">
        <v>64</v>
      </c>
    </row>
    <row r="40" spans="2:13" x14ac:dyDescent="0.3">
      <c r="B40" s="8">
        <v>45872</v>
      </c>
      <c r="C40" s="2" t="s">
        <v>104</v>
      </c>
      <c r="D40" s="2" t="s">
        <v>85</v>
      </c>
      <c r="E40" s="2">
        <v>57</v>
      </c>
    </row>
    <row r="41" spans="2:13" x14ac:dyDescent="0.3">
      <c r="B41" s="8">
        <v>45830</v>
      </c>
      <c r="C41" s="2" t="s">
        <v>104</v>
      </c>
      <c r="D41" s="2" t="s">
        <v>86</v>
      </c>
      <c r="E41" s="2">
        <v>75</v>
      </c>
    </row>
    <row r="42" spans="2:13" x14ac:dyDescent="0.3">
      <c r="B42" s="8">
        <v>45844</v>
      </c>
      <c r="C42" s="2" t="s">
        <v>45</v>
      </c>
      <c r="D42" s="2" t="s">
        <v>85</v>
      </c>
      <c r="E42" s="2">
        <v>54</v>
      </c>
    </row>
    <row r="43" spans="2:13" x14ac:dyDescent="0.3">
      <c r="B43" s="8">
        <v>45985</v>
      </c>
      <c r="C43" s="2" t="s">
        <v>42</v>
      </c>
      <c r="D43" s="2" t="s">
        <v>86</v>
      </c>
      <c r="E43" s="2">
        <v>62</v>
      </c>
    </row>
    <row r="44" spans="2:13" x14ac:dyDescent="0.3">
      <c r="B44" s="8">
        <v>45885</v>
      </c>
      <c r="C44" s="2" t="s">
        <v>39</v>
      </c>
      <c r="D44" s="2" t="s">
        <v>87</v>
      </c>
      <c r="E44" s="2">
        <v>14</v>
      </c>
    </row>
    <row r="45" spans="2:13" x14ac:dyDescent="0.3">
      <c r="B45" s="8">
        <v>45778</v>
      </c>
      <c r="C45" s="2" t="s">
        <v>38</v>
      </c>
      <c r="D45" s="2" t="s">
        <v>85</v>
      </c>
      <c r="E45" s="2">
        <v>37</v>
      </c>
    </row>
    <row r="46" spans="2:13" x14ac:dyDescent="0.3">
      <c r="B46" s="8">
        <v>45728</v>
      </c>
      <c r="C46" s="2" t="s">
        <v>104</v>
      </c>
      <c r="D46" s="2" t="s">
        <v>85</v>
      </c>
      <c r="E46" s="2">
        <v>94</v>
      </c>
    </row>
    <row r="47" spans="2:13" x14ac:dyDescent="0.3">
      <c r="B47" s="8">
        <v>45722</v>
      </c>
      <c r="C47" s="2" t="s">
        <v>42</v>
      </c>
      <c r="D47" s="2" t="s">
        <v>87</v>
      </c>
      <c r="E47" s="2">
        <v>67</v>
      </c>
    </row>
    <row r="48" spans="2:13" x14ac:dyDescent="0.3">
      <c r="B48" s="8">
        <v>46017</v>
      </c>
      <c r="C48" s="2" t="s">
        <v>39</v>
      </c>
      <c r="D48" s="2" t="s">
        <v>87</v>
      </c>
      <c r="E48" s="2">
        <v>54</v>
      </c>
    </row>
    <row r="49" spans="2:5" x14ac:dyDescent="0.3">
      <c r="B49" s="8">
        <v>45988</v>
      </c>
      <c r="C49" s="2" t="s">
        <v>45</v>
      </c>
      <c r="D49" s="2" t="s">
        <v>86</v>
      </c>
      <c r="E49" s="2">
        <v>80</v>
      </c>
    </row>
    <row r="50" spans="2:5" x14ac:dyDescent="0.3">
      <c r="B50" s="8">
        <v>45818</v>
      </c>
      <c r="C50" s="2" t="s">
        <v>45</v>
      </c>
      <c r="D50" s="2" t="s">
        <v>86</v>
      </c>
      <c r="E50" s="2">
        <v>69</v>
      </c>
    </row>
    <row r="51" spans="2:5" x14ac:dyDescent="0.3">
      <c r="B51" s="8">
        <v>45692</v>
      </c>
      <c r="C51" s="2" t="s">
        <v>38</v>
      </c>
      <c r="D51" s="2" t="s">
        <v>87</v>
      </c>
      <c r="E51" s="2">
        <v>50</v>
      </c>
    </row>
    <row r="52" spans="2:5" x14ac:dyDescent="0.3">
      <c r="B52" s="8">
        <v>45934</v>
      </c>
      <c r="C52" s="2" t="s">
        <v>40</v>
      </c>
      <c r="D52" s="2" t="s">
        <v>86</v>
      </c>
      <c r="E52" s="2">
        <v>91</v>
      </c>
    </row>
    <row r="53" spans="2:5" x14ac:dyDescent="0.3">
      <c r="B53" s="8">
        <v>45977</v>
      </c>
      <c r="C53" s="2" t="s">
        <v>42</v>
      </c>
      <c r="D53" s="2" t="s">
        <v>87</v>
      </c>
      <c r="E53" s="2">
        <v>76</v>
      </c>
    </row>
    <row r="54" spans="2:5" x14ac:dyDescent="0.3">
      <c r="B54" s="8">
        <v>45684</v>
      </c>
      <c r="C54" s="2" t="s">
        <v>39</v>
      </c>
      <c r="D54" s="2" t="s">
        <v>85</v>
      </c>
      <c r="E54" s="2">
        <v>64</v>
      </c>
    </row>
    <row r="55" spans="2:5" x14ac:dyDescent="0.3">
      <c r="B55" s="8">
        <v>45697</v>
      </c>
      <c r="C55" s="2" t="s">
        <v>42</v>
      </c>
      <c r="D55" s="2" t="s">
        <v>84</v>
      </c>
      <c r="E55" s="2">
        <v>56</v>
      </c>
    </row>
    <row r="56" spans="2:5" x14ac:dyDescent="0.3">
      <c r="B56" s="8">
        <v>45737</v>
      </c>
      <c r="C56" s="2" t="s">
        <v>104</v>
      </c>
      <c r="D56" s="2" t="s">
        <v>87</v>
      </c>
      <c r="E56" s="2">
        <v>72</v>
      </c>
    </row>
    <row r="57" spans="2:5" x14ac:dyDescent="0.3">
      <c r="B57" s="8">
        <v>45721</v>
      </c>
      <c r="C57" s="2" t="s">
        <v>38</v>
      </c>
      <c r="D57" s="2" t="s">
        <v>85</v>
      </c>
      <c r="E57" s="2">
        <v>69</v>
      </c>
    </row>
    <row r="58" spans="2:5" x14ac:dyDescent="0.3">
      <c r="B58" s="8">
        <v>45759</v>
      </c>
      <c r="C58" s="2" t="s">
        <v>45</v>
      </c>
      <c r="D58" s="2" t="s">
        <v>85</v>
      </c>
      <c r="E58" s="2">
        <v>48</v>
      </c>
    </row>
    <row r="59" spans="2:5" x14ac:dyDescent="0.3">
      <c r="B59" s="8">
        <v>46000</v>
      </c>
      <c r="C59" s="2" t="s">
        <v>42</v>
      </c>
      <c r="D59" s="2" t="s">
        <v>87</v>
      </c>
      <c r="E59" s="2">
        <v>36</v>
      </c>
    </row>
    <row r="60" spans="2:5" x14ac:dyDescent="0.3">
      <c r="B60" s="8">
        <v>45737</v>
      </c>
      <c r="C60" s="2" t="s">
        <v>45</v>
      </c>
      <c r="D60" s="2" t="s">
        <v>86</v>
      </c>
      <c r="E60" s="2">
        <v>14</v>
      </c>
    </row>
    <row r="61" spans="2:5" x14ac:dyDescent="0.3">
      <c r="B61" s="8">
        <v>45711</v>
      </c>
      <c r="C61" s="2" t="s">
        <v>45</v>
      </c>
      <c r="D61" s="2" t="s">
        <v>86</v>
      </c>
      <c r="E61" s="2">
        <v>34</v>
      </c>
    </row>
    <row r="62" spans="2:5" x14ac:dyDescent="0.3">
      <c r="B62" s="8">
        <v>45817</v>
      </c>
      <c r="C62" s="2" t="s">
        <v>104</v>
      </c>
      <c r="D62" s="2" t="s">
        <v>87</v>
      </c>
      <c r="E62" s="2">
        <v>83</v>
      </c>
    </row>
    <row r="63" spans="2:5" x14ac:dyDescent="0.3">
      <c r="B63" s="8">
        <v>45658</v>
      </c>
      <c r="C63" s="2" t="s">
        <v>42</v>
      </c>
      <c r="D63" s="2" t="s">
        <v>87</v>
      </c>
      <c r="E63" s="2">
        <v>33</v>
      </c>
    </row>
    <row r="64" spans="2:5" x14ac:dyDescent="0.3">
      <c r="B64" s="8">
        <v>45945</v>
      </c>
      <c r="C64" s="2" t="s">
        <v>39</v>
      </c>
      <c r="D64" s="2" t="s">
        <v>86</v>
      </c>
      <c r="E64" s="2">
        <v>10</v>
      </c>
    </row>
    <row r="65" spans="2:5" x14ac:dyDescent="0.3">
      <c r="B65" s="8">
        <v>45835</v>
      </c>
      <c r="C65" s="2" t="s">
        <v>45</v>
      </c>
      <c r="D65" s="2" t="s">
        <v>87</v>
      </c>
      <c r="E65" s="2">
        <v>36</v>
      </c>
    </row>
    <row r="66" spans="2:5" x14ac:dyDescent="0.3">
      <c r="B66" s="8">
        <v>45785</v>
      </c>
      <c r="C66" s="2" t="s">
        <v>42</v>
      </c>
      <c r="D66" s="2" t="s">
        <v>87</v>
      </c>
      <c r="E66" s="2">
        <v>79</v>
      </c>
    </row>
    <row r="67" spans="2:5" x14ac:dyDescent="0.3">
      <c r="B67" s="8">
        <v>45983</v>
      </c>
      <c r="C67" s="2" t="s">
        <v>45</v>
      </c>
      <c r="D67" s="2" t="s">
        <v>86</v>
      </c>
      <c r="E67" s="2">
        <v>56</v>
      </c>
    </row>
    <row r="68" spans="2:5" x14ac:dyDescent="0.3">
      <c r="B68" s="8">
        <v>45859</v>
      </c>
      <c r="C68" s="2" t="s">
        <v>104</v>
      </c>
      <c r="D68" s="2" t="s">
        <v>86</v>
      </c>
      <c r="E68" s="2">
        <v>87</v>
      </c>
    </row>
    <row r="69" spans="2:5" x14ac:dyDescent="0.3">
      <c r="B69" s="8">
        <v>45725</v>
      </c>
      <c r="C69" s="2" t="s">
        <v>42</v>
      </c>
      <c r="D69" s="2" t="s">
        <v>87</v>
      </c>
      <c r="E69" s="2">
        <v>68</v>
      </c>
    </row>
    <row r="70" spans="2:5" x14ac:dyDescent="0.3">
      <c r="B70" s="8">
        <v>45800</v>
      </c>
      <c r="C70" s="2" t="s">
        <v>104</v>
      </c>
      <c r="D70" s="2" t="s">
        <v>86</v>
      </c>
      <c r="E70" s="2">
        <v>74</v>
      </c>
    </row>
    <row r="71" spans="2:5" x14ac:dyDescent="0.3">
      <c r="B71" s="8">
        <v>45896</v>
      </c>
      <c r="C71" s="2" t="s">
        <v>40</v>
      </c>
      <c r="D71" s="2" t="s">
        <v>85</v>
      </c>
      <c r="E71" s="2">
        <v>34</v>
      </c>
    </row>
    <row r="72" spans="2:5" x14ac:dyDescent="0.3">
      <c r="B72" s="8">
        <v>45796</v>
      </c>
      <c r="C72" s="2" t="s">
        <v>42</v>
      </c>
      <c r="D72" s="2" t="s">
        <v>84</v>
      </c>
      <c r="E72" s="2">
        <v>52</v>
      </c>
    </row>
    <row r="73" spans="2:5" x14ac:dyDescent="0.3">
      <c r="B73" s="8">
        <v>45756</v>
      </c>
      <c r="C73" s="2" t="s">
        <v>39</v>
      </c>
      <c r="D73" s="2" t="s">
        <v>85</v>
      </c>
      <c r="E73" s="2">
        <v>27</v>
      </c>
    </row>
    <row r="74" spans="2:5" x14ac:dyDescent="0.3">
      <c r="B74" s="8">
        <v>45734</v>
      </c>
      <c r="C74" s="2" t="s">
        <v>39</v>
      </c>
      <c r="D74" s="2" t="s">
        <v>87</v>
      </c>
      <c r="E74" s="2">
        <v>10</v>
      </c>
    </row>
    <row r="75" spans="2:5" x14ac:dyDescent="0.3">
      <c r="B75" s="8">
        <v>45791</v>
      </c>
      <c r="C75" s="2" t="s">
        <v>39</v>
      </c>
      <c r="D75" s="2" t="s">
        <v>86</v>
      </c>
      <c r="E75" s="2">
        <v>31</v>
      </c>
    </row>
    <row r="76" spans="2:5" x14ac:dyDescent="0.3">
      <c r="B76" s="8">
        <v>45738</v>
      </c>
      <c r="C76" s="2" t="s">
        <v>42</v>
      </c>
      <c r="D76" s="2" t="s">
        <v>84</v>
      </c>
      <c r="E76" s="2">
        <v>91</v>
      </c>
    </row>
    <row r="77" spans="2:5" x14ac:dyDescent="0.3">
      <c r="B77" s="8">
        <v>45713</v>
      </c>
      <c r="C77" s="2" t="s">
        <v>39</v>
      </c>
      <c r="D77" s="2" t="s">
        <v>84</v>
      </c>
      <c r="E77" s="2">
        <v>87</v>
      </c>
    </row>
    <row r="78" spans="2:5" x14ac:dyDescent="0.3">
      <c r="B78" s="8">
        <v>45974</v>
      </c>
      <c r="C78" s="2" t="s">
        <v>45</v>
      </c>
      <c r="D78" s="2" t="s">
        <v>85</v>
      </c>
      <c r="E78" s="2">
        <v>13</v>
      </c>
    </row>
    <row r="79" spans="2:5" x14ac:dyDescent="0.3">
      <c r="B79" s="8">
        <v>45861</v>
      </c>
      <c r="C79" s="2" t="s">
        <v>104</v>
      </c>
      <c r="D79" s="2" t="s">
        <v>87</v>
      </c>
      <c r="E79" s="2">
        <v>86</v>
      </c>
    </row>
    <row r="80" spans="2:5" x14ac:dyDescent="0.3">
      <c r="B80" s="8">
        <v>45871</v>
      </c>
      <c r="C80" s="2" t="s">
        <v>104</v>
      </c>
      <c r="D80" s="2" t="s">
        <v>87</v>
      </c>
      <c r="E80" s="2">
        <v>77</v>
      </c>
    </row>
    <row r="81" spans="2:5" x14ac:dyDescent="0.3">
      <c r="B81" s="8">
        <v>46016</v>
      </c>
      <c r="C81" s="2" t="s">
        <v>104</v>
      </c>
      <c r="D81" s="2" t="s">
        <v>85</v>
      </c>
      <c r="E81" s="2">
        <v>55</v>
      </c>
    </row>
    <row r="82" spans="2:5" x14ac:dyDescent="0.3">
      <c r="B82" s="8">
        <v>45676</v>
      </c>
      <c r="C82" s="2" t="s">
        <v>42</v>
      </c>
      <c r="D82" s="2" t="s">
        <v>85</v>
      </c>
      <c r="E82" s="2">
        <v>48</v>
      </c>
    </row>
    <row r="83" spans="2:5" x14ac:dyDescent="0.3">
      <c r="B83" s="8">
        <v>45943</v>
      </c>
      <c r="C83" s="2" t="s">
        <v>38</v>
      </c>
      <c r="D83" s="2" t="s">
        <v>84</v>
      </c>
      <c r="E83" s="2">
        <v>15</v>
      </c>
    </row>
    <row r="84" spans="2:5" x14ac:dyDescent="0.3">
      <c r="B84" s="8">
        <v>46016</v>
      </c>
      <c r="C84" s="2" t="s">
        <v>38</v>
      </c>
      <c r="D84" s="2" t="s">
        <v>84</v>
      </c>
      <c r="E84" s="2">
        <v>86</v>
      </c>
    </row>
    <row r="85" spans="2:5" x14ac:dyDescent="0.3">
      <c r="B85" s="8">
        <v>45727</v>
      </c>
      <c r="C85" s="2" t="s">
        <v>104</v>
      </c>
      <c r="D85" s="2" t="s">
        <v>85</v>
      </c>
      <c r="E85" s="2">
        <v>36</v>
      </c>
    </row>
    <row r="86" spans="2:5" x14ac:dyDescent="0.3">
      <c r="B86" s="8">
        <v>45700</v>
      </c>
      <c r="C86" s="2" t="s">
        <v>45</v>
      </c>
      <c r="D86" s="2" t="s">
        <v>85</v>
      </c>
      <c r="E86" s="2">
        <v>36</v>
      </c>
    </row>
    <row r="87" spans="2:5" x14ac:dyDescent="0.3">
      <c r="B87" s="8">
        <v>45711</v>
      </c>
      <c r="C87" s="2" t="s">
        <v>40</v>
      </c>
      <c r="D87" s="2" t="s">
        <v>87</v>
      </c>
      <c r="E87" s="2">
        <v>67</v>
      </c>
    </row>
    <row r="88" spans="2:5" x14ac:dyDescent="0.3">
      <c r="B88" s="8">
        <v>45971</v>
      </c>
      <c r="C88" s="2" t="s">
        <v>42</v>
      </c>
      <c r="D88" s="2" t="s">
        <v>86</v>
      </c>
      <c r="E88" s="2">
        <v>92</v>
      </c>
    </row>
    <row r="89" spans="2:5" x14ac:dyDescent="0.3">
      <c r="B89" s="8">
        <v>45971</v>
      </c>
      <c r="C89" s="2" t="s">
        <v>38</v>
      </c>
      <c r="D89" s="2" t="s">
        <v>84</v>
      </c>
      <c r="E89" s="2">
        <v>19</v>
      </c>
    </row>
    <row r="90" spans="2:5" x14ac:dyDescent="0.3">
      <c r="B90" s="8">
        <v>45660</v>
      </c>
      <c r="C90" s="2" t="s">
        <v>40</v>
      </c>
      <c r="D90" s="2" t="s">
        <v>86</v>
      </c>
      <c r="E90" s="2">
        <v>69</v>
      </c>
    </row>
    <row r="91" spans="2:5" x14ac:dyDescent="0.3">
      <c r="B91" s="8">
        <v>45771</v>
      </c>
      <c r="C91" s="2" t="s">
        <v>42</v>
      </c>
      <c r="D91" s="2" t="s">
        <v>86</v>
      </c>
      <c r="E91" s="2">
        <v>55</v>
      </c>
    </row>
    <row r="92" spans="2:5" x14ac:dyDescent="0.3">
      <c r="B92" s="8">
        <v>45798</v>
      </c>
      <c r="C92" s="2" t="s">
        <v>38</v>
      </c>
      <c r="D92" s="2" t="s">
        <v>87</v>
      </c>
      <c r="E92" s="2">
        <v>51</v>
      </c>
    </row>
    <row r="93" spans="2:5" x14ac:dyDescent="0.3">
      <c r="B93" s="8">
        <v>45928</v>
      </c>
      <c r="C93" s="2" t="s">
        <v>38</v>
      </c>
      <c r="D93" s="2" t="s">
        <v>84</v>
      </c>
      <c r="E93" s="2">
        <v>68</v>
      </c>
    </row>
    <row r="94" spans="2:5" x14ac:dyDescent="0.3">
      <c r="B94" s="8">
        <v>45681</v>
      </c>
      <c r="C94" s="2" t="s">
        <v>40</v>
      </c>
      <c r="D94" s="2" t="s">
        <v>86</v>
      </c>
      <c r="E94" s="2">
        <v>48</v>
      </c>
    </row>
    <row r="95" spans="2:5" x14ac:dyDescent="0.3">
      <c r="B95" s="8">
        <v>45931</v>
      </c>
      <c r="C95" s="2" t="s">
        <v>40</v>
      </c>
      <c r="D95" s="2" t="s">
        <v>86</v>
      </c>
      <c r="E95" s="2">
        <v>29</v>
      </c>
    </row>
    <row r="96" spans="2:5" x14ac:dyDescent="0.3">
      <c r="B96" s="8">
        <v>45891</v>
      </c>
      <c r="C96" s="2" t="s">
        <v>39</v>
      </c>
      <c r="D96" s="2" t="s">
        <v>85</v>
      </c>
      <c r="E96" s="2">
        <v>90</v>
      </c>
    </row>
    <row r="97" spans="2:5" x14ac:dyDescent="0.3">
      <c r="B97" s="8">
        <v>45748</v>
      </c>
      <c r="C97" s="2" t="s">
        <v>104</v>
      </c>
      <c r="D97" s="2" t="s">
        <v>85</v>
      </c>
      <c r="E97" s="2">
        <v>64</v>
      </c>
    </row>
    <row r="98" spans="2:5" x14ac:dyDescent="0.3">
      <c r="B98" s="8">
        <v>46019</v>
      </c>
      <c r="C98" s="2" t="s">
        <v>38</v>
      </c>
      <c r="D98" s="2" t="s">
        <v>87</v>
      </c>
      <c r="E98" s="2">
        <v>96</v>
      </c>
    </row>
    <row r="99" spans="2:5" x14ac:dyDescent="0.3">
      <c r="B99" s="8">
        <v>46014</v>
      </c>
      <c r="C99" s="2" t="s">
        <v>38</v>
      </c>
      <c r="D99" s="2" t="s">
        <v>86</v>
      </c>
      <c r="E99" s="2">
        <v>30</v>
      </c>
    </row>
    <row r="100" spans="2:5" x14ac:dyDescent="0.3">
      <c r="B100" s="8">
        <v>45740</v>
      </c>
      <c r="C100" s="2" t="s">
        <v>38</v>
      </c>
      <c r="D100" s="2" t="s">
        <v>87</v>
      </c>
      <c r="E100" s="2">
        <v>85</v>
      </c>
    </row>
  </sheetData>
  <phoneticPr fontId="7" type="noConversion"/>
  <conditionalFormatting sqref="B6:E100">
    <cfRule type="expression" dxfId="1" priority="1">
      <formula>AND(OR($C6=$H$5,$D6=$H$6),$I$3)</formula>
    </cfRule>
    <cfRule type="expression" dxfId="0" priority="8">
      <formula>AND($C6=$H$5,$D6=$H$6,$F$3)</formula>
    </cfRule>
  </conditionalFormatting>
  <dataValidations disablePrompts="1" count="2">
    <dataValidation type="list" allowBlank="1" showInputMessage="1" showErrorMessage="1" sqref="H5" xr:uid="{E6B76544-0230-493C-8B33-65FF4E8BC536}">
      <formula1>$C$6:$C$100</formula1>
    </dataValidation>
    <dataValidation type="list" allowBlank="1" showInputMessage="1" showErrorMessage="1" sqref="H6" xr:uid="{52B4B31C-4D8B-491B-A971-67FC7D268066}">
      <formula1>$D$6:$D$100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3AC8F-9995-450F-8769-442AD3F2958B}">
  <dimension ref="B1:G20"/>
  <sheetViews>
    <sheetView topLeftCell="A5" zoomScale="205" zoomScaleNormal="205" workbookViewId="0">
      <selection activeCell="E6" sqref="E6"/>
    </sheetView>
  </sheetViews>
  <sheetFormatPr baseColWidth="10" defaultRowHeight="13.8" x14ac:dyDescent="0.3"/>
  <cols>
    <col min="1" max="1" width="5.6640625" customWidth="1"/>
    <col min="3" max="3" width="11.44140625" customWidth="1"/>
  </cols>
  <sheetData>
    <row r="1" spans="2:7" s="3" customFormat="1" ht="39.9" customHeight="1" x14ac:dyDescent="0.5">
      <c r="B1" s="4" t="s">
        <v>12</v>
      </c>
    </row>
    <row r="3" spans="2:7" x14ac:dyDescent="0.3">
      <c r="B3" s="5" t="s">
        <v>36</v>
      </c>
    </row>
    <row r="5" spans="2:7" x14ac:dyDescent="0.3">
      <c r="B5" s="1" t="s">
        <v>8</v>
      </c>
      <c r="C5" s="1" t="s">
        <v>9</v>
      </c>
      <c r="D5" s="1" t="s">
        <v>10</v>
      </c>
      <c r="E5" s="1" t="s">
        <v>11</v>
      </c>
    </row>
    <row r="6" spans="2:7" x14ac:dyDescent="0.3">
      <c r="B6" s="8">
        <v>45674</v>
      </c>
      <c r="C6" s="2" t="str">
        <f>TEXT(B6,"dddd")</f>
        <v>viernes</v>
      </c>
      <c r="D6" s="2" t="str">
        <f>TEXT(B6,"mmmm")</f>
        <v>enero</v>
      </c>
      <c r="E6" s="2" t="str">
        <f>TEXT(B6,"aaaa")</f>
        <v>2025</v>
      </c>
      <c r="G6" s="17">
        <v>1</v>
      </c>
    </row>
    <row r="7" spans="2:7" x14ac:dyDescent="0.3">
      <c r="B7" s="8">
        <v>45908</v>
      </c>
      <c r="C7" s="2" t="str">
        <f t="shared" ref="C7:C10" si="0">TEXT(B7,"dddd")</f>
        <v>lunes</v>
      </c>
      <c r="D7" s="2" t="str">
        <f t="shared" ref="D7:D10" si="1">TEXT(B7,"mmmm")</f>
        <v>septiembre</v>
      </c>
      <c r="E7" s="2" t="str">
        <f t="shared" ref="E7:E10" si="2">TEXT(B7,"aaaa")</f>
        <v>2025</v>
      </c>
    </row>
    <row r="8" spans="2:7" x14ac:dyDescent="0.3">
      <c r="B8" s="8">
        <v>45869</v>
      </c>
      <c r="C8" s="2" t="str">
        <f t="shared" si="0"/>
        <v>jueves</v>
      </c>
      <c r="D8" s="2" t="str">
        <f t="shared" si="1"/>
        <v>julio</v>
      </c>
      <c r="E8" s="2" t="str">
        <f t="shared" si="2"/>
        <v>2025</v>
      </c>
    </row>
    <row r="9" spans="2:7" x14ac:dyDescent="0.3">
      <c r="B9" s="8">
        <v>45856</v>
      </c>
      <c r="C9" s="2" t="str">
        <f t="shared" si="0"/>
        <v>viernes</v>
      </c>
      <c r="D9" s="2" t="str">
        <f t="shared" si="1"/>
        <v>julio</v>
      </c>
      <c r="E9" s="2" t="str">
        <f t="shared" si="2"/>
        <v>2025</v>
      </c>
    </row>
    <row r="10" spans="2:7" x14ac:dyDescent="0.3">
      <c r="B10" s="8">
        <v>45706</v>
      </c>
      <c r="C10" s="2" t="str">
        <f t="shared" si="0"/>
        <v>martes</v>
      </c>
      <c r="D10" s="2" t="str">
        <f t="shared" si="1"/>
        <v>febrero</v>
      </c>
      <c r="E10" s="2" t="str">
        <f t="shared" si="2"/>
        <v>2025</v>
      </c>
    </row>
    <row r="14" spans="2:7" x14ac:dyDescent="0.3">
      <c r="B14" s="5" t="s">
        <v>164</v>
      </c>
    </row>
    <row r="16" spans="2:7" x14ac:dyDescent="0.3">
      <c r="F16" s="11" t="s">
        <v>255</v>
      </c>
    </row>
    <row r="18" spans="2:6" x14ac:dyDescent="0.3">
      <c r="B18" s="1" t="s">
        <v>8</v>
      </c>
      <c r="C18" s="1" t="s">
        <v>107</v>
      </c>
      <c r="D18" s="1" t="s">
        <v>165</v>
      </c>
    </row>
    <row r="19" spans="2:6" x14ac:dyDescent="0.3">
      <c r="B19" s="8">
        <v>45992</v>
      </c>
      <c r="C19" s="8" t="s">
        <v>39</v>
      </c>
      <c r="D19" s="2">
        <v>1520.25</v>
      </c>
      <c r="F19" t="str">
        <f>"El salario de "&amp;C19&amp;", a partir del día "&amp;TEXT(B19,"dd/mm/aaaa")&amp;" será de "&amp;TEXT(D19,"#.##0,00")</f>
        <v>El salario de Albert, a partir del día 01/12/2025 será de 1.520,25</v>
      </c>
    </row>
    <row r="20" spans="2:6" x14ac:dyDescent="0.3">
      <c r="B20" s="8">
        <v>46023</v>
      </c>
      <c r="C20" s="8" t="s">
        <v>40</v>
      </c>
      <c r="D20" s="2">
        <v>1865.32</v>
      </c>
      <c r="F20" t="str">
        <f>"El salario de "&amp;C20&amp;", a partir del día "&amp;TEXT(B20,"dd/mm/aaaa")&amp;" será de "&amp;TEXT(D20,"#.##0,00")</f>
        <v>El salario de Kelyn, a partir del día 01/01/2026 será de 1.865,32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8BA0F-B589-45A9-91DC-18AEF94805EB}">
  <dimension ref="B1:L20"/>
  <sheetViews>
    <sheetView zoomScale="175" zoomScaleNormal="175" workbookViewId="0">
      <selection activeCell="G10" sqref="G10"/>
    </sheetView>
  </sheetViews>
  <sheetFormatPr baseColWidth="10" defaultRowHeight="13.8" x14ac:dyDescent="0.3"/>
  <cols>
    <col min="1" max="1" width="5.6640625" customWidth="1"/>
    <col min="3" max="3" width="18.5546875" bestFit="1" customWidth="1"/>
    <col min="4" max="5" width="13.44140625" customWidth="1"/>
    <col min="9" max="9" width="13.33203125" bestFit="1" customWidth="1"/>
    <col min="10" max="10" width="11.33203125" bestFit="1" customWidth="1"/>
    <col min="11" max="11" width="12.44140625" bestFit="1" customWidth="1"/>
    <col min="12" max="12" width="15.6640625" bestFit="1" customWidth="1"/>
  </cols>
  <sheetData>
    <row r="1" spans="2:12" s="3" customFormat="1" ht="39.9" customHeight="1" x14ac:dyDescent="0.5">
      <c r="B1" s="4" t="s">
        <v>166</v>
      </c>
    </row>
    <row r="3" spans="2:12" x14ac:dyDescent="0.3">
      <c r="B3" s="11" t="s">
        <v>167</v>
      </c>
      <c r="I3" s="11" t="s">
        <v>177</v>
      </c>
    </row>
    <row r="5" spans="2:12" x14ac:dyDescent="0.3">
      <c r="B5" s="1" t="s">
        <v>8</v>
      </c>
      <c r="C5" s="1" t="s">
        <v>9</v>
      </c>
      <c r="D5" s="1" t="s">
        <v>10</v>
      </c>
      <c r="E5" s="1" t="s">
        <v>11</v>
      </c>
      <c r="I5" s="18" t="s">
        <v>170</v>
      </c>
      <c r="J5" s="18" t="s">
        <v>168</v>
      </c>
      <c r="K5" s="18" t="s">
        <v>169</v>
      </c>
      <c r="L5" s="18" t="s">
        <v>176</v>
      </c>
    </row>
    <row r="6" spans="2:12" x14ac:dyDescent="0.3">
      <c r="B6" s="8">
        <v>46039</v>
      </c>
      <c r="C6" s="2" cm="1">
        <f t="array" ref="C6:C10">DAY(B6:B10)</f>
        <v>17</v>
      </c>
      <c r="D6" s="2" cm="1">
        <f t="array" ref="D6:D10">MONTH(B6:B10)</f>
        <v>1</v>
      </c>
      <c r="E6" s="2" cm="1">
        <f t="array" ref="E6:E10">YEAR(B6:B10)</f>
        <v>2026</v>
      </c>
      <c r="I6" s="2" t="s">
        <v>172</v>
      </c>
      <c r="J6" s="8">
        <v>46037</v>
      </c>
      <c r="K6" s="8">
        <v>46041</v>
      </c>
      <c r="L6" s="2">
        <f>NETWORKDAYS.INTL(J6,K6)-1</f>
        <v>2</v>
      </c>
    </row>
    <row r="7" spans="2:12" x14ac:dyDescent="0.3">
      <c r="B7" s="8">
        <v>46273</v>
      </c>
      <c r="C7" s="2">
        <v>8</v>
      </c>
      <c r="D7" s="2">
        <v>9</v>
      </c>
      <c r="E7" s="2">
        <v>2026</v>
      </c>
      <c r="I7" s="2" t="s">
        <v>171</v>
      </c>
      <c r="J7" s="8">
        <v>46273</v>
      </c>
      <c r="K7" s="8">
        <v>46281</v>
      </c>
      <c r="L7" s="2">
        <f t="shared" ref="L7:L10" si="0">NETWORKDAYS.INTL(J7,K7,12)</f>
        <v>8</v>
      </c>
    </row>
    <row r="8" spans="2:12" x14ac:dyDescent="0.3">
      <c r="B8" s="8">
        <v>46234</v>
      </c>
      <c r="C8" s="2">
        <v>31</v>
      </c>
      <c r="D8" s="2">
        <v>7</v>
      </c>
      <c r="E8" s="2">
        <v>2026</v>
      </c>
      <c r="I8" s="2" t="s">
        <v>173</v>
      </c>
      <c r="J8" s="8">
        <v>46234</v>
      </c>
      <c r="K8" s="8">
        <v>46244</v>
      </c>
      <c r="L8" s="2">
        <f t="shared" si="0"/>
        <v>9</v>
      </c>
    </row>
    <row r="9" spans="2:12" x14ac:dyDescent="0.3">
      <c r="B9" s="8">
        <v>46221</v>
      </c>
      <c r="C9" s="2">
        <v>18</v>
      </c>
      <c r="D9" s="2">
        <v>7</v>
      </c>
      <c r="E9" s="2">
        <v>2026</v>
      </c>
      <c r="I9" s="2" t="s">
        <v>174</v>
      </c>
      <c r="J9" s="8">
        <v>46219</v>
      </c>
      <c r="K9" s="8">
        <v>46233</v>
      </c>
      <c r="L9" s="2">
        <f t="shared" si="0"/>
        <v>13</v>
      </c>
    </row>
    <row r="10" spans="2:12" x14ac:dyDescent="0.3">
      <c r="B10" s="8">
        <v>46071</v>
      </c>
      <c r="C10" s="2">
        <v>18</v>
      </c>
      <c r="D10" s="2">
        <v>2</v>
      </c>
      <c r="E10" s="2">
        <v>2026</v>
      </c>
      <c r="I10" s="2" t="s">
        <v>175</v>
      </c>
      <c r="J10" s="8">
        <v>46071</v>
      </c>
      <c r="K10" s="8">
        <v>46083</v>
      </c>
      <c r="L10" s="2">
        <f t="shared" si="0"/>
        <v>11</v>
      </c>
    </row>
    <row r="13" spans="2:12" x14ac:dyDescent="0.3">
      <c r="B13" s="11" t="s">
        <v>126</v>
      </c>
    </row>
    <row r="14" spans="2:12" x14ac:dyDescent="0.3">
      <c r="J14" s="17"/>
    </row>
    <row r="15" spans="2:12" x14ac:dyDescent="0.3">
      <c r="B15" s="1" t="s">
        <v>8</v>
      </c>
      <c r="C15" s="6" t="s">
        <v>101</v>
      </c>
    </row>
    <row r="16" spans="2:12" x14ac:dyDescent="0.3">
      <c r="B16" s="8">
        <v>46039</v>
      </c>
      <c r="C16" s="2">
        <f>WEEKNUM(B16)</f>
        <v>3</v>
      </c>
    </row>
    <row r="17" spans="2:3" x14ac:dyDescent="0.3">
      <c r="B17" s="8">
        <v>46273</v>
      </c>
      <c r="C17" s="2">
        <f t="shared" ref="C17:C20" si="1">WEEKNUM(B17)</f>
        <v>37</v>
      </c>
    </row>
    <row r="18" spans="2:3" x14ac:dyDescent="0.3">
      <c r="B18" s="8">
        <v>46234</v>
      </c>
      <c r="C18" s="2">
        <f t="shared" si="1"/>
        <v>31</v>
      </c>
    </row>
    <row r="19" spans="2:3" x14ac:dyDescent="0.3">
      <c r="B19" s="8">
        <v>46221</v>
      </c>
      <c r="C19" s="2">
        <f t="shared" si="1"/>
        <v>29</v>
      </c>
    </row>
    <row r="20" spans="2:3" x14ac:dyDescent="0.3">
      <c r="B20" s="8">
        <v>46071</v>
      </c>
      <c r="C20" s="2">
        <f t="shared" si="1"/>
        <v>8</v>
      </c>
    </row>
  </sheetData>
  <phoneticPr fontId="7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0AC46-E296-46E0-B3F1-FE5701BF74BB}">
  <dimension ref="B1:K4070"/>
  <sheetViews>
    <sheetView topLeftCell="E1" zoomScale="190" zoomScaleNormal="190" workbookViewId="0">
      <selection activeCell="M7" sqref="M7"/>
    </sheetView>
  </sheetViews>
  <sheetFormatPr baseColWidth="10" defaultRowHeight="13.8" x14ac:dyDescent="0.3"/>
  <cols>
    <col min="1" max="1" width="5.6640625" customWidth="1"/>
    <col min="9" max="9" width="5.6640625" customWidth="1"/>
    <col min="10" max="10" width="16.109375" bestFit="1" customWidth="1"/>
    <col min="11" max="11" width="12.44140625" bestFit="1" customWidth="1"/>
  </cols>
  <sheetData>
    <row r="1" spans="2:11" s="33" customFormat="1" ht="39.9" customHeight="1" x14ac:dyDescent="0.5">
      <c r="B1" s="34" t="s">
        <v>251</v>
      </c>
    </row>
    <row r="3" spans="2:11" x14ac:dyDescent="0.3">
      <c r="B3" s="11" t="s">
        <v>253</v>
      </c>
      <c r="I3" s="35" t="b">
        <v>0</v>
      </c>
      <c r="J3" s="11" t="s">
        <v>254</v>
      </c>
    </row>
    <row r="4" spans="2:11" x14ac:dyDescent="0.3">
      <c r="I4" s="35" t="b">
        <v>1</v>
      </c>
      <c r="J4" s="11" t="s">
        <v>252</v>
      </c>
    </row>
    <row r="5" spans="2:11" x14ac:dyDescent="0.3">
      <c r="B5" t="s">
        <v>8</v>
      </c>
      <c r="C5" t="s">
        <v>132</v>
      </c>
      <c r="D5" t="s">
        <v>133</v>
      </c>
      <c r="E5" t="s">
        <v>136</v>
      </c>
      <c r="F5" t="s">
        <v>260</v>
      </c>
      <c r="G5" t="s">
        <v>268</v>
      </c>
    </row>
    <row r="6" spans="2:11" x14ac:dyDescent="0.3">
      <c r="B6" s="17">
        <v>46023</v>
      </c>
      <c r="C6" t="s">
        <v>39</v>
      </c>
      <c r="D6" t="s">
        <v>215</v>
      </c>
      <c r="E6">
        <v>1587</v>
      </c>
      <c r="F6" t="str">
        <f>TEXT(tbl_Datos[[#This Row],[Fecha]],"dddd")</f>
        <v>jueves</v>
      </c>
      <c r="G6">
        <f>WEEKNUM(tbl_Datos[[#This Row],[Fecha]])</f>
        <v>1</v>
      </c>
      <c r="J6" s="37" t="s">
        <v>257</v>
      </c>
      <c r="K6" t="s">
        <v>259</v>
      </c>
    </row>
    <row r="7" spans="2:11" x14ac:dyDescent="0.3">
      <c r="B7" s="17">
        <v>46023</v>
      </c>
      <c r="C7" t="s">
        <v>106</v>
      </c>
      <c r="D7" t="s">
        <v>217</v>
      </c>
      <c r="E7">
        <v>832</v>
      </c>
      <c r="F7" t="str">
        <f>TEXT(tbl_Datos[[#This Row],[Fecha]],"dddd")</f>
        <v>jueves</v>
      </c>
      <c r="G7">
        <f>WEEKNUM(tbl_Datos[[#This Row],[Fecha]])</f>
        <v>1</v>
      </c>
      <c r="J7" s="38" t="s">
        <v>261</v>
      </c>
      <c r="K7">
        <v>427638</v>
      </c>
    </row>
    <row r="8" spans="2:11" x14ac:dyDescent="0.3">
      <c r="B8" s="17">
        <v>46023</v>
      </c>
      <c r="C8" t="s">
        <v>42</v>
      </c>
      <c r="D8" t="s">
        <v>219</v>
      </c>
      <c r="E8">
        <v>910</v>
      </c>
      <c r="F8" t="str">
        <f>TEXT(tbl_Datos[[#This Row],[Fecha]],"dddd")</f>
        <v>jueves</v>
      </c>
      <c r="G8">
        <f>WEEKNUM(tbl_Datos[[#This Row],[Fecha]])</f>
        <v>1</v>
      </c>
      <c r="J8" s="38" t="s">
        <v>262</v>
      </c>
      <c r="K8">
        <v>423261</v>
      </c>
    </row>
    <row r="9" spans="2:11" x14ac:dyDescent="0.3">
      <c r="B9" s="17">
        <v>46023</v>
      </c>
      <c r="C9" t="s">
        <v>39</v>
      </c>
      <c r="D9" t="s">
        <v>221</v>
      </c>
      <c r="E9">
        <v>26</v>
      </c>
      <c r="F9" t="str">
        <f>TEXT(tbl_Datos[[#This Row],[Fecha]],"dddd")</f>
        <v>jueves</v>
      </c>
      <c r="G9">
        <f>WEEKNUM(tbl_Datos[[#This Row],[Fecha]])</f>
        <v>1</v>
      </c>
      <c r="J9" s="38" t="s">
        <v>263</v>
      </c>
      <c r="K9">
        <v>442458</v>
      </c>
    </row>
    <row r="10" spans="2:11" x14ac:dyDescent="0.3">
      <c r="B10" s="17">
        <v>46023</v>
      </c>
      <c r="C10" t="s">
        <v>39</v>
      </c>
      <c r="D10" t="s">
        <v>223</v>
      </c>
      <c r="E10">
        <v>689</v>
      </c>
      <c r="F10" t="str">
        <f>TEXT(tbl_Datos[[#This Row],[Fecha]],"dddd")</f>
        <v>jueves</v>
      </c>
      <c r="G10">
        <f>WEEKNUM(tbl_Datos[[#This Row],[Fecha]])</f>
        <v>1</v>
      </c>
      <c r="J10" s="38" t="s">
        <v>264</v>
      </c>
      <c r="K10">
        <v>449600</v>
      </c>
    </row>
    <row r="11" spans="2:11" x14ac:dyDescent="0.3">
      <c r="B11" s="17">
        <v>46023</v>
      </c>
      <c r="C11" t="s">
        <v>39</v>
      </c>
      <c r="D11" t="s">
        <v>225</v>
      </c>
      <c r="E11">
        <v>512</v>
      </c>
      <c r="F11" t="str">
        <f>TEXT(tbl_Datos[[#This Row],[Fecha]],"dddd")</f>
        <v>jueves</v>
      </c>
      <c r="G11">
        <f>WEEKNUM(tbl_Datos[[#This Row],[Fecha]])</f>
        <v>1</v>
      </c>
      <c r="J11" s="38" t="s">
        <v>265</v>
      </c>
      <c r="K11">
        <v>399475</v>
      </c>
    </row>
    <row r="12" spans="2:11" x14ac:dyDescent="0.3">
      <c r="B12" s="17">
        <v>46023</v>
      </c>
      <c r="C12" t="s">
        <v>42</v>
      </c>
      <c r="D12" t="s">
        <v>226</v>
      </c>
      <c r="E12">
        <v>1152</v>
      </c>
      <c r="F12" t="str">
        <f>TEXT(tbl_Datos[[#This Row],[Fecha]],"dddd")</f>
        <v>jueves</v>
      </c>
      <c r="G12">
        <f>WEEKNUM(tbl_Datos[[#This Row],[Fecha]])</f>
        <v>1</v>
      </c>
      <c r="J12" s="38" t="s">
        <v>266</v>
      </c>
      <c r="K12">
        <v>449351</v>
      </c>
    </row>
    <row r="13" spans="2:11" x14ac:dyDescent="0.3">
      <c r="B13" s="17">
        <v>46023</v>
      </c>
      <c r="C13" t="s">
        <v>106</v>
      </c>
      <c r="D13" t="s">
        <v>227</v>
      </c>
      <c r="E13">
        <v>406</v>
      </c>
      <c r="F13" t="str">
        <f>TEXT(tbl_Datos[[#This Row],[Fecha]],"dddd")</f>
        <v>jueves</v>
      </c>
      <c r="G13">
        <f>WEEKNUM(tbl_Datos[[#This Row],[Fecha]])</f>
        <v>1</v>
      </c>
      <c r="J13" s="38" t="s">
        <v>267</v>
      </c>
      <c r="K13">
        <v>419364</v>
      </c>
    </row>
    <row r="14" spans="2:11" x14ac:dyDescent="0.3">
      <c r="B14" s="17">
        <v>46023</v>
      </c>
      <c r="C14" t="s">
        <v>106</v>
      </c>
      <c r="D14" t="s">
        <v>226</v>
      </c>
      <c r="E14">
        <v>1824</v>
      </c>
      <c r="F14" t="str">
        <f>TEXT(tbl_Datos[[#This Row],[Fecha]],"dddd")</f>
        <v>jueves</v>
      </c>
      <c r="G14">
        <f>WEEKNUM(tbl_Datos[[#This Row],[Fecha]])</f>
        <v>1</v>
      </c>
      <c r="J14" s="38" t="s">
        <v>258</v>
      </c>
      <c r="K14">
        <v>3011147</v>
      </c>
    </row>
    <row r="15" spans="2:11" x14ac:dyDescent="0.3">
      <c r="B15" s="17">
        <v>46023</v>
      </c>
      <c r="C15" t="s">
        <v>39</v>
      </c>
      <c r="D15" t="s">
        <v>223</v>
      </c>
      <c r="E15">
        <v>53</v>
      </c>
      <c r="F15" t="str">
        <f>TEXT(tbl_Datos[[#This Row],[Fecha]],"dddd")</f>
        <v>jueves</v>
      </c>
      <c r="G15">
        <f>WEEKNUM(tbl_Datos[[#This Row],[Fecha]])</f>
        <v>1</v>
      </c>
    </row>
    <row r="16" spans="2:11" x14ac:dyDescent="0.3">
      <c r="B16" s="17">
        <v>46023</v>
      </c>
      <c r="C16" t="s">
        <v>106</v>
      </c>
      <c r="D16" t="s">
        <v>226</v>
      </c>
      <c r="E16">
        <v>1824</v>
      </c>
      <c r="F16" t="str">
        <f>TEXT(tbl_Datos[[#This Row],[Fecha]],"dddd")</f>
        <v>jueves</v>
      </c>
      <c r="G16">
        <f>WEEKNUM(tbl_Datos[[#This Row],[Fecha]])</f>
        <v>1</v>
      </c>
    </row>
    <row r="17" spans="2:11" x14ac:dyDescent="0.3">
      <c r="B17" s="17">
        <v>46023</v>
      </c>
      <c r="C17" t="s">
        <v>106</v>
      </c>
      <c r="D17" t="s">
        <v>228</v>
      </c>
      <c r="E17">
        <v>1440</v>
      </c>
      <c r="F17" t="str">
        <f>TEXT(tbl_Datos[[#This Row],[Fecha]],"dddd")</f>
        <v>jueves</v>
      </c>
      <c r="G17">
        <f>WEEKNUM(tbl_Datos[[#This Row],[Fecha]])</f>
        <v>1</v>
      </c>
      <c r="J17" s="37" t="s">
        <v>257</v>
      </c>
      <c r="K17" t="s">
        <v>259</v>
      </c>
    </row>
    <row r="18" spans="2:11" x14ac:dyDescent="0.3">
      <c r="B18" s="17">
        <v>46023</v>
      </c>
      <c r="C18" t="s">
        <v>39</v>
      </c>
      <c r="D18" t="s">
        <v>229</v>
      </c>
      <c r="E18">
        <v>968</v>
      </c>
      <c r="F18" t="str">
        <f>TEXT(tbl_Datos[[#This Row],[Fecha]],"dddd")</f>
        <v>jueves</v>
      </c>
      <c r="G18">
        <f>WEEKNUM(tbl_Datos[[#This Row],[Fecha]])</f>
        <v>1</v>
      </c>
      <c r="J18" s="38">
        <v>1</v>
      </c>
      <c r="K18">
        <v>29343</v>
      </c>
    </row>
    <row r="19" spans="2:11" x14ac:dyDescent="0.3">
      <c r="B19" s="17">
        <v>46023</v>
      </c>
      <c r="C19" t="s">
        <v>42</v>
      </c>
      <c r="D19" t="s">
        <v>230</v>
      </c>
      <c r="E19">
        <v>370</v>
      </c>
      <c r="F19" t="str">
        <f>TEXT(tbl_Datos[[#This Row],[Fecha]],"dddd")</f>
        <v>jueves</v>
      </c>
      <c r="G19">
        <f>WEEKNUM(tbl_Datos[[#This Row],[Fecha]])</f>
        <v>1</v>
      </c>
      <c r="J19" s="38">
        <v>2</v>
      </c>
      <c r="K19">
        <v>72949</v>
      </c>
    </row>
    <row r="20" spans="2:11" x14ac:dyDescent="0.3">
      <c r="B20" s="17">
        <v>46023</v>
      </c>
      <c r="C20" t="s">
        <v>38</v>
      </c>
      <c r="D20" t="s">
        <v>221</v>
      </c>
      <c r="E20">
        <v>273</v>
      </c>
      <c r="F20" t="str">
        <f>TEXT(tbl_Datos[[#This Row],[Fecha]],"dddd")</f>
        <v>jueves</v>
      </c>
      <c r="G20">
        <f>WEEKNUM(tbl_Datos[[#This Row],[Fecha]])</f>
        <v>1</v>
      </c>
      <c r="J20" s="38">
        <v>3</v>
      </c>
      <c r="K20">
        <v>66143</v>
      </c>
    </row>
    <row r="21" spans="2:11" x14ac:dyDescent="0.3">
      <c r="B21" s="17">
        <v>46023</v>
      </c>
      <c r="C21" t="s">
        <v>42</v>
      </c>
      <c r="D21" t="s">
        <v>231</v>
      </c>
      <c r="E21">
        <v>22</v>
      </c>
      <c r="F21" t="str">
        <f>TEXT(tbl_Datos[[#This Row],[Fecha]],"dddd")</f>
        <v>jueves</v>
      </c>
      <c r="G21">
        <f>WEEKNUM(tbl_Datos[[#This Row],[Fecha]])</f>
        <v>1</v>
      </c>
      <c r="J21" s="38">
        <v>4</v>
      </c>
      <c r="K21">
        <v>49884</v>
      </c>
    </row>
    <row r="22" spans="2:11" x14ac:dyDescent="0.3">
      <c r="B22" s="17">
        <v>46023</v>
      </c>
      <c r="C22" t="s">
        <v>42</v>
      </c>
      <c r="D22" t="s">
        <v>232</v>
      </c>
      <c r="E22">
        <v>611</v>
      </c>
      <c r="F22" t="str">
        <f>TEXT(tbl_Datos[[#This Row],[Fecha]],"dddd")</f>
        <v>jueves</v>
      </c>
      <c r="G22">
        <f>WEEKNUM(tbl_Datos[[#This Row],[Fecha]])</f>
        <v>1</v>
      </c>
      <c r="J22" s="38">
        <v>5</v>
      </c>
      <c r="K22">
        <v>56807</v>
      </c>
    </row>
    <row r="23" spans="2:11" x14ac:dyDescent="0.3">
      <c r="B23" s="17">
        <v>46023</v>
      </c>
      <c r="C23" t="s">
        <v>106</v>
      </c>
      <c r="D23" t="s">
        <v>223</v>
      </c>
      <c r="E23">
        <v>689</v>
      </c>
      <c r="F23" t="str">
        <f>TEXT(tbl_Datos[[#This Row],[Fecha]],"dddd")</f>
        <v>jueves</v>
      </c>
      <c r="G23">
        <f>WEEKNUM(tbl_Datos[[#This Row],[Fecha]])</f>
        <v>1</v>
      </c>
      <c r="J23" s="38">
        <v>6</v>
      </c>
      <c r="K23">
        <v>58252</v>
      </c>
    </row>
    <row r="24" spans="2:11" x14ac:dyDescent="0.3">
      <c r="B24" s="17">
        <v>46023</v>
      </c>
      <c r="C24" t="s">
        <v>106</v>
      </c>
      <c r="D24" t="s">
        <v>221</v>
      </c>
      <c r="E24">
        <v>104</v>
      </c>
      <c r="F24" t="str">
        <f>TEXT(tbl_Datos[[#This Row],[Fecha]],"dddd")</f>
        <v>jueves</v>
      </c>
      <c r="G24">
        <f>WEEKNUM(tbl_Datos[[#This Row],[Fecha]])</f>
        <v>1</v>
      </c>
      <c r="J24" s="38">
        <v>7</v>
      </c>
      <c r="K24">
        <v>50612</v>
      </c>
    </row>
    <row r="25" spans="2:11" x14ac:dyDescent="0.3">
      <c r="B25" s="17">
        <v>46024</v>
      </c>
      <c r="C25" t="s">
        <v>42</v>
      </c>
      <c r="D25" t="s">
        <v>217</v>
      </c>
      <c r="E25">
        <v>208</v>
      </c>
      <c r="F25" t="str">
        <f>TEXT(tbl_Datos[[#This Row],[Fecha]],"dddd")</f>
        <v>viernes</v>
      </c>
      <c r="G25">
        <f>WEEKNUM(tbl_Datos[[#This Row],[Fecha]])</f>
        <v>1</v>
      </c>
      <c r="J25" s="38">
        <v>8</v>
      </c>
      <c r="K25">
        <v>36830</v>
      </c>
    </row>
    <row r="26" spans="2:11" x14ac:dyDescent="0.3">
      <c r="B26" s="17">
        <v>46024</v>
      </c>
      <c r="C26" t="s">
        <v>106</v>
      </c>
      <c r="D26" t="s">
        <v>223</v>
      </c>
      <c r="E26">
        <v>1060</v>
      </c>
      <c r="F26" t="str">
        <f>TEXT(tbl_Datos[[#This Row],[Fecha]],"dddd")</f>
        <v>viernes</v>
      </c>
      <c r="G26">
        <f>WEEKNUM(tbl_Datos[[#This Row],[Fecha]])</f>
        <v>1</v>
      </c>
      <c r="J26" s="38">
        <v>9</v>
      </c>
      <c r="K26">
        <v>45477</v>
      </c>
    </row>
    <row r="27" spans="2:11" x14ac:dyDescent="0.3">
      <c r="B27" s="17">
        <v>46024</v>
      </c>
      <c r="C27" t="s">
        <v>42</v>
      </c>
      <c r="D27" t="s">
        <v>233</v>
      </c>
      <c r="E27">
        <v>459</v>
      </c>
      <c r="F27" t="str">
        <f>TEXT(tbl_Datos[[#This Row],[Fecha]],"dddd")</f>
        <v>viernes</v>
      </c>
      <c r="G27">
        <f>WEEKNUM(tbl_Datos[[#This Row],[Fecha]])</f>
        <v>1</v>
      </c>
      <c r="J27" s="38">
        <v>10</v>
      </c>
      <c r="K27">
        <v>70441</v>
      </c>
    </row>
    <row r="28" spans="2:11" x14ac:dyDescent="0.3">
      <c r="B28" s="17">
        <v>46024</v>
      </c>
      <c r="C28" t="s">
        <v>106</v>
      </c>
      <c r="D28" t="s">
        <v>234</v>
      </c>
      <c r="E28">
        <v>1071</v>
      </c>
      <c r="F28" t="str">
        <f>TEXT(tbl_Datos[[#This Row],[Fecha]],"dddd")</f>
        <v>viernes</v>
      </c>
      <c r="G28">
        <f>WEEKNUM(tbl_Datos[[#This Row],[Fecha]])</f>
        <v>1</v>
      </c>
      <c r="J28" s="38">
        <v>11</v>
      </c>
      <c r="K28">
        <v>56674</v>
      </c>
    </row>
    <row r="29" spans="2:11" x14ac:dyDescent="0.3">
      <c r="B29" s="17">
        <v>46024</v>
      </c>
      <c r="C29" t="s">
        <v>106</v>
      </c>
      <c r="D29" t="s">
        <v>235</v>
      </c>
      <c r="E29">
        <v>215</v>
      </c>
      <c r="F29" t="str">
        <f>TEXT(tbl_Datos[[#This Row],[Fecha]],"dddd")</f>
        <v>viernes</v>
      </c>
      <c r="G29">
        <f>WEEKNUM(tbl_Datos[[#This Row],[Fecha]])</f>
        <v>1</v>
      </c>
      <c r="J29" s="38">
        <v>12</v>
      </c>
      <c r="K29">
        <v>57078</v>
      </c>
    </row>
    <row r="30" spans="2:11" x14ac:dyDescent="0.3">
      <c r="B30" s="17">
        <v>46024</v>
      </c>
      <c r="C30" t="s">
        <v>106</v>
      </c>
      <c r="D30" t="s">
        <v>228</v>
      </c>
      <c r="E30">
        <v>1656</v>
      </c>
      <c r="F30" t="str">
        <f>TEXT(tbl_Datos[[#This Row],[Fecha]],"dddd")</f>
        <v>viernes</v>
      </c>
      <c r="G30">
        <f>WEEKNUM(tbl_Datos[[#This Row],[Fecha]])</f>
        <v>1</v>
      </c>
      <c r="J30" s="38">
        <v>13</v>
      </c>
      <c r="K30">
        <v>51808</v>
      </c>
    </row>
    <row r="31" spans="2:11" x14ac:dyDescent="0.3">
      <c r="B31" s="17">
        <v>46024</v>
      </c>
      <c r="C31" t="s">
        <v>38</v>
      </c>
      <c r="D31" t="s">
        <v>236</v>
      </c>
      <c r="E31">
        <v>187</v>
      </c>
      <c r="F31" t="str">
        <f>TEXT(tbl_Datos[[#This Row],[Fecha]],"dddd")</f>
        <v>viernes</v>
      </c>
      <c r="G31">
        <f>WEEKNUM(tbl_Datos[[#This Row],[Fecha]])</f>
        <v>1</v>
      </c>
      <c r="J31" s="38">
        <v>14</v>
      </c>
      <c r="K31">
        <v>50852</v>
      </c>
    </row>
    <row r="32" spans="2:11" x14ac:dyDescent="0.3">
      <c r="B32" s="17">
        <v>46024</v>
      </c>
      <c r="C32" t="s">
        <v>106</v>
      </c>
      <c r="D32" t="s">
        <v>237</v>
      </c>
      <c r="E32">
        <v>1386</v>
      </c>
      <c r="F32" t="str">
        <f>TEXT(tbl_Datos[[#This Row],[Fecha]],"dddd")</f>
        <v>viernes</v>
      </c>
      <c r="G32">
        <f>WEEKNUM(tbl_Datos[[#This Row],[Fecha]])</f>
        <v>1</v>
      </c>
      <c r="J32" s="38">
        <v>15</v>
      </c>
      <c r="K32">
        <v>48729</v>
      </c>
    </row>
    <row r="33" spans="2:11" x14ac:dyDescent="0.3">
      <c r="B33" s="17">
        <v>46024</v>
      </c>
      <c r="C33" t="s">
        <v>106</v>
      </c>
      <c r="D33" t="s">
        <v>215</v>
      </c>
      <c r="E33">
        <v>138</v>
      </c>
      <c r="F33" t="str">
        <f>TEXT(tbl_Datos[[#This Row],[Fecha]],"dddd")</f>
        <v>viernes</v>
      </c>
      <c r="G33">
        <f>WEEKNUM(tbl_Datos[[#This Row],[Fecha]])</f>
        <v>1</v>
      </c>
      <c r="J33" s="38">
        <v>16</v>
      </c>
      <c r="K33">
        <v>58698</v>
      </c>
    </row>
    <row r="34" spans="2:11" x14ac:dyDescent="0.3">
      <c r="B34" s="17">
        <v>46024</v>
      </c>
      <c r="C34" t="s">
        <v>39</v>
      </c>
      <c r="D34" t="s">
        <v>223</v>
      </c>
      <c r="E34">
        <v>1272</v>
      </c>
      <c r="F34" t="str">
        <f>TEXT(tbl_Datos[[#This Row],[Fecha]],"dddd")</f>
        <v>viernes</v>
      </c>
      <c r="G34">
        <f>WEEKNUM(tbl_Datos[[#This Row],[Fecha]])</f>
        <v>1</v>
      </c>
      <c r="J34" s="38">
        <v>17</v>
      </c>
      <c r="K34">
        <v>54452</v>
      </c>
    </row>
    <row r="35" spans="2:11" x14ac:dyDescent="0.3">
      <c r="B35" s="17">
        <v>46024</v>
      </c>
      <c r="C35" t="s">
        <v>39</v>
      </c>
      <c r="D35" t="s">
        <v>227</v>
      </c>
      <c r="E35">
        <v>174</v>
      </c>
      <c r="F35" t="str">
        <f>TEXT(tbl_Datos[[#This Row],[Fecha]],"dddd")</f>
        <v>viernes</v>
      </c>
      <c r="G35">
        <f>WEEKNUM(tbl_Datos[[#This Row],[Fecha]])</f>
        <v>1</v>
      </c>
      <c r="J35" s="38">
        <v>18</v>
      </c>
      <c r="K35">
        <v>63554</v>
      </c>
    </row>
    <row r="36" spans="2:11" x14ac:dyDescent="0.3">
      <c r="B36" s="17">
        <v>46025</v>
      </c>
      <c r="C36" t="s">
        <v>39</v>
      </c>
      <c r="D36" t="s">
        <v>234</v>
      </c>
      <c r="E36">
        <v>1275</v>
      </c>
      <c r="F36" t="str">
        <f>TEXT(tbl_Datos[[#This Row],[Fecha]],"dddd")</f>
        <v>sábado</v>
      </c>
      <c r="G36">
        <f>WEEKNUM(tbl_Datos[[#This Row],[Fecha]])</f>
        <v>1</v>
      </c>
      <c r="J36" s="38">
        <v>19</v>
      </c>
      <c r="K36">
        <v>57484</v>
      </c>
    </row>
    <row r="37" spans="2:11" x14ac:dyDescent="0.3">
      <c r="B37" s="17">
        <v>46025</v>
      </c>
      <c r="C37" t="s">
        <v>106</v>
      </c>
      <c r="D37" t="s">
        <v>232</v>
      </c>
      <c r="E37">
        <v>846</v>
      </c>
      <c r="F37" t="str">
        <f>TEXT(tbl_Datos[[#This Row],[Fecha]],"dddd")</f>
        <v>sábado</v>
      </c>
      <c r="G37">
        <f>WEEKNUM(tbl_Datos[[#This Row],[Fecha]])</f>
        <v>1</v>
      </c>
      <c r="J37" s="38">
        <v>20</v>
      </c>
      <c r="K37">
        <v>78126</v>
      </c>
    </row>
    <row r="38" spans="2:11" x14ac:dyDescent="0.3">
      <c r="B38" s="17">
        <v>46025</v>
      </c>
      <c r="C38" t="s">
        <v>42</v>
      </c>
      <c r="D38" t="s">
        <v>237</v>
      </c>
      <c r="E38">
        <v>1323</v>
      </c>
      <c r="F38" t="str">
        <f>TEXT(tbl_Datos[[#This Row],[Fecha]],"dddd")</f>
        <v>sábado</v>
      </c>
      <c r="G38">
        <f>WEEKNUM(tbl_Datos[[#This Row],[Fecha]])</f>
        <v>1</v>
      </c>
      <c r="J38" s="38">
        <v>21</v>
      </c>
      <c r="K38">
        <v>61838</v>
      </c>
    </row>
    <row r="39" spans="2:11" x14ac:dyDescent="0.3">
      <c r="B39" s="17">
        <v>46025</v>
      </c>
      <c r="C39" t="s">
        <v>39</v>
      </c>
      <c r="D39" t="s">
        <v>226</v>
      </c>
      <c r="E39">
        <v>1152</v>
      </c>
      <c r="F39" t="str">
        <f>TEXT(tbl_Datos[[#This Row],[Fecha]],"dddd")</f>
        <v>sábado</v>
      </c>
      <c r="G39">
        <f>WEEKNUM(tbl_Datos[[#This Row],[Fecha]])</f>
        <v>1</v>
      </c>
      <c r="J39" s="38">
        <v>22</v>
      </c>
      <c r="K39">
        <v>53148</v>
      </c>
    </row>
    <row r="40" spans="2:11" x14ac:dyDescent="0.3">
      <c r="B40" s="17">
        <v>46025</v>
      </c>
      <c r="C40" t="s">
        <v>42</v>
      </c>
      <c r="D40" t="s">
        <v>233</v>
      </c>
      <c r="E40">
        <v>1275</v>
      </c>
      <c r="F40" t="str">
        <f>TEXT(tbl_Datos[[#This Row],[Fecha]],"dddd")</f>
        <v>sábado</v>
      </c>
      <c r="G40">
        <f>WEEKNUM(tbl_Datos[[#This Row],[Fecha]])</f>
        <v>1</v>
      </c>
      <c r="J40" s="38">
        <v>23</v>
      </c>
      <c r="K40">
        <v>51286</v>
      </c>
    </row>
    <row r="41" spans="2:11" x14ac:dyDescent="0.3">
      <c r="B41" s="17">
        <v>46025</v>
      </c>
      <c r="C41" t="s">
        <v>38</v>
      </c>
      <c r="D41" t="s">
        <v>233</v>
      </c>
      <c r="E41">
        <v>612</v>
      </c>
      <c r="F41" t="str">
        <f>TEXT(tbl_Datos[[#This Row],[Fecha]],"dddd")</f>
        <v>sábado</v>
      </c>
      <c r="G41">
        <f>WEEKNUM(tbl_Datos[[#This Row],[Fecha]])</f>
        <v>1</v>
      </c>
      <c r="J41" s="38">
        <v>24</v>
      </c>
      <c r="K41">
        <v>52130</v>
      </c>
    </row>
    <row r="42" spans="2:11" x14ac:dyDescent="0.3">
      <c r="B42" s="17">
        <v>46025</v>
      </c>
      <c r="C42" t="s">
        <v>39</v>
      </c>
      <c r="D42" t="s">
        <v>223</v>
      </c>
      <c r="E42">
        <v>742</v>
      </c>
      <c r="F42" t="str">
        <f>TEXT(tbl_Datos[[#This Row],[Fecha]],"dddd")</f>
        <v>sábado</v>
      </c>
      <c r="G42">
        <f>WEEKNUM(tbl_Datos[[#This Row],[Fecha]])</f>
        <v>1</v>
      </c>
      <c r="J42" s="38">
        <v>25</v>
      </c>
      <c r="K42">
        <v>55727</v>
      </c>
    </row>
    <row r="43" spans="2:11" x14ac:dyDescent="0.3">
      <c r="B43" s="17">
        <v>46026</v>
      </c>
      <c r="C43" t="s">
        <v>42</v>
      </c>
      <c r="D43" t="s">
        <v>237</v>
      </c>
      <c r="E43">
        <v>1134</v>
      </c>
      <c r="F43" t="str">
        <f>TEXT(tbl_Datos[[#This Row],[Fecha]],"dddd")</f>
        <v>domingo</v>
      </c>
      <c r="G43">
        <f>WEEKNUM(tbl_Datos[[#This Row],[Fecha]])</f>
        <v>2</v>
      </c>
      <c r="J43" s="38">
        <v>26</v>
      </c>
      <c r="K43">
        <v>66601</v>
      </c>
    </row>
    <row r="44" spans="2:11" x14ac:dyDescent="0.3">
      <c r="B44" s="17">
        <v>46026</v>
      </c>
      <c r="C44" t="s">
        <v>42</v>
      </c>
      <c r="D44" t="s">
        <v>230</v>
      </c>
      <c r="E44">
        <v>555</v>
      </c>
      <c r="F44" t="str">
        <f>TEXT(tbl_Datos[[#This Row],[Fecha]],"dddd")</f>
        <v>domingo</v>
      </c>
      <c r="G44">
        <f>WEEKNUM(tbl_Datos[[#This Row],[Fecha]])</f>
        <v>2</v>
      </c>
      <c r="J44" s="38">
        <v>27</v>
      </c>
      <c r="K44">
        <v>62910</v>
      </c>
    </row>
    <row r="45" spans="2:11" x14ac:dyDescent="0.3">
      <c r="B45" s="17">
        <v>46026</v>
      </c>
      <c r="C45" t="s">
        <v>106</v>
      </c>
      <c r="D45" t="s">
        <v>234</v>
      </c>
      <c r="E45">
        <v>918</v>
      </c>
      <c r="F45" t="str">
        <f>TEXT(tbl_Datos[[#This Row],[Fecha]],"dddd")</f>
        <v>domingo</v>
      </c>
      <c r="G45">
        <f>WEEKNUM(tbl_Datos[[#This Row],[Fecha]])</f>
        <v>2</v>
      </c>
      <c r="J45" s="38">
        <v>28</v>
      </c>
      <c r="K45">
        <v>62752</v>
      </c>
    </row>
    <row r="46" spans="2:11" x14ac:dyDescent="0.3">
      <c r="B46" s="17">
        <v>46026</v>
      </c>
      <c r="C46" t="s">
        <v>38</v>
      </c>
      <c r="D46" t="s">
        <v>226</v>
      </c>
      <c r="E46">
        <v>2208</v>
      </c>
      <c r="F46" t="str">
        <f>TEXT(tbl_Datos[[#This Row],[Fecha]],"dddd")</f>
        <v>domingo</v>
      </c>
      <c r="G46">
        <f>WEEKNUM(tbl_Datos[[#This Row],[Fecha]])</f>
        <v>2</v>
      </c>
      <c r="J46" s="38">
        <v>29</v>
      </c>
      <c r="K46">
        <v>62168</v>
      </c>
    </row>
    <row r="47" spans="2:11" x14ac:dyDescent="0.3">
      <c r="B47" s="17">
        <v>46026</v>
      </c>
      <c r="C47" t="s">
        <v>106</v>
      </c>
      <c r="D47" t="s">
        <v>238</v>
      </c>
      <c r="E47">
        <v>1305</v>
      </c>
      <c r="F47" t="str">
        <f>TEXT(tbl_Datos[[#This Row],[Fecha]],"dddd")</f>
        <v>domingo</v>
      </c>
      <c r="G47">
        <f>WEEKNUM(tbl_Datos[[#This Row],[Fecha]])</f>
        <v>2</v>
      </c>
      <c r="J47" s="38">
        <v>30</v>
      </c>
      <c r="K47">
        <v>64532</v>
      </c>
    </row>
    <row r="48" spans="2:11" x14ac:dyDescent="0.3">
      <c r="B48" s="17">
        <v>46026</v>
      </c>
      <c r="C48" t="s">
        <v>42</v>
      </c>
      <c r="D48" t="s">
        <v>225</v>
      </c>
      <c r="E48">
        <v>64</v>
      </c>
      <c r="F48" t="str">
        <f>TEXT(tbl_Datos[[#This Row],[Fecha]],"dddd")</f>
        <v>domingo</v>
      </c>
      <c r="G48">
        <f>WEEKNUM(tbl_Datos[[#This Row],[Fecha]])</f>
        <v>2</v>
      </c>
      <c r="J48" s="38">
        <v>31</v>
      </c>
      <c r="K48">
        <v>63486</v>
      </c>
    </row>
    <row r="49" spans="2:11" x14ac:dyDescent="0.3">
      <c r="B49" s="17">
        <v>46026</v>
      </c>
      <c r="C49" t="s">
        <v>39</v>
      </c>
      <c r="D49" t="s">
        <v>239</v>
      </c>
      <c r="E49">
        <v>646</v>
      </c>
      <c r="F49" t="str">
        <f>TEXT(tbl_Datos[[#This Row],[Fecha]],"dddd")</f>
        <v>domingo</v>
      </c>
      <c r="G49">
        <f>WEEKNUM(tbl_Datos[[#This Row],[Fecha]])</f>
        <v>2</v>
      </c>
      <c r="J49" s="38">
        <v>32</v>
      </c>
      <c r="K49">
        <v>44258</v>
      </c>
    </row>
    <row r="50" spans="2:11" x14ac:dyDescent="0.3">
      <c r="B50" s="17">
        <v>46026</v>
      </c>
      <c r="C50" t="s">
        <v>39</v>
      </c>
      <c r="D50" t="s">
        <v>228</v>
      </c>
      <c r="E50">
        <v>1584</v>
      </c>
      <c r="F50" t="str">
        <f>TEXT(tbl_Datos[[#This Row],[Fecha]],"dddd")</f>
        <v>domingo</v>
      </c>
      <c r="G50">
        <f>WEEKNUM(tbl_Datos[[#This Row],[Fecha]])</f>
        <v>2</v>
      </c>
      <c r="J50" s="38">
        <v>33</v>
      </c>
      <c r="K50">
        <v>49060</v>
      </c>
    </row>
    <row r="51" spans="2:11" x14ac:dyDescent="0.3">
      <c r="B51" s="17">
        <v>46027</v>
      </c>
      <c r="C51" t="s">
        <v>39</v>
      </c>
      <c r="D51" t="s">
        <v>227</v>
      </c>
      <c r="E51">
        <v>1392</v>
      </c>
      <c r="F51" t="str">
        <f>TEXT(tbl_Datos[[#This Row],[Fecha]],"dddd")</f>
        <v>lunes</v>
      </c>
      <c r="G51">
        <f>WEEKNUM(tbl_Datos[[#This Row],[Fecha]])</f>
        <v>2</v>
      </c>
      <c r="J51" s="38">
        <v>34</v>
      </c>
      <c r="K51">
        <v>47673</v>
      </c>
    </row>
    <row r="52" spans="2:11" x14ac:dyDescent="0.3">
      <c r="B52" s="17">
        <v>46027</v>
      </c>
      <c r="C52" t="s">
        <v>38</v>
      </c>
      <c r="D52" t="s">
        <v>240</v>
      </c>
      <c r="E52">
        <v>990</v>
      </c>
      <c r="F52" t="str">
        <f>TEXT(tbl_Datos[[#This Row],[Fecha]],"dddd")</f>
        <v>lunes</v>
      </c>
      <c r="G52">
        <f>WEEKNUM(tbl_Datos[[#This Row],[Fecha]])</f>
        <v>2</v>
      </c>
      <c r="J52" s="38">
        <v>35</v>
      </c>
      <c r="K52">
        <v>61753</v>
      </c>
    </row>
    <row r="53" spans="2:11" x14ac:dyDescent="0.3">
      <c r="B53" s="17">
        <v>46027</v>
      </c>
      <c r="C53" t="s">
        <v>106</v>
      </c>
      <c r="D53" t="s">
        <v>215</v>
      </c>
      <c r="E53">
        <v>414</v>
      </c>
      <c r="F53" t="str">
        <f>TEXT(tbl_Datos[[#This Row],[Fecha]],"dddd")</f>
        <v>lunes</v>
      </c>
      <c r="G53">
        <f>WEEKNUM(tbl_Datos[[#This Row],[Fecha]])</f>
        <v>2</v>
      </c>
      <c r="J53" s="38">
        <v>36</v>
      </c>
      <c r="K53">
        <v>56207</v>
      </c>
    </row>
    <row r="54" spans="2:11" x14ac:dyDescent="0.3">
      <c r="B54" s="17">
        <v>46027</v>
      </c>
      <c r="C54" t="s">
        <v>39</v>
      </c>
      <c r="D54" t="s">
        <v>241</v>
      </c>
      <c r="E54">
        <v>1080</v>
      </c>
      <c r="F54" t="str">
        <f>TEXT(tbl_Datos[[#This Row],[Fecha]],"dddd")</f>
        <v>lunes</v>
      </c>
      <c r="G54">
        <f>WEEKNUM(tbl_Datos[[#This Row],[Fecha]])</f>
        <v>2</v>
      </c>
      <c r="J54" s="38">
        <v>37</v>
      </c>
      <c r="K54">
        <v>84960</v>
      </c>
    </row>
    <row r="55" spans="2:11" x14ac:dyDescent="0.3">
      <c r="B55" s="17">
        <v>46027</v>
      </c>
      <c r="C55" t="s">
        <v>42</v>
      </c>
      <c r="D55" t="s">
        <v>234</v>
      </c>
      <c r="E55">
        <v>204</v>
      </c>
      <c r="F55" t="str">
        <f>TEXT(tbl_Datos[[#This Row],[Fecha]],"dddd")</f>
        <v>lunes</v>
      </c>
      <c r="G55">
        <f>WEEKNUM(tbl_Datos[[#This Row],[Fecha]])</f>
        <v>2</v>
      </c>
      <c r="J55" s="38">
        <v>38</v>
      </c>
      <c r="K55">
        <v>54610</v>
      </c>
    </row>
    <row r="56" spans="2:11" x14ac:dyDescent="0.3">
      <c r="B56" s="17">
        <v>46027</v>
      </c>
      <c r="C56" t="s">
        <v>38</v>
      </c>
      <c r="D56" t="s">
        <v>231</v>
      </c>
      <c r="E56">
        <v>528</v>
      </c>
      <c r="F56" t="str">
        <f>TEXT(tbl_Datos[[#This Row],[Fecha]],"dddd")</f>
        <v>lunes</v>
      </c>
      <c r="G56">
        <f>WEEKNUM(tbl_Datos[[#This Row],[Fecha]])</f>
        <v>2</v>
      </c>
      <c r="J56" s="38">
        <v>39</v>
      </c>
      <c r="K56">
        <v>59539</v>
      </c>
    </row>
    <row r="57" spans="2:11" x14ac:dyDescent="0.3">
      <c r="B57" s="17">
        <v>46027</v>
      </c>
      <c r="C57" t="s">
        <v>39</v>
      </c>
      <c r="D57" t="s">
        <v>236</v>
      </c>
      <c r="E57">
        <v>253</v>
      </c>
      <c r="F57" t="str">
        <f>TEXT(tbl_Datos[[#This Row],[Fecha]],"dddd")</f>
        <v>lunes</v>
      </c>
      <c r="G57">
        <f>WEEKNUM(tbl_Datos[[#This Row],[Fecha]])</f>
        <v>2</v>
      </c>
      <c r="J57" s="38">
        <v>40</v>
      </c>
      <c r="K57">
        <v>75074</v>
      </c>
    </row>
    <row r="58" spans="2:11" x14ac:dyDescent="0.3">
      <c r="B58" s="17">
        <v>46027</v>
      </c>
      <c r="C58" t="s">
        <v>106</v>
      </c>
      <c r="D58" t="s">
        <v>215</v>
      </c>
      <c r="E58">
        <v>690</v>
      </c>
      <c r="F58" t="str">
        <f>TEXT(tbl_Datos[[#This Row],[Fecha]],"dddd")</f>
        <v>lunes</v>
      </c>
      <c r="G58">
        <f>WEEKNUM(tbl_Datos[[#This Row],[Fecha]])</f>
        <v>2</v>
      </c>
      <c r="J58" s="38">
        <v>41</v>
      </c>
      <c r="K58">
        <v>51111</v>
      </c>
    </row>
    <row r="59" spans="2:11" x14ac:dyDescent="0.3">
      <c r="B59" s="17">
        <v>46027</v>
      </c>
      <c r="C59" t="s">
        <v>39</v>
      </c>
      <c r="D59" t="s">
        <v>223</v>
      </c>
      <c r="E59">
        <v>1113</v>
      </c>
      <c r="F59" t="str">
        <f>TEXT(tbl_Datos[[#This Row],[Fecha]],"dddd")</f>
        <v>lunes</v>
      </c>
      <c r="G59">
        <f>WEEKNUM(tbl_Datos[[#This Row],[Fecha]])</f>
        <v>2</v>
      </c>
      <c r="J59" s="38">
        <v>42</v>
      </c>
      <c r="K59">
        <v>45771</v>
      </c>
    </row>
    <row r="60" spans="2:11" x14ac:dyDescent="0.3">
      <c r="B60" s="17">
        <v>46027</v>
      </c>
      <c r="C60" t="s">
        <v>39</v>
      </c>
      <c r="D60" t="s">
        <v>238</v>
      </c>
      <c r="E60">
        <v>696</v>
      </c>
      <c r="F60" t="str">
        <f>TEXT(tbl_Datos[[#This Row],[Fecha]],"dddd")</f>
        <v>lunes</v>
      </c>
      <c r="G60">
        <f>WEEKNUM(tbl_Datos[[#This Row],[Fecha]])</f>
        <v>2</v>
      </c>
      <c r="J60" s="38">
        <v>43</v>
      </c>
      <c r="K60">
        <v>52515</v>
      </c>
    </row>
    <row r="61" spans="2:11" x14ac:dyDescent="0.3">
      <c r="B61" s="17">
        <v>46027</v>
      </c>
      <c r="C61" t="s">
        <v>42</v>
      </c>
      <c r="D61" t="s">
        <v>217</v>
      </c>
      <c r="E61">
        <v>624</v>
      </c>
      <c r="F61" t="str">
        <f>TEXT(tbl_Datos[[#This Row],[Fecha]],"dddd")</f>
        <v>lunes</v>
      </c>
      <c r="G61">
        <f>WEEKNUM(tbl_Datos[[#This Row],[Fecha]])</f>
        <v>2</v>
      </c>
      <c r="J61" s="38">
        <v>44</v>
      </c>
      <c r="K61">
        <v>60669</v>
      </c>
    </row>
    <row r="62" spans="2:11" x14ac:dyDescent="0.3">
      <c r="B62" s="17">
        <v>46027</v>
      </c>
      <c r="C62" t="s">
        <v>106</v>
      </c>
      <c r="D62" t="s">
        <v>215</v>
      </c>
      <c r="E62">
        <v>345</v>
      </c>
      <c r="F62" t="str">
        <f>TEXT(tbl_Datos[[#This Row],[Fecha]],"dddd")</f>
        <v>lunes</v>
      </c>
      <c r="G62">
        <f>WEEKNUM(tbl_Datos[[#This Row],[Fecha]])</f>
        <v>2</v>
      </c>
      <c r="J62" s="38">
        <v>45</v>
      </c>
      <c r="K62">
        <v>58508</v>
      </c>
    </row>
    <row r="63" spans="2:11" x14ac:dyDescent="0.3">
      <c r="B63" s="17">
        <v>46027</v>
      </c>
      <c r="C63" t="s">
        <v>38</v>
      </c>
      <c r="D63" t="s">
        <v>235</v>
      </c>
      <c r="E63">
        <v>946</v>
      </c>
      <c r="F63" t="str">
        <f>TEXT(tbl_Datos[[#This Row],[Fecha]],"dddd")</f>
        <v>lunes</v>
      </c>
      <c r="G63">
        <f>WEEKNUM(tbl_Datos[[#This Row],[Fecha]])</f>
        <v>2</v>
      </c>
      <c r="J63" s="38">
        <v>46</v>
      </c>
      <c r="K63">
        <v>49293</v>
      </c>
    </row>
    <row r="64" spans="2:11" x14ac:dyDescent="0.3">
      <c r="B64" s="17">
        <v>46027</v>
      </c>
      <c r="C64" t="s">
        <v>39</v>
      </c>
      <c r="D64" t="s">
        <v>241</v>
      </c>
      <c r="E64">
        <v>840</v>
      </c>
      <c r="F64" t="str">
        <f>TEXT(tbl_Datos[[#This Row],[Fecha]],"dddd")</f>
        <v>lunes</v>
      </c>
      <c r="G64">
        <f>WEEKNUM(tbl_Datos[[#This Row],[Fecha]])</f>
        <v>2</v>
      </c>
      <c r="J64" s="38">
        <v>47</v>
      </c>
      <c r="K64">
        <v>59331</v>
      </c>
    </row>
    <row r="65" spans="2:11" x14ac:dyDescent="0.3">
      <c r="B65" s="17">
        <v>46027</v>
      </c>
      <c r="C65" t="s">
        <v>42</v>
      </c>
      <c r="D65" t="s">
        <v>219</v>
      </c>
      <c r="E65">
        <v>1365</v>
      </c>
      <c r="F65" t="str">
        <f>TEXT(tbl_Datos[[#This Row],[Fecha]],"dddd")</f>
        <v>lunes</v>
      </c>
      <c r="G65">
        <f>WEEKNUM(tbl_Datos[[#This Row],[Fecha]])</f>
        <v>2</v>
      </c>
      <c r="J65" s="38">
        <v>48</v>
      </c>
      <c r="K65">
        <v>57497</v>
      </c>
    </row>
    <row r="66" spans="2:11" x14ac:dyDescent="0.3">
      <c r="B66" s="17">
        <v>46027</v>
      </c>
      <c r="C66" t="s">
        <v>38</v>
      </c>
      <c r="D66" t="s">
        <v>229</v>
      </c>
      <c r="E66">
        <v>1232</v>
      </c>
      <c r="F66" t="str">
        <f>TEXT(tbl_Datos[[#This Row],[Fecha]],"dddd")</f>
        <v>lunes</v>
      </c>
      <c r="G66">
        <f>WEEKNUM(tbl_Datos[[#This Row],[Fecha]])</f>
        <v>2</v>
      </c>
      <c r="J66" s="38">
        <v>49</v>
      </c>
      <c r="K66">
        <v>65196</v>
      </c>
    </row>
    <row r="67" spans="2:11" x14ac:dyDescent="0.3">
      <c r="B67" s="17">
        <v>46027</v>
      </c>
      <c r="C67" t="s">
        <v>39</v>
      </c>
      <c r="D67" t="s">
        <v>217</v>
      </c>
      <c r="E67">
        <v>312</v>
      </c>
      <c r="F67" t="str">
        <f>TEXT(tbl_Datos[[#This Row],[Fecha]],"dddd")</f>
        <v>lunes</v>
      </c>
      <c r="G67">
        <f>WEEKNUM(tbl_Datos[[#This Row],[Fecha]])</f>
        <v>2</v>
      </c>
      <c r="J67" s="38">
        <v>50</v>
      </c>
      <c r="K67">
        <v>54806</v>
      </c>
    </row>
    <row r="68" spans="2:11" x14ac:dyDescent="0.3">
      <c r="B68" s="17">
        <v>46027</v>
      </c>
      <c r="C68" t="s">
        <v>39</v>
      </c>
      <c r="D68" t="s">
        <v>229</v>
      </c>
      <c r="E68">
        <v>528</v>
      </c>
      <c r="F68" t="str">
        <f>TEXT(tbl_Datos[[#This Row],[Fecha]],"dddd")</f>
        <v>lunes</v>
      </c>
      <c r="G68">
        <f>WEEKNUM(tbl_Datos[[#This Row],[Fecha]])</f>
        <v>2</v>
      </c>
      <c r="J68" s="38">
        <v>51</v>
      </c>
      <c r="K68">
        <v>59867</v>
      </c>
    </row>
    <row r="69" spans="2:11" x14ac:dyDescent="0.3">
      <c r="B69" s="17">
        <v>46028</v>
      </c>
      <c r="C69" t="s">
        <v>42</v>
      </c>
      <c r="D69" t="s">
        <v>231</v>
      </c>
      <c r="E69">
        <v>66</v>
      </c>
      <c r="F69" t="str">
        <f>TEXT(tbl_Datos[[#This Row],[Fecha]],"dddd")</f>
        <v>martes</v>
      </c>
      <c r="G69">
        <f>WEEKNUM(tbl_Datos[[#This Row],[Fecha]])</f>
        <v>2</v>
      </c>
      <c r="J69" s="38">
        <v>52</v>
      </c>
      <c r="K69">
        <v>41681</v>
      </c>
    </row>
    <row r="70" spans="2:11" x14ac:dyDescent="0.3">
      <c r="B70" s="17">
        <v>46028</v>
      </c>
      <c r="C70" t="s">
        <v>106</v>
      </c>
      <c r="D70" t="s">
        <v>237</v>
      </c>
      <c r="E70">
        <v>315</v>
      </c>
      <c r="F70" t="str">
        <f>TEXT(tbl_Datos[[#This Row],[Fecha]],"dddd")</f>
        <v>martes</v>
      </c>
      <c r="G70">
        <f>WEEKNUM(tbl_Datos[[#This Row],[Fecha]])</f>
        <v>2</v>
      </c>
      <c r="J70" s="38">
        <v>53</v>
      </c>
      <c r="K70">
        <v>50997</v>
      </c>
    </row>
    <row r="71" spans="2:11" x14ac:dyDescent="0.3">
      <c r="B71" s="17">
        <v>46028</v>
      </c>
      <c r="C71" t="s">
        <v>106</v>
      </c>
      <c r="D71" t="s">
        <v>232</v>
      </c>
      <c r="E71">
        <v>987</v>
      </c>
      <c r="F71" t="str">
        <f>TEXT(tbl_Datos[[#This Row],[Fecha]],"dddd")</f>
        <v>martes</v>
      </c>
      <c r="G71">
        <f>WEEKNUM(tbl_Datos[[#This Row],[Fecha]])</f>
        <v>2</v>
      </c>
      <c r="J71" s="38" t="s">
        <v>258</v>
      </c>
      <c r="K71">
        <v>3011147</v>
      </c>
    </row>
    <row r="72" spans="2:11" x14ac:dyDescent="0.3">
      <c r="B72" s="17">
        <v>46028</v>
      </c>
      <c r="C72" t="s">
        <v>106</v>
      </c>
      <c r="D72" t="s">
        <v>242</v>
      </c>
      <c r="E72">
        <v>456</v>
      </c>
      <c r="F72" t="str">
        <f>TEXT(tbl_Datos[[#This Row],[Fecha]],"dddd")</f>
        <v>martes</v>
      </c>
      <c r="G72">
        <f>WEEKNUM(tbl_Datos[[#This Row],[Fecha]])</f>
        <v>2</v>
      </c>
    </row>
    <row r="73" spans="2:11" x14ac:dyDescent="0.3">
      <c r="B73" s="17">
        <v>46028</v>
      </c>
      <c r="C73" t="s">
        <v>42</v>
      </c>
      <c r="D73" t="s">
        <v>226</v>
      </c>
      <c r="E73">
        <v>2400</v>
      </c>
      <c r="F73" t="str">
        <f>TEXT(tbl_Datos[[#This Row],[Fecha]],"dddd")</f>
        <v>martes</v>
      </c>
      <c r="G73">
        <f>WEEKNUM(tbl_Datos[[#This Row],[Fecha]])</f>
        <v>2</v>
      </c>
    </row>
    <row r="74" spans="2:11" x14ac:dyDescent="0.3">
      <c r="B74" s="17">
        <v>46028</v>
      </c>
      <c r="C74" t="s">
        <v>39</v>
      </c>
      <c r="D74" t="s">
        <v>215</v>
      </c>
      <c r="E74">
        <v>1242</v>
      </c>
      <c r="F74" t="str">
        <f>TEXT(tbl_Datos[[#This Row],[Fecha]],"dddd")</f>
        <v>martes</v>
      </c>
      <c r="G74">
        <f>WEEKNUM(tbl_Datos[[#This Row],[Fecha]])</f>
        <v>2</v>
      </c>
    </row>
    <row r="75" spans="2:11" x14ac:dyDescent="0.3">
      <c r="B75" s="17">
        <v>46028</v>
      </c>
      <c r="C75" t="s">
        <v>39</v>
      </c>
      <c r="D75" t="s">
        <v>234</v>
      </c>
      <c r="E75">
        <v>51</v>
      </c>
      <c r="F75" t="str">
        <f>TEXT(tbl_Datos[[#This Row],[Fecha]],"dddd")</f>
        <v>martes</v>
      </c>
      <c r="G75">
        <f>WEEKNUM(tbl_Datos[[#This Row],[Fecha]])</f>
        <v>2</v>
      </c>
    </row>
    <row r="76" spans="2:11" x14ac:dyDescent="0.3">
      <c r="B76" s="17">
        <v>46028</v>
      </c>
      <c r="C76" t="s">
        <v>38</v>
      </c>
      <c r="D76" t="s">
        <v>230</v>
      </c>
      <c r="E76">
        <v>703</v>
      </c>
      <c r="F76" t="str">
        <f>TEXT(tbl_Datos[[#This Row],[Fecha]],"dddd")</f>
        <v>martes</v>
      </c>
      <c r="G76">
        <f>WEEKNUM(tbl_Datos[[#This Row],[Fecha]])</f>
        <v>2</v>
      </c>
    </row>
    <row r="77" spans="2:11" x14ac:dyDescent="0.3">
      <c r="B77" s="17">
        <v>46029</v>
      </c>
      <c r="C77" t="s">
        <v>42</v>
      </c>
      <c r="D77" t="s">
        <v>231</v>
      </c>
      <c r="E77">
        <v>528</v>
      </c>
      <c r="F77" t="str">
        <f>TEXT(tbl_Datos[[#This Row],[Fecha]],"dddd")</f>
        <v>miércoles</v>
      </c>
      <c r="G77">
        <f>WEEKNUM(tbl_Datos[[#This Row],[Fecha]])</f>
        <v>2</v>
      </c>
    </row>
    <row r="78" spans="2:11" x14ac:dyDescent="0.3">
      <c r="B78" s="17">
        <v>46029</v>
      </c>
      <c r="C78" t="s">
        <v>106</v>
      </c>
      <c r="D78" t="s">
        <v>230</v>
      </c>
      <c r="E78">
        <v>851</v>
      </c>
      <c r="F78" t="str">
        <f>TEXT(tbl_Datos[[#This Row],[Fecha]],"dddd")</f>
        <v>miércoles</v>
      </c>
      <c r="G78">
        <f>WEEKNUM(tbl_Datos[[#This Row],[Fecha]])</f>
        <v>2</v>
      </c>
    </row>
    <row r="79" spans="2:11" x14ac:dyDescent="0.3">
      <c r="B79" s="17">
        <v>46029</v>
      </c>
      <c r="C79" t="s">
        <v>38</v>
      </c>
      <c r="D79" t="s">
        <v>223</v>
      </c>
      <c r="E79">
        <v>424</v>
      </c>
      <c r="F79" t="str">
        <f>TEXT(tbl_Datos[[#This Row],[Fecha]],"dddd")</f>
        <v>miércoles</v>
      </c>
      <c r="G79">
        <f>WEEKNUM(tbl_Datos[[#This Row],[Fecha]])</f>
        <v>2</v>
      </c>
    </row>
    <row r="80" spans="2:11" x14ac:dyDescent="0.3">
      <c r="B80" s="17">
        <v>46029</v>
      </c>
      <c r="C80" t="s">
        <v>42</v>
      </c>
      <c r="D80" t="s">
        <v>240</v>
      </c>
      <c r="E80">
        <v>405</v>
      </c>
      <c r="F80" t="str">
        <f>TEXT(tbl_Datos[[#This Row],[Fecha]],"dddd")</f>
        <v>miércoles</v>
      </c>
      <c r="G80">
        <f>WEEKNUM(tbl_Datos[[#This Row],[Fecha]])</f>
        <v>2</v>
      </c>
    </row>
    <row r="81" spans="2:7" x14ac:dyDescent="0.3">
      <c r="B81" s="17">
        <v>46029</v>
      </c>
      <c r="C81" t="s">
        <v>39</v>
      </c>
      <c r="D81" t="s">
        <v>233</v>
      </c>
      <c r="E81">
        <v>1275</v>
      </c>
      <c r="F81" t="str">
        <f>TEXT(tbl_Datos[[#This Row],[Fecha]],"dddd")</f>
        <v>miércoles</v>
      </c>
      <c r="G81">
        <f>WEEKNUM(tbl_Datos[[#This Row],[Fecha]])</f>
        <v>2</v>
      </c>
    </row>
    <row r="82" spans="2:7" x14ac:dyDescent="0.3">
      <c r="B82" s="17">
        <v>46029</v>
      </c>
      <c r="C82" t="s">
        <v>39</v>
      </c>
      <c r="D82" t="s">
        <v>234</v>
      </c>
      <c r="E82">
        <v>1020</v>
      </c>
      <c r="F82" t="str">
        <f>TEXT(tbl_Datos[[#This Row],[Fecha]],"dddd")</f>
        <v>miércoles</v>
      </c>
      <c r="G82">
        <f>WEEKNUM(tbl_Datos[[#This Row],[Fecha]])</f>
        <v>2</v>
      </c>
    </row>
    <row r="83" spans="2:7" x14ac:dyDescent="0.3">
      <c r="B83" s="17">
        <v>46029</v>
      </c>
      <c r="C83" t="s">
        <v>38</v>
      </c>
      <c r="D83" t="s">
        <v>241</v>
      </c>
      <c r="E83">
        <v>600</v>
      </c>
      <c r="F83" t="str">
        <f>TEXT(tbl_Datos[[#This Row],[Fecha]],"dddd")</f>
        <v>miércoles</v>
      </c>
      <c r="G83">
        <f>WEEKNUM(tbl_Datos[[#This Row],[Fecha]])</f>
        <v>2</v>
      </c>
    </row>
    <row r="84" spans="2:7" x14ac:dyDescent="0.3">
      <c r="B84" s="17">
        <v>46029</v>
      </c>
      <c r="C84" t="s">
        <v>42</v>
      </c>
      <c r="D84" t="s">
        <v>229</v>
      </c>
      <c r="E84">
        <v>1936</v>
      </c>
      <c r="F84" t="str">
        <f>TEXT(tbl_Datos[[#This Row],[Fecha]],"dddd")</f>
        <v>miércoles</v>
      </c>
      <c r="G84">
        <f>WEEKNUM(tbl_Datos[[#This Row],[Fecha]])</f>
        <v>2</v>
      </c>
    </row>
    <row r="85" spans="2:7" x14ac:dyDescent="0.3">
      <c r="B85" s="17">
        <v>46029</v>
      </c>
      <c r="C85" t="s">
        <v>106</v>
      </c>
      <c r="D85" t="s">
        <v>241</v>
      </c>
      <c r="E85">
        <v>720</v>
      </c>
      <c r="F85" t="str">
        <f>TEXT(tbl_Datos[[#This Row],[Fecha]],"dddd")</f>
        <v>miércoles</v>
      </c>
      <c r="G85">
        <f>WEEKNUM(tbl_Datos[[#This Row],[Fecha]])</f>
        <v>2</v>
      </c>
    </row>
    <row r="86" spans="2:7" x14ac:dyDescent="0.3">
      <c r="B86" s="17">
        <v>46029</v>
      </c>
      <c r="C86" t="s">
        <v>106</v>
      </c>
      <c r="D86" t="s">
        <v>229</v>
      </c>
      <c r="E86">
        <v>1584</v>
      </c>
      <c r="F86" t="str">
        <f>TEXT(tbl_Datos[[#This Row],[Fecha]],"dddd")</f>
        <v>miércoles</v>
      </c>
      <c r="G86">
        <f>WEEKNUM(tbl_Datos[[#This Row],[Fecha]])</f>
        <v>2</v>
      </c>
    </row>
    <row r="87" spans="2:7" x14ac:dyDescent="0.3">
      <c r="B87" s="17">
        <v>46029</v>
      </c>
      <c r="C87" t="s">
        <v>39</v>
      </c>
      <c r="D87" t="s">
        <v>239</v>
      </c>
      <c r="E87">
        <v>494</v>
      </c>
      <c r="F87" t="str">
        <f>TEXT(tbl_Datos[[#This Row],[Fecha]],"dddd")</f>
        <v>miércoles</v>
      </c>
      <c r="G87">
        <f>WEEKNUM(tbl_Datos[[#This Row],[Fecha]])</f>
        <v>2</v>
      </c>
    </row>
    <row r="88" spans="2:7" x14ac:dyDescent="0.3">
      <c r="B88" s="17">
        <v>46029</v>
      </c>
      <c r="C88" t="s">
        <v>38</v>
      </c>
      <c r="D88" t="s">
        <v>230</v>
      </c>
      <c r="E88">
        <v>333</v>
      </c>
      <c r="F88" t="str">
        <f>TEXT(tbl_Datos[[#This Row],[Fecha]],"dddd")</f>
        <v>miércoles</v>
      </c>
      <c r="G88">
        <f>WEEKNUM(tbl_Datos[[#This Row],[Fecha]])</f>
        <v>2</v>
      </c>
    </row>
    <row r="89" spans="2:7" x14ac:dyDescent="0.3">
      <c r="B89" s="17">
        <v>46029</v>
      </c>
      <c r="C89" t="s">
        <v>39</v>
      </c>
      <c r="D89" t="s">
        <v>219</v>
      </c>
      <c r="E89">
        <v>1001</v>
      </c>
      <c r="F89" t="str">
        <f>TEXT(tbl_Datos[[#This Row],[Fecha]],"dddd")</f>
        <v>miércoles</v>
      </c>
      <c r="G89">
        <f>WEEKNUM(tbl_Datos[[#This Row],[Fecha]])</f>
        <v>2</v>
      </c>
    </row>
    <row r="90" spans="2:7" x14ac:dyDescent="0.3">
      <c r="B90" s="17">
        <v>46030</v>
      </c>
      <c r="C90" t="s">
        <v>39</v>
      </c>
      <c r="D90" t="s">
        <v>241</v>
      </c>
      <c r="E90">
        <v>1020</v>
      </c>
      <c r="F90" t="str">
        <f>TEXT(tbl_Datos[[#This Row],[Fecha]],"dddd")</f>
        <v>jueves</v>
      </c>
      <c r="G90">
        <f>WEEKNUM(tbl_Datos[[#This Row],[Fecha]])</f>
        <v>2</v>
      </c>
    </row>
    <row r="91" spans="2:7" x14ac:dyDescent="0.3">
      <c r="B91" s="17">
        <v>46030</v>
      </c>
      <c r="C91" t="s">
        <v>42</v>
      </c>
      <c r="D91" t="s">
        <v>231</v>
      </c>
      <c r="E91">
        <v>220</v>
      </c>
      <c r="F91" t="str">
        <f>TEXT(tbl_Datos[[#This Row],[Fecha]],"dddd")</f>
        <v>jueves</v>
      </c>
      <c r="G91">
        <f>WEEKNUM(tbl_Datos[[#This Row],[Fecha]])</f>
        <v>2</v>
      </c>
    </row>
    <row r="92" spans="2:7" x14ac:dyDescent="0.3">
      <c r="B92" s="17">
        <v>46030</v>
      </c>
      <c r="C92" t="s">
        <v>39</v>
      </c>
      <c r="D92" t="s">
        <v>240</v>
      </c>
      <c r="E92">
        <v>720</v>
      </c>
      <c r="F92" t="str">
        <f>TEXT(tbl_Datos[[#This Row],[Fecha]],"dddd")</f>
        <v>jueves</v>
      </c>
      <c r="G92">
        <f>WEEKNUM(tbl_Datos[[#This Row],[Fecha]])</f>
        <v>2</v>
      </c>
    </row>
    <row r="93" spans="2:7" x14ac:dyDescent="0.3">
      <c r="B93" s="17">
        <v>46030</v>
      </c>
      <c r="C93" t="s">
        <v>38</v>
      </c>
      <c r="D93" t="s">
        <v>234</v>
      </c>
      <c r="E93">
        <v>408</v>
      </c>
      <c r="F93" t="str">
        <f>TEXT(tbl_Datos[[#This Row],[Fecha]],"dddd")</f>
        <v>jueves</v>
      </c>
      <c r="G93">
        <f>WEEKNUM(tbl_Datos[[#This Row],[Fecha]])</f>
        <v>2</v>
      </c>
    </row>
    <row r="94" spans="2:7" x14ac:dyDescent="0.3">
      <c r="B94" s="17">
        <v>46030</v>
      </c>
      <c r="C94" t="s">
        <v>38</v>
      </c>
      <c r="D94" t="s">
        <v>223</v>
      </c>
      <c r="E94">
        <v>848</v>
      </c>
      <c r="F94" t="str">
        <f>TEXT(tbl_Datos[[#This Row],[Fecha]],"dddd")</f>
        <v>jueves</v>
      </c>
      <c r="G94">
        <f>WEEKNUM(tbl_Datos[[#This Row],[Fecha]])</f>
        <v>2</v>
      </c>
    </row>
    <row r="95" spans="2:7" x14ac:dyDescent="0.3">
      <c r="B95" s="17">
        <v>46030</v>
      </c>
      <c r="C95" t="s">
        <v>38</v>
      </c>
      <c r="D95" t="s">
        <v>215</v>
      </c>
      <c r="E95">
        <v>1173</v>
      </c>
      <c r="F95" t="str">
        <f>TEXT(tbl_Datos[[#This Row],[Fecha]],"dddd")</f>
        <v>jueves</v>
      </c>
      <c r="G95">
        <f>WEEKNUM(tbl_Datos[[#This Row],[Fecha]])</f>
        <v>2</v>
      </c>
    </row>
    <row r="96" spans="2:7" x14ac:dyDescent="0.3">
      <c r="B96" s="17">
        <v>46030</v>
      </c>
      <c r="C96" t="s">
        <v>106</v>
      </c>
      <c r="D96" t="s">
        <v>227</v>
      </c>
      <c r="E96">
        <v>986</v>
      </c>
      <c r="F96" t="str">
        <f>TEXT(tbl_Datos[[#This Row],[Fecha]],"dddd")</f>
        <v>jueves</v>
      </c>
      <c r="G96">
        <f>WEEKNUM(tbl_Datos[[#This Row],[Fecha]])</f>
        <v>2</v>
      </c>
    </row>
    <row r="97" spans="2:7" x14ac:dyDescent="0.3">
      <c r="B97" s="17">
        <v>46030</v>
      </c>
      <c r="C97" t="s">
        <v>38</v>
      </c>
      <c r="D97" t="s">
        <v>226</v>
      </c>
      <c r="E97">
        <v>1440</v>
      </c>
      <c r="F97" t="str">
        <f>TEXT(tbl_Datos[[#This Row],[Fecha]],"dddd")</f>
        <v>jueves</v>
      </c>
      <c r="G97">
        <f>WEEKNUM(tbl_Datos[[#This Row],[Fecha]])</f>
        <v>2</v>
      </c>
    </row>
    <row r="98" spans="2:7" x14ac:dyDescent="0.3">
      <c r="B98" s="17">
        <v>46030</v>
      </c>
      <c r="C98" t="s">
        <v>39</v>
      </c>
      <c r="D98" t="s">
        <v>237</v>
      </c>
      <c r="E98">
        <v>630</v>
      </c>
      <c r="F98" t="str">
        <f>TEXT(tbl_Datos[[#This Row],[Fecha]],"dddd")</f>
        <v>jueves</v>
      </c>
      <c r="G98">
        <f>WEEKNUM(tbl_Datos[[#This Row],[Fecha]])</f>
        <v>2</v>
      </c>
    </row>
    <row r="99" spans="2:7" x14ac:dyDescent="0.3">
      <c r="B99" s="17">
        <v>46030</v>
      </c>
      <c r="C99" t="s">
        <v>38</v>
      </c>
      <c r="D99" t="s">
        <v>226</v>
      </c>
      <c r="E99">
        <v>2208</v>
      </c>
      <c r="F99" t="str">
        <f>TEXT(tbl_Datos[[#This Row],[Fecha]],"dddd")</f>
        <v>jueves</v>
      </c>
      <c r="G99">
        <f>WEEKNUM(tbl_Datos[[#This Row],[Fecha]])</f>
        <v>2</v>
      </c>
    </row>
    <row r="100" spans="2:7" x14ac:dyDescent="0.3">
      <c r="B100" s="17">
        <v>46030</v>
      </c>
      <c r="C100" t="s">
        <v>38</v>
      </c>
      <c r="D100" t="s">
        <v>229</v>
      </c>
      <c r="E100">
        <v>1408</v>
      </c>
      <c r="F100" t="str">
        <f>TEXT(tbl_Datos[[#This Row],[Fecha]],"dddd")</f>
        <v>jueves</v>
      </c>
      <c r="G100">
        <f>WEEKNUM(tbl_Datos[[#This Row],[Fecha]])</f>
        <v>2</v>
      </c>
    </row>
    <row r="101" spans="2:7" x14ac:dyDescent="0.3">
      <c r="B101" s="17">
        <v>46031</v>
      </c>
      <c r="C101" t="s">
        <v>106</v>
      </c>
      <c r="D101" t="s">
        <v>235</v>
      </c>
      <c r="E101">
        <v>301</v>
      </c>
      <c r="F101" t="str">
        <f>TEXT(tbl_Datos[[#This Row],[Fecha]],"dddd")</f>
        <v>viernes</v>
      </c>
      <c r="G101">
        <f>WEEKNUM(tbl_Datos[[#This Row],[Fecha]])</f>
        <v>2</v>
      </c>
    </row>
    <row r="102" spans="2:7" x14ac:dyDescent="0.3">
      <c r="B102" s="17">
        <v>46031</v>
      </c>
      <c r="C102" t="s">
        <v>39</v>
      </c>
      <c r="D102" t="s">
        <v>226</v>
      </c>
      <c r="E102">
        <v>864</v>
      </c>
      <c r="F102" t="str">
        <f>TEXT(tbl_Datos[[#This Row],[Fecha]],"dddd")</f>
        <v>viernes</v>
      </c>
      <c r="G102">
        <f>WEEKNUM(tbl_Datos[[#This Row],[Fecha]])</f>
        <v>2</v>
      </c>
    </row>
    <row r="103" spans="2:7" x14ac:dyDescent="0.3">
      <c r="B103" s="17">
        <v>46031</v>
      </c>
      <c r="C103" t="s">
        <v>38</v>
      </c>
      <c r="D103" t="s">
        <v>226</v>
      </c>
      <c r="E103">
        <v>576</v>
      </c>
      <c r="F103" t="str">
        <f>TEXT(tbl_Datos[[#This Row],[Fecha]],"dddd")</f>
        <v>viernes</v>
      </c>
      <c r="G103">
        <f>WEEKNUM(tbl_Datos[[#This Row],[Fecha]])</f>
        <v>2</v>
      </c>
    </row>
    <row r="104" spans="2:7" x14ac:dyDescent="0.3">
      <c r="B104" s="17">
        <v>46031</v>
      </c>
      <c r="C104" t="s">
        <v>42</v>
      </c>
      <c r="D104" t="s">
        <v>229</v>
      </c>
      <c r="E104">
        <v>1408</v>
      </c>
      <c r="F104" t="str">
        <f>TEXT(tbl_Datos[[#This Row],[Fecha]],"dddd")</f>
        <v>viernes</v>
      </c>
      <c r="G104">
        <f>WEEKNUM(tbl_Datos[[#This Row],[Fecha]])</f>
        <v>2</v>
      </c>
    </row>
    <row r="105" spans="2:7" x14ac:dyDescent="0.3">
      <c r="B105" s="17">
        <v>46031</v>
      </c>
      <c r="C105" t="s">
        <v>39</v>
      </c>
      <c r="D105" t="s">
        <v>232</v>
      </c>
      <c r="E105">
        <v>470</v>
      </c>
      <c r="F105" t="str">
        <f>TEXT(tbl_Datos[[#This Row],[Fecha]],"dddd")</f>
        <v>viernes</v>
      </c>
      <c r="G105">
        <f>WEEKNUM(tbl_Datos[[#This Row],[Fecha]])</f>
        <v>2</v>
      </c>
    </row>
    <row r="106" spans="2:7" x14ac:dyDescent="0.3">
      <c r="B106" s="17">
        <v>46031</v>
      </c>
      <c r="C106" t="s">
        <v>42</v>
      </c>
      <c r="D106" t="s">
        <v>228</v>
      </c>
      <c r="E106">
        <v>1728</v>
      </c>
      <c r="F106" t="str">
        <f>TEXT(tbl_Datos[[#This Row],[Fecha]],"dddd")</f>
        <v>viernes</v>
      </c>
      <c r="G106">
        <f>WEEKNUM(tbl_Datos[[#This Row],[Fecha]])</f>
        <v>2</v>
      </c>
    </row>
    <row r="107" spans="2:7" x14ac:dyDescent="0.3">
      <c r="B107" s="17">
        <v>46031</v>
      </c>
      <c r="C107" t="s">
        <v>39</v>
      </c>
      <c r="D107" t="s">
        <v>230</v>
      </c>
      <c r="E107">
        <v>814</v>
      </c>
      <c r="F107" t="str">
        <f>TEXT(tbl_Datos[[#This Row],[Fecha]],"dddd")</f>
        <v>viernes</v>
      </c>
      <c r="G107">
        <f>WEEKNUM(tbl_Datos[[#This Row],[Fecha]])</f>
        <v>2</v>
      </c>
    </row>
    <row r="108" spans="2:7" x14ac:dyDescent="0.3">
      <c r="B108" s="17">
        <v>46031</v>
      </c>
      <c r="C108" t="s">
        <v>106</v>
      </c>
      <c r="D108" t="s">
        <v>226</v>
      </c>
      <c r="E108">
        <v>480</v>
      </c>
      <c r="F108" t="str">
        <f>TEXT(tbl_Datos[[#This Row],[Fecha]],"dddd")</f>
        <v>viernes</v>
      </c>
      <c r="G108">
        <f>WEEKNUM(tbl_Datos[[#This Row],[Fecha]])</f>
        <v>2</v>
      </c>
    </row>
    <row r="109" spans="2:7" x14ac:dyDescent="0.3">
      <c r="B109" s="17">
        <v>46031</v>
      </c>
      <c r="C109" t="s">
        <v>38</v>
      </c>
      <c r="D109" t="s">
        <v>233</v>
      </c>
      <c r="E109">
        <v>867</v>
      </c>
      <c r="F109" t="str">
        <f>TEXT(tbl_Datos[[#This Row],[Fecha]],"dddd")</f>
        <v>viernes</v>
      </c>
      <c r="G109">
        <f>WEEKNUM(tbl_Datos[[#This Row],[Fecha]])</f>
        <v>2</v>
      </c>
    </row>
    <row r="110" spans="2:7" x14ac:dyDescent="0.3">
      <c r="B110" s="17">
        <v>46031</v>
      </c>
      <c r="C110" t="s">
        <v>106</v>
      </c>
      <c r="D110" t="s">
        <v>215</v>
      </c>
      <c r="E110">
        <v>1173</v>
      </c>
      <c r="F110" t="str">
        <f>TEXT(tbl_Datos[[#This Row],[Fecha]],"dddd")</f>
        <v>viernes</v>
      </c>
      <c r="G110">
        <f>WEEKNUM(tbl_Datos[[#This Row],[Fecha]])</f>
        <v>2</v>
      </c>
    </row>
    <row r="111" spans="2:7" x14ac:dyDescent="0.3">
      <c r="B111" s="17">
        <v>46031</v>
      </c>
      <c r="C111" t="s">
        <v>39</v>
      </c>
      <c r="D111" t="s">
        <v>230</v>
      </c>
      <c r="E111">
        <v>481</v>
      </c>
      <c r="F111" t="str">
        <f>TEXT(tbl_Datos[[#This Row],[Fecha]],"dddd")</f>
        <v>viernes</v>
      </c>
      <c r="G111">
        <f>WEEKNUM(tbl_Datos[[#This Row],[Fecha]])</f>
        <v>2</v>
      </c>
    </row>
    <row r="112" spans="2:7" x14ac:dyDescent="0.3">
      <c r="B112" s="17">
        <v>46032</v>
      </c>
      <c r="C112" t="s">
        <v>106</v>
      </c>
      <c r="D112" t="s">
        <v>240</v>
      </c>
      <c r="E112">
        <v>675</v>
      </c>
      <c r="F112" t="str">
        <f>TEXT(tbl_Datos[[#This Row],[Fecha]],"dddd")</f>
        <v>sábado</v>
      </c>
      <c r="G112">
        <f>WEEKNUM(tbl_Datos[[#This Row],[Fecha]])</f>
        <v>2</v>
      </c>
    </row>
    <row r="113" spans="2:7" x14ac:dyDescent="0.3">
      <c r="B113" s="17">
        <v>46032</v>
      </c>
      <c r="C113" t="s">
        <v>42</v>
      </c>
      <c r="D113" t="s">
        <v>235</v>
      </c>
      <c r="E113">
        <v>1032</v>
      </c>
      <c r="F113" t="str">
        <f>TEXT(tbl_Datos[[#This Row],[Fecha]],"dddd")</f>
        <v>sábado</v>
      </c>
      <c r="G113">
        <f>WEEKNUM(tbl_Datos[[#This Row],[Fecha]])</f>
        <v>2</v>
      </c>
    </row>
    <row r="114" spans="2:7" x14ac:dyDescent="0.3">
      <c r="B114" s="17">
        <v>46032</v>
      </c>
      <c r="C114" t="s">
        <v>38</v>
      </c>
      <c r="D114" t="s">
        <v>237</v>
      </c>
      <c r="E114">
        <v>567</v>
      </c>
      <c r="F114" t="str">
        <f>TEXT(tbl_Datos[[#This Row],[Fecha]],"dddd")</f>
        <v>sábado</v>
      </c>
      <c r="G114">
        <f>WEEKNUM(tbl_Datos[[#This Row],[Fecha]])</f>
        <v>2</v>
      </c>
    </row>
    <row r="115" spans="2:7" x14ac:dyDescent="0.3">
      <c r="B115" s="17">
        <v>46032</v>
      </c>
      <c r="C115" t="s">
        <v>39</v>
      </c>
      <c r="D115" t="s">
        <v>226</v>
      </c>
      <c r="E115">
        <v>2016</v>
      </c>
      <c r="F115" t="str">
        <f>TEXT(tbl_Datos[[#This Row],[Fecha]],"dddd")</f>
        <v>sábado</v>
      </c>
      <c r="G115">
        <f>WEEKNUM(tbl_Datos[[#This Row],[Fecha]])</f>
        <v>2</v>
      </c>
    </row>
    <row r="116" spans="2:7" x14ac:dyDescent="0.3">
      <c r="B116" s="17">
        <v>46032</v>
      </c>
      <c r="C116" t="s">
        <v>38</v>
      </c>
      <c r="D116" t="s">
        <v>231</v>
      </c>
      <c r="E116">
        <v>550</v>
      </c>
      <c r="F116" t="str">
        <f>TEXT(tbl_Datos[[#This Row],[Fecha]],"dddd")</f>
        <v>sábado</v>
      </c>
      <c r="G116">
        <f>WEEKNUM(tbl_Datos[[#This Row],[Fecha]])</f>
        <v>2</v>
      </c>
    </row>
    <row r="117" spans="2:7" x14ac:dyDescent="0.3">
      <c r="B117" s="17">
        <v>46032</v>
      </c>
      <c r="C117" t="s">
        <v>38</v>
      </c>
      <c r="D117" t="s">
        <v>231</v>
      </c>
      <c r="E117">
        <v>418</v>
      </c>
      <c r="F117" t="str">
        <f>TEXT(tbl_Datos[[#This Row],[Fecha]],"dddd")</f>
        <v>sábado</v>
      </c>
      <c r="G117">
        <f>WEEKNUM(tbl_Datos[[#This Row],[Fecha]])</f>
        <v>2</v>
      </c>
    </row>
    <row r="118" spans="2:7" x14ac:dyDescent="0.3">
      <c r="B118" s="17">
        <v>46032</v>
      </c>
      <c r="C118" t="s">
        <v>39</v>
      </c>
      <c r="D118" t="s">
        <v>236</v>
      </c>
      <c r="E118">
        <v>242</v>
      </c>
      <c r="F118" t="str">
        <f>TEXT(tbl_Datos[[#This Row],[Fecha]],"dddd")</f>
        <v>sábado</v>
      </c>
      <c r="G118">
        <f>WEEKNUM(tbl_Datos[[#This Row],[Fecha]])</f>
        <v>2</v>
      </c>
    </row>
    <row r="119" spans="2:7" x14ac:dyDescent="0.3">
      <c r="B119" s="17">
        <v>46032</v>
      </c>
      <c r="C119" t="s">
        <v>39</v>
      </c>
      <c r="D119" t="s">
        <v>215</v>
      </c>
      <c r="E119">
        <v>483</v>
      </c>
      <c r="F119" t="str">
        <f>TEXT(tbl_Datos[[#This Row],[Fecha]],"dddd")</f>
        <v>sábado</v>
      </c>
      <c r="G119">
        <f>WEEKNUM(tbl_Datos[[#This Row],[Fecha]])</f>
        <v>2</v>
      </c>
    </row>
    <row r="120" spans="2:7" x14ac:dyDescent="0.3">
      <c r="B120" s="17">
        <v>46032</v>
      </c>
      <c r="C120" t="s">
        <v>39</v>
      </c>
      <c r="D120" t="s">
        <v>215</v>
      </c>
      <c r="E120">
        <v>897</v>
      </c>
      <c r="F120" t="str">
        <f>TEXT(tbl_Datos[[#This Row],[Fecha]],"dddd")</f>
        <v>sábado</v>
      </c>
      <c r="G120">
        <f>WEEKNUM(tbl_Datos[[#This Row],[Fecha]])</f>
        <v>2</v>
      </c>
    </row>
    <row r="121" spans="2:7" x14ac:dyDescent="0.3">
      <c r="B121" s="17">
        <v>46032</v>
      </c>
      <c r="C121" t="s">
        <v>39</v>
      </c>
      <c r="D121" t="s">
        <v>234</v>
      </c>
      <c r="E121">
        <v>816</v>
      </c>
      <c r="F121" t="str">
        <f>TEXT(tbl_Datos[[#This Row],[Fecha]],"dddd")</f>
        <v>sábado</v>
      </c>
      <c r="G121">
        <f>WEEKNUM(tbl_Datos[[#This Row],[Fecha]])</f>
        <v>2</v>
      </c>
    </row>
    <row r="122" spans="2:7" x14ac:dyDescent="0.3">
      <c r="B122" s="17">
        <v>46032</v>
      </c>
      <c r="C122" t="s">
        <v>39</v>
      </c>
      <c r="D122" t="s">
        <v>223</v>
      </c>
      <c r="E122">
        <v>795</v>
      </c>
      <c r="F122" t="str">
        <f>TEXT(tbl_Datos[[#This Row],[Fecha]],"dddd")</f>
        <v>sábado</v>
      </c>
      <c r="G122">
        <f>WEEKNUM(tbl_Datos[[#This Row],[Fecha]])</f>
        <v>2</v>
      </c>
    </row>
    <row r="123" spans="2:7" x14ac:dyDescent="0.3">
      <c r="B123" s="17">
        <v>46032</v>
      </c>
      <c r="C123" t="s">
        <v>38</v>
      </c>
      <c r="D123" t="s">
        <v>232</v>
      </c>
      <c r="E123">
        <v>940</v>
      </c>
      <c r="F123" t="str">
        <f>TEXT(tbl_Datos[[#This Row],[Fecha]],"dddd")</f>
        <v>sábado</v>
      </c>
      <c r="G123">
        <f>WEEKNUM(tbl_Datos[[#This Row],[Fecha]])</f>
        <v>2</v>
      </c>
    </row>
    <row r="124" spans="2:7" x14ac:dyDescent="0.3">
      <c r="B124" s="17">
        <v>46032</v>
      </c>
      <c r="C124" t="s">
        <v>39</v>
      </c>
      <c r="D124" t="s">
        <v>239</v>
      </c>
      <c r="E124">
        <v>836</v>
      </c>
      <c r="F124" t="str">
        <f>TEXT(tbl_Datos[[#This Row],[Fecha]],"dddd")</f>
        <v>sábado</v>
      </c>
      <c r="G124">
        <f>WEEKNUM(tbl_Datos[[#This Row],[Fecha]])</f>
        <v>2</v>
      </c>
    </row>
    <row r="125" spans="2:7" x14ac:dyDescent="0.3">
      <c r="B125" s="17">
        <v>46032</v>
      </c>
      <c r="C125" t="s">
        <v>39</v>
      </c>
      <c r="D125" t="s">
        <v>215</v>
      </c>
      <c r="E125">
        <v>1104</v>
      </c>
      <c r="F125" t="str">
        <f>TEXT(tbl_Datos[[#This Row],[Fecha]],"dddd")</f>
        <v>sábado</v>
      </c>
      <c r="G125">
        <f>WEEKNUM(tbl_Datos[[#This Row],[Fecha]])</f>
        <v>2</v>
      </c>
    </row>
    <row r="126" spans="2:7" x14ac:dyDescent="0.3">
      <c r="B126" s="17">
        <v>46032</v>
      </c>
      <c r="C126" t="s">
        <v>106</v>
      </c>
      <c r="D126" t="s">
        <v>223</v>
      </c>
      <c r="E126">
        <v>954</v>
      </c>
      <c r="F126" t="str">
        <f>TEXT(tbl_Datos[[#This Row],[Fecha]],"dddd")</f>
        <v>sábado</v>
      </c>
      <c r="G126">
        <f>WEEKNUM(tbl_Datos[[#This Row],[Fecha]])</f>
        <v>2</v>
      </c>
    </row>
    <row r="127" spans="2:7" x14ac:dyDescent="0.3">
      <c r="B127" s="17">
        <v>46032</v>
      </c>
      <c r="C127" t="s">
        <v>38</v>
      </c>
      <c r="D127" t="s">
        <v>238</v>
      </c>
      <c r="E127">
        <v>1044</v>
      </c>
      <c r="F127" t="str">
        <f>TEXT(tbl_Datos[[#This Row],[Fecha]],"dddd")</f>
        <v>sábado</v>
      </c>
      <c r="G127">
        <f>WEEKNUM(tbl_Datos[[#This Row],[Fecha]])</f>
        <v>2</v>
      </c>
    </row>
    <row r="128" spans="2:7" x14ac:dyDescent="0.3">
      <c r="B128" s="17">
        <v>46033</v>
      </c>
      <c r="C128" t="s">
        <v>42</v>
      </c>
      <c r="D128" t="s">
        <v>237</v>
      </c>
      <c r="E128">
        <v>1386</v>
      </c>
      <c r="F128" t="str">
        <f>TEXT(tbl_Datos[[#This Row],[Fecha]],"dddd")</f>
        <v>domingo</v>
      </c>
      <c r="G128">
        <f>WEEKNUM(tbl_Datos[[#This Row],[Fecha]])</f>
        <v>3</v>
      </c>
    </row>
    <row r="129" spans="2:7" x14ac:dyDescent="0.3">
      <c r="B129" s="17">
        <v>46033</v>
      </c>
      <c r="C129" t="s">
        <v>106</v>
      </c>
      <c r="D129" t="s">
        <v>215</v>
      </c>
      <c r="E129">
        <v>414</v>
      </c>
      <c r="F129" t="str">
        <f>TEXT(tbl_Datos[[#This Row],[Fecha]],"dddd")</f>
        <v>domingo</v>
      </c>
      <c r="G129">
        <f>WEEKNUM(tbl_Datos[[#This Row],[Fecha]])</f>
        <v>3</v>
      </c>
    </row>
    <row r="130" spans="2:7" x14ac:dyDescent="0.3">
      <c r="B130" s="17">
        <v>46033</v>
      </c>
      <c r="C130" t="s">
        <v>38</v>
      </c>
      <c r="D130" t="s">
        <v>240</v>
      </c>
      <c r="E130">
        <v>45</v>
      </c>
      <c r="F130" t="str">
        <f>TEXT(tbl_Datos[[#This Row],[Fecha]],"dddd")</f>
        <v>domingo</v>
      </c>
      <c r="G130">
        <f>WEEKNUM(tbl_Datos[[#This Row],[Fecha]])</f>
        <v>3</v>
      </c>
    </row>
    <row r="131" spans="2:7" x14ac:dyDescent="0.3">
      <c r="B131" s="17">
        <v>46033</v>
      </c>
      <c r="C131" t="s">
        <v>42</v>
      </c>
      <c r="D131" t="s">
        <v>237</v>
      </c>
      <c r="E131">
        <v>945</v>
      </c>
      <c r="F131" t="str">
        <f>TEXT(tbl_Datos[[#This Row],[Fecha]],"dddd")</f>
        <v>domingo</v>
      </c>
      <c r="G131">
        <f>WEEKNUM(tbl_Datos[[#This Row],[Fecha]])</f>
        <v>3</v>
      </c>
    </row>
    <row r="132" spans="2:7" x14ac:dyDescent="0.3">
      <c r="B132" s="17">
        <v>46033</v>
      </c>
      <c r="C132" t="s">
        <v>39</v>
      </c>
      <c r="D132" t="s">
        <v>221</v>
      </c>
      <c r="E132">
        <v>286</v>
      </c>
      <c r="F132" t="str">
        <f>TEXT(tbl_Datos[[#This Row],[Fecha]],"dddd")</f>
        <v>domingo</v>
      </c>
      <c r="G132">
        <f>WEEKNUM(tbl_Datos[[#This Row],[Fecha]])</f>
        <v>3</v>
      </c>
    </row>
    <row r="133" spans="2:7" x14ac:dyDescent="0.3">
      <c r="B133" s="17">
        <v>46033</v>
      </c>
      <c r="C133" t="s">
        <v>39</v>
      </c>
      <c r="D133" t="s">
        <v>219</v>
      </c>
      <c r="E133">
        <v>2093</v>
      </c>
      <c r="F133" t="str">
        <f>TEXT(tbl_Datos[[#This Row],[Fecha]],"dddd")</f>
        <v>domingo</v>
      </c>
      <c r="G133">
        <f>WEEKNUM(tbl_Datos[[#This Row],[Fecha]])</f>
        <v>3</v>
      </c>
    </row>
    <row r="134" spans="2:7" x14ac:dyDescent="0.3">
      <c r="B134" s="17">
        <v>46033</v>
      </c>
      <c r="C134" t="s">
        <v>39</v>
      </c>
      <c r="D134" t="s">
        <v>225</v>
      </c>
      <c r="E134">
        <v>1408</v>
      </c>
      <c r="F134" t="str">
        <f>TEXT(tbl_Datos[[#This Row],[Fecha]],"dddd")</f>
        <v>domingo</v>
      </c>
      <c r="G134">
        <f>WEEKNUM(tbl_Datos[[#This Row],[Fecha]])</f>
        <v>3</v>
      </c>
    </row>
    <row r="135" spans="2:7" x14ac:dyDescent="0.3">
      <c r="B135" s="17">
        <v>46033</v>
      </c>
      <c r="C135" t="s">
        <v>42</v>
      </c>
      <c r="D135" t="s">
        <v>233</v>
      </c>
      <c r="E135">
        <v>306</v>
      </c>
      <c r="F135" t="str">
        <f>TEXT(tbl_Datos[[#This Row],[Fecha]],"dddd")</f>
        <v>domingo</v>
      </c>
      <c r="G135">
        <f>WEEKNUM(tbl_Datos[[#This Row],[Fecha]])</f>
        <v>3</v>
      </c>
    </row>
    <row r="136" spans="2:7" x14ac:dyDescent="0.3">
      <c r="B136" s="17">
        <v>46033</v>
      </c>
      <c r="C136" t="s">
        <v>38</v>
      </c>
      <c r="D136" t="s">
        <v>219</v>
      </c>
      <c r="E136">
        <v>546</v>
      </c>
      <c r="F136" t="str">
        <f>TEXT(tbl_Datos[[#This Row],[Fecha]],"dddd")</f>
        <v>domingo</v>
      </c>
      <c r="G136">
        <f>WEEKNUM(tbl_Datos[[#This Row],[Fecha]])</f>
        <v>3</v>
      </c>
    </row>
    <row r="137" spans="2:7" x14ac:dyDescent="0.3">
      <c r="B137" s="17">
        <v>46033</v>
      </c>
      <c r="C137" t="s">
        <v>39</v>
      </c>
      <c r="D137" t="s">
        <v>215</v>
      </c>
      <c r="E137">
        <v>759</v>
      </c>
      <c r="F137" t="str">
        <f>TEXT(tbl_Datos[[#This Row],[Fecha]],"dddd")</f>
        <v>domingo</v>
      </c>
      <c r="G137">
        <f>WEEKNUM(tbl_Datos[[#This Row],[Fecha]])</f>
        <v>3</v>
      </c>
    </row>
    <row r="138" spans="2:7" x14ac:dyDescent="0.3">
      <c r="B138" s="17">
        <v>46033</v>
      </c>
      <c r="C138" t="s">
        <v>106</v>
      </c>
      <c r="D138" t="s">
        <v>238</v>
      </c>
      <c r="E138">
        <v>174</v>
      </c>
      <c r="F138" t="str">
        <f>TEXT(tbl_Datos[[#This Row],[Fecha]],"dddd")</f>
        <v>domingo</v>
      </c>
      <c r="G138">
        <f>WEEKNUM(tbl_Datos[[#This Row],[Fecha]])</f>
        <v>3</v>
      </c>
    </row>
    <row r="139" spans="2:7" x14ac:dyDescent="0.3">
      <c r="B139" s="17">
        <v>46033</v>
      </c>
      <c r="C139" t="s">
        <v>106</v>
      </c>
      <c r="D139" t="s">
        <v>227</v>
      </c>
      <c r="E139">
        <v>348</v>
      </c>
      <c r="F139" t="str">
        <f>TEXT(tbl_Datos[[#This Row],[Fecha]],"dddd")</f>
        <v>domingo</v>
      </c>
      <c r="G139">
        <f>WEEKNUM(tbl_Datos[[#This Row],[Fecha]])</f>
        <v>3</v>
      </c>
    </row>
    <row r="140" spans="2:7" x14ac:dyDescent="0.3">
      <c r="B140" s="17">
        <v>46033</v>
      </c>
      <c r="C140" t="s">
        <v>39</v>
      </c>
      <c r="D140" t="s">
        <v>238</v>
      </c>
      <c r="E140">
        <v>522</v>
      </c>
      <c r="F140" t="str">
        <f>TEXT(tbl_Datos[[#This Row],[Fecha]],"dddd")</f>
        <v>domingo</v>
      </c>
      <c r="G140">
        <f>WEEKNUM(tbl_Datos[[#This Row],[Fecha]])</f>
        <v>3</v>
      </c>
    </row>
    <row r="141" spans="2:7" x14ac:dyDescent="0.3">
      <c r="B141" s="17">
        <v>46033</v>
      </c>
      <c r="C141" t="s">
        <v>39</v>
      </c>
      <c r="D141" t="s">
        <v>242</v>
      </c>
      <c r="E141">
        <v>1083</v>
      </c>
      <c r="F141" t="str">
        <f>TEXT(tbl_Datos[[#This Row],[Fecha]],"dddd")</f>
        <v>domingo</v>
      </c>
      <c r="G141">
        <f>WEEKNUM(tbl_Datos[[#This Row],[Fecha]])</f>
        <v>3</v>
      </c>
    </row>
    <row r="142" spans="2:7" x14ac:dyDescent="0.3">
      <c r="B142" s="17">
        <v>46033</v>
      </c>
      <c r="C142" t="s">
        <v>38</v>
      </c>
      <c r="D142" t="s">
        <v>227</v>
      </c>
      <c r="E142">
        <v>1276</v>
      </c>
      <c r="F142" t="str">
        <f>TEXT(tbl_Datos[[#This Row],[Fecha]],"dddd")</f>
        <v>domingo</v>
      </c>
      <c r="G142">
        <f>WEEKNUM(tbl_Datos[[#This Row],[Fecha]])</f>
        <v>3</v>
      </c>
    </row>
    <row r="143" spans="2:7" x14ac:dyDescent="0.3">
      <c r="B143" s="17">
        <v>46033</v>
      </c>
      <c r="C143" t="s">
        <v>38</v>
      </c>
      <c r="D143" t="s">
        <v>225</v>
      </c>
      <c r="E143">
        <v>768</v>
      </c>
      <c r="F143" t="str">
        <f>TEXT(tbl_Datos[[#This Row],[Fecha]],"dddd")</f>
        <v>domingo</v>
      </c>
      <c r="G143">
        <f>WEEKNUM(tbl_Datos[[#This Row],[Fecha]])</f>
        <v>3</v>
      </c>
    </row>
    <row r="144" spans="2:7" x14ac:dyDescent="0.3">
      <c r="B144" s="17">
        <v>46033</v>
      </c>
      <c r="C144" t="s">
        <v>38</v>
      </c>
      <c r="D144" t="s">
        <v>226</v>
      </c>
      <c r="E144">
        <v>2304</v>
      </c>
      <c r="F144" t="str">
        <f>TEXT(tbl_Datos[[#This Row],[Fecha]],"dddd")</f>
        <v>domingo</v>
      </c>
      <c r="G144">
        <f>WEEKNUM(tbl_Datos[[#This Row],[Fecha]])</f>
        <v>3</v>
      </c>
    </row>
    <row r="145" spans="2:7" x14ac:dyDescent="0.3">
      <c r="B145" s="17">
        <v>46034</v>
      </c>
      <c r="C145" t="s">
        <v>42</v>
      </c>
      <c r="D145" t="s">
        <v>241</v>
      </c>
      <c r="E145">
        <v>120</v>
      </c>
      <c r="F145" t="str">
        <f>TEXT(tbl_Datos[[#This Row],[Fecha]],"dddd")</f>
        <v>lunes</v>
      </c>
      <c r="G145">
        <f>WEEKNUM(tbl_Datos[[#This Row],[Fecha]])</f>
        <v>3</v>
      </c>
    </row>
    <row r="146" spans="2:7" x14ac:dyDescent="0.3">
      <c r="B146" s="17">
        <v>46034</v>
      </c>
      <c r="C146" t="s">
        <v>38</v>
      </c>
      <c r="D146" t="s">
        <v>229</v>
      </c>
      <c r="E146">
        <v>1144</v>
      </c>
      <c r="F146" t="str">
        <f>TEXT(tbl_Datos[[#This Row],[Fecha]],"dddd")</f>
        <v>lunes</v>
      </c>
      <c r="G146">
        <f>WEEKNUM(tbl_Datos[[#This Row],[Fecha]])</f>
        <v>3</v>
      </c>
    </row>
    <row r="147" spans="2:7" x14ac:dyDescent="0.3">
      <c r="B147" s="17">
        <v>46034</v>
      </c>
      <c r="C147" t="s">
        <v>39</v>
      </c>
      <c r="D147" t="s">
        <v>239</v>
      </c>
      <c r="E147">
        <v>722</v>
      </c>
      <c r="F147" t="str">
        <f>TEXT(tbl_Datos[[#This Row],[Fecha]],"dddd")</f>
        <v>lunes</v>
      </c>
      <c r="G147">
        <f>WEEKNUM(tbl_Datos[[#This Row],[Fecha]])</f>
        <v>3</v>
      </c>
    </row>
    <row r="148" spans="2:7" x14ac:dyDescent="0.3">
      <c r="B148" s="17">
        <v>46034</v>
      </c>
      <c r="C148" t="s">
        <v>106</v>
      </c>
      <c r="D148" t="s">
        <v>226</v>
      </c>
      <c r="E148">
        <v>672</v>
      </c>
      <c r="F148" t="str">
        <f>TEXT(tbl_Datos[[#This Row],[Fecha]],"dddd")</f>
        <v>lunes</v>
      </c>
      <c r="G148">
        <f>WEEKNUM(tbl_Datos[[#This Row],[Fecha]])</f>
        <v>3</v>
      </c>
    </row>
    <row r="149" spans="2:7" x14ac:dyDescent="0.3">
      <c r="B149" s="17">
        <v>46034</v>
      </c>
      <c r="C149" t="s">
        <v>39</v>
      </c>
      <c r="D149" t="s">
        <v>215</v>
      </c>
      <c r="E149">
        <v>897</v>
      </c>
      <c r="F149" t="str">
        <f>TEXT(tbl_Datos[[#This Row],[Fecha]],"dddd")</f>
        <v>lunes</v>
      </c>
      <c r="G149">
        <f>WEEKNUM(tbl_Datos[[#This Row],[Fecha]])</f>
        <v>3</v>
      </c>
    </row>
    <row r="150" spans="2:7" x14ac:dyDescent="0.3">
      <c r="B150" s="17">
        <v>46034</v>
      </c>
      <c r="C150" t="s">
        <v>39</v>
      </c>
      <c r="D150" t="s">
        <v>237</v>
      </c>
      <c r="E150">
        <v>1008</v>
      </c>
      <c r="F150" t="str">
        <f>TEXT(tbl_Datos[[#This Row],[Fecha]],"dddd")</f>
        <v>lunes</v>
      </c>
      <c r="G150">
        <f>WEEKNUM(tbl_Datos[[#This Row],[Fecha]])</f>
        <v>3</v>
      </c>
    </row>
    <row r="151" spans="2:7" x14ac:dyDescent="0.3">
      <c r="B151" s="17">
        <v>46034</v>
      </c>
      <c r="C151" t="s">
        <v>39</v>
      </c>
      <c r="D151" t="s">
        <v>240</v>
      </c>
      <c r="E151">
        <v>45</v>
      </c>
      <c r="F151" t="str">
        <f>TEXT(tbl_Datos[[#This Row],[Fecha]],"dddd")</f>
        <v>lunes</v>
      </c>
      <c r="G151">
        <f>WEEKNUM(tbl_Datos[[#This Row],[Fecha]])</f>
        <v>3</v>
      </c>
    </row>
    <row r="152" spans="2:7" x14ac:dyDescent="0.3">
      <c r="B152" s="17">
        <v>46035</v>
      </c>
      <c r="C152" t="s">
        <v>38</v>
      </c>
      <c r="D152" t="s">
        <v>238</v>
      </c>
      <c r="E152">
        <v>1044</v>
      </c>
      <c r="F152" t="str">
        <f>TEXT(tbl_Datos[[#This Row],[Fecha]],"dddd")</f>
        <v>martes</v>
      </c>
      <c r="G152">
        <f>WEEKNUM(tbl_Datos[[#This Row],[Fecha]])</f>
        <v>3</v>
      </c>
    </row>
    <row r="153" spans="2:7" x14ac:dyDescent="0.3">
      <c r="B153" s="17">
        <v>46035</v>
      </c>
      <c r="C153" t="s">
        <v>38</v>
      </c>
      <c r="D153" t="s">
        <v>217</v>
      </c>
      <c r="E153">
        <v>260</v>
      </c>
      <c r="F153" t="str">
        <f>TEXT(tbl_Datos[[#This Row],[Fecha]],"dddd")</f>
        <v>martes</v>
      </c>
      <c r="G153">
        <f>WEEKNUM(tbl_Datos[[#This Row],[Fecha]])</f>
        <v>3</v>
      </c>
    </row>
    <row r="154" spans="2:7" x14ac:dyDescent="0.3">
      <c r="B154" s="17">
        <v>46035</v>
      </c>
      <c r="C154" t="s">
        <v>39</v>
      </c>
      <c r="D154" t="s">
        <v>235</v>
      </c>
      <c r="E154">
        <v>43</v>
      </c>
      <c r="F154" t="str">
        <f>TEXT(tbl_Datos[[#This Row],[Fecha]],"dddd")</f>
        <v>martes</v>
      </c>
      <c r="G154">
        <f>WEEKNUM(tbl_Datos[[#This Row],[Fecha]])</f>
        <v>3</v>
      </c>
    </row>
    <row r="155" spans="2:7" x14ac:dyDescent="0.3">
      <c r="B155" s="17">
        <v>46035</v>
      </c>
      <c r="C155" t="s">
        <v>106</v>
      </c>
      <c r="D155" t="s">
        <v>215</v>
      </c>
      <c r="E155">
        <v>690</v>
      </c>
      <c r="F155" t="str">
        <f>TEXT(tbl_Datos[[#This Row],[Fecha]],"dddd")</f>
        <v>martes</v>
      </c>
      <c r="G155">
        <f>WEEKNUM(tbl_Datos[[#This Row],[Fecha]])</f>
        <v>3</v>
      </c>
    </row>
    <row r="156" spans="2:7" x14ac:dyDescent="0.3">
      <c r="B156" s="17">
        <v>46035</v>
      </c>
      <c r="C156" t="s">
        <v>42</v>
      </c>
      <c r="D156" t="s">
        <v>223</v>
      </c>
      <c r="E156">
        <v>106</v>
      </c>
      <c r="F156" t="str">
        <f>TEXT(tbl_Datos[[#This Row],[Fecha]],"dddd")</f>
        <v>martes</v>
      </c>
      <c r="G156">
        <f>WEEKNUM(tbl_Datos[[#This Row],[Fecha]])</f>
        <v>3</v>
      </c>
    </row>
    <row r="157" spans="2:7" x14ac:dyDescent="0.3">
      <c r="B157" s="17">
        <v>46035</v>
      </c>
      <c r="C157" t="s">
        <v>39</v>
      </c>
      <c r="D157" t="s">
        <v>227</v>
      </c>
      <c r="E157">
        <v>986</v>
      </c>
      <c r="F157" t="str">
        <f>TEXT(tbl_Datos[[#This Row],[Fecha]],"dddd")</f>
        <v>martes</v>
      </c>
      <c r="G157">
        <f>WEEKNUM(tbl_Datos[[#This Row],[Fecha]])</f>
        <v>3</v>
      </c>
    </row>
    <row r="158" spans="2:7" x14ac:dyDescent="0.3">
      <c r="B158" s="17">
        <v>46035</v>
      </c>
      <c r="C158" t="s">
        <v>42</v>
      </c>
      <c r="D158" t="s">
        <v>233</v>
      </c>
      <c r="E158">
        <v>510</v>
      </c>
      <c r="F158" t="str">
        <f>TEXT(tbl_Datos[[#This Row],[Fecha]],"dddd")</f>
        <v>martes</v>
      </c>
      <c r="G158">
        <f>WEEKNUM(tbl_Datos[[#This Row],[Fecha]])</f>
        <v>3</v>
      </c>
    </row>
    <row r="159" spans="2:7" x14ac:dyDescent="0.3">
      <c r="B159" s="17">
        <v>46035</v>
      </c>
      <c r="C159" t="s">
        <v>38</v>
      </c>
      <c r="D159" t="s">
        <v>242</v>
      </c>
      <c r="E159">
        <v>456</v>
      </c>
      <c r="F159" t="str">
        <f>TEXT(tbl_Datos[[#This Row],[Fecha]],"dddd")</f>
        <v>martes</v>
      </c>
      <c r="G159">
        <f>WEEKNUM(tbl_Datos[[#This Row],[Fecha]])</f>
        <v>3</v>
      </c>
    </row>
    <row r="160" spans="2:7" x14ac:dyDescent="0.3">
      <c r="B160" s="17">
        <v>46035</v>
      </c>
      <c r="C160" t="s">
        <v>39</v>
      </c>
      <c r="D160" t="s">
        <v>217</v>
      </c>
      <c r="E160">
        <v>312</v>
      </c>
      <c r="F160" t="str">
        <f>TEXT(tbl_Datos[[#This Row],[Fecha]],"dddd")</f>
        <v>martes</v>
      </c>
      <c r="G160">
        <f>WEEKNUM(tbl_Datos[[#This Row],[Fecha]])</f>
        <v>3</v>
      </c>
    </row>
    <row r="161" spans="2:7" x14ac:dyDescent="0.3">
      <c r="B161" s="17">
        <v>46035</v>
      </c>
      <c r="C161" t="s">
        <v>39</v>
      </c>
      <c r="D161" t="s">
        <v>226</v>
      </c>
      <c r="E161">
        <v>1920</v>
      </c>
      <c r="F161" t="str">
        <f>TEXT(tbl_Datos[[#This Row],[Fecha]],"dddd")</f>
        <v>martes</v>
      </c>
      <c r="G161">
        <f>WEEKNUM(tbl_Datos[[#This Row],[Fecha]])</f>
        <v>3</v>
      </c>
    </row>
    <row r="162" spans="2:7" x14ac:dyDescent="0.3">
      <c r="B162" s="17">
        <v>46035</v>
      </c>
      <c r="C162" t="s">
        <v>38</v>
      </c>
      <c r="D162" t="s">
        <v>223</v>
      </c>
      <c r="E162">
        <v>53</v>
      </c>
      <c r="F162" t="str">
        <f>TEXT(tbl_Datos[[#This Row],[Fecha]],"dddd")</f>
        <v>martes</v>
      </c>
      <c r="G162">
        <f>WEEKNUM(tbl_Datos[[#This Row],[Fecha]])</f>
        <v>3</v>
      </c>
    </row>
    <row r="163" spans="2:7" x14ac:dyDescent="0.3">
      <c r="B163" s="17">
        <v>46035</v>
      </c>
      <c r="C163" t="s">
        <v>106</v>
      </c>
      <c r="D163" t="s">
        <v>226</v>
      </c>
      <c r="E163">
        <v>1056</v>
      </c>
      <c r="F163" t="str">
        <f>TEXT(tbl_Datos[[#This Row],[Fecha]],"dddd")</f>
        <v>martes</v>
      </c>
      <c r="G163">
        <f>WEEKNUM(tbl_Datos[[#This Row],[Fecha]])</f>
        <v>3</v>
      </c>
    </row>
    <row r="164" spans="2:7" x14ac:dyDescent="0.3">
      <c r="B164" s="17">
        <v>46035</v>
      </c>
      <c r="C164" t="s">
        <v>38</v>
      </c>
      <c r="D164" t="s">
        <v>226</v>
      </c>
      <c r="E164">
        <v>1632</v>
      </c>
      <c r="F164" t="str">
        <f>TEXT(tbl_Datos[[#This Row],[Fecha]],"dddd")</f>
        <v>martes</v>
      </c>
      <c r="G164">
        <f>WEEKNUM(tbl_Datos[[#This Row],[Fecha]])</f>
        <v>3</v>
      </c>
    </row>
    <row r="165" spans="2:7" x14ac:dyDescent="0.3">
      <c r="B165" s="17">
        <v>46035</v>
      </c>
      <c r="C165" t="s">
        <v>106</v>
      </c>
      <c r="D165" t="s">
        <v>226</v>
      </c>
      <c r="E165">
        <v>672</v>
      </c>
      <c r="F165" t="str">
        <f>TEXT(tbl_Datos[[#This Row],[Fecha]],"dddd")</f>
        <v>martes</v>
      </c>
      <c r="G165">
        <f>WEEKNUM(tbl_Datos[[#This Row],[Fecha]])</f>
        <v>3</v>
      </c>
    </row>
    <row r="166" spans="2:7" x14ac:dyDescent="0.3">
      <c r="B166" s="17">
        <v>46035</v>
      </c>
      <c r="C166" t="s">
        <v>38</v>
      </c>
      <c r="D166" t="s">
        <v>241</v>
      </c>
      <c r="E166">
        <v>1320</v>
      </c>
      <c r="F166" t="str">
        <f>TEXT(tbl_Datos[[#This Row],[Fecha]],"dddd")</f>
        <v>martes</v>
      </c>
      <c r="G166">
        <f>WEEKNUM(tbl_Datos[[#This Row],[Fecha]])</f>
        <v>3</v>
      </c>
    </row>
    <row r="167" spans="2:7" x14ac:dyDescent="0.3">
      <c r="B167" s="17">
        <v>46035</v>
      </c>
      <c r="C167" t="s">
        <v>39</v>
      </c>
      <c r="D167" t="s">
        <v>219</v>
      </c>
      <c r="E167">
        <v>1638</v>
      </c>
      <c r="F167" t="str">
        <f>TEXT(tbl_Datos[[#This Row],[Fecha]],"dddd")</f>
        <v>martes</v>
      </c>
      <c r="G167">
        <f>WEEKNUM(tbl_Datos[[#This Row],[Fecha]])</f>
        <v>3</v>
      </c>
    </row>
    <row r="168" spans="2:7" x14ac:dyDescent="0.3">
      <c r="B168" s="17">
        <v>46035</v>
      </c>
      <c r="C168" t="s">
        <v>38</v>
      </c>
      <c r="D168" t="s">
        <v>221</v>
      </c>
      <c r="E168">
        <v>39</v>
      </c>
      <c r="F168" t="str">
        <f>TEXT(tbl_Datos[[#This Row],[Fecha]],"dddd")</f>
        <v>martes</v>
      </c>
      <c r="G168">
        <f>WEEKNUM(tbl_Datos[[#This Row],[Fecha]])</f>
        <v>3</v>
      </c>
    </row>
    <row r="169" spans="2:7" x14ac:dyDescent="0.3">
      <c r="B169" s="17">
        <v>46036</v>
      </c>
      <c r="C169" t="s">
        <v>42</v>
      </c>
      <c r="D169" t="s">
        <v>223</v>
      </c>
      <c r="E169">
        <v>265</v>
      </c>
      <c r="F169" t="str">
        <f>TEXT(tbl_Datos[[#This Row],[Fecha]],"dddd")</f>
        <v>miércoles</v>
      </c>
      <c r="G169">
        <f>WEEKNUM(tbl_Datos[[#This Row],[Fecha]])</f>
        <v>3</v>
      </c>
    </row>
    <row r="170" spans="2:7" x14ac:dyDescent="0.3">
      <c r="B170" s="17">
        <v>46036</v>
      </c>
      <c r="C170" t="s">
        <v>38</v>
      </c>
      <c r="D170" t="s">
        <v>225</v>
      </c>
      <c r="E170">
        <v>320</v>
      </c>
      <c r="F170" t="str">
        <f>TEXT(tbl_Datos[[#This Row],[Fecha]],"dddd")</f>
        <v>miércoles</v>
      </c>
      <c r="G170">
        <f>WEEKNUM(tbl_Datos[[#This Row],[Fecha]])</f>
        <v>3</v>
      </c>
    </row>
    <row r="171" spans="2:7" x14ac:dyDescent="0.3">
      <c r="B171" s="17">
        <v>46036</v>
      </c>
      <c r="C171" t="s">
        <v>106</v>
      </c>
      <c r="D171" t="s">
        <v>230</v>
      </c>
      <c r="E171">
        <v>777</v>
      </c>
      <c r="F171" t="str">
        <f>TEXT(tbl_Datos[[#This Row],[Fecha]],"dddd")</f>
        <v>miércoles</v>
      </c>
      <c r="G171">
        <f>WEEKNUM(tbl_Datos[[#This Row],[Fecha]])</f>
        <v>3</v>
      </c>
    </row>
    <row r="172" spans="2:7" x14ac:dyDescent="0.3">
      <c r="B172" s="17">
        <v>46036</v>
      </c>
      <c r="C172" t="s">
        <v>106</v>
      </c>
      <c r="D172" t="s">
        <v>240</v>
      </c>
      <c r="E172">
        <v>900</v>
      </c>
      <c r="F172" t="str">
        <f>TEXT(tbl_Datos[[#This Row],[Fecha]],"dddd")</f>
        <v>miércoles</v>
      </c>
      <c r="G172">
        <f>WEEKNUM(tbl_Datos[[#This Row],[Fecha]])</f>
        <v>3</v>
      </c>
    </row>
    <row r="173" spans="2:7" x14ac:dyDescent="0.3">
      <c r="B173" s="17">
        <v>46036</v>
      </c>
      <c r="C173" t="s">
        <v>106</v>
      </c>
      <c r="D173" t="s">
        <v>227</v>
      </c>
      <c r="E173">
        <v>522</v>
      </c>
      <c r="F173" t="str">
        <f>TEXT(tbl_Datos[[#This Row],[Fecha]],"dddd")</f>
        <v>miércoles</v>
      </c>
      <c r="G173">
        <f>WEEKNUM(tbl_Datos[[#This Row],[Fecha]])</f>
        <v>3</v>
      </c>
    </row>
    <row r="174" spans="2:7" x14ac:dyDescent="0.3">
      <c r="B174" s="17">
        <v>46036</v>
      </c>
      <c r="C174" t="s">
        <v>39</v>
      </c>
      <c r="D174" t="s">
        <v>230</v>
      </c>
      <c r="E174">
        <v>814</v>
      </c>
      <c r="F174" t="str">
        <f>TEXT(tbl_Datos[[#This Row],[Fecha]],"dddd")</f>
        <v>miércoles</v>
      </c>
      <c r="G174">
        <f>WEEKNUM(tbl_Datos[[#This Row],[Fecha]])</f>
        <v>3</v>
      </c>
    </row>
    <row r="175" spans="2:7" x14ac:dyDescent="0.3">
      <c r="B175" s="17">
        <v>46036</v>
      </c>
      <c r="C175" t="s">
        <v>106</v>
      </c>
      <c r="D175" t="s">
        <v>226</v>
      </c>
      <c r="E175">
        <v>384</v>
      </c>
      <c r="F175" t="str">
        <f>TEXT(tbl_Datos[[#This Row],[Fecha]],"dddd")</f>
        <v>miércoles</v>
      </c>
      <c r="G175">
        <f>WEEKNUM(tbl_Datos[[#This Row],[Fecha]])</f>
        <v>3</v>
      </c>
    </row>
    <row r="176" spans="2:7" x14ac:dyDescent="0.3">
      <c r="B176" s="17">
        <v>46036</v>
      </c>
      <c r="C176" t="s">
        <v>38</v>
      </c>
      <c r="D176" t="s">
        <v>217</v>
      </c>
      <c r="E176">
        <v>1092</v>
      </c>
      <c r="F176" t="str">
        <f>TEXT(tbl_Datos[[#This Row],[Fecha]],"dddd")</f>
        <v>miércoles</v>
      </c>
      <c r="G176">
        <f>WEEKNUM(tbl_Datos[[#This Row],[Fecha]])</f>
        <v>3</v>
      </c>
    </row>
    <row r="177" spans="2:7" x14ac:dyDescent="0.3">
      <c r="B177" s="17">
        <v>46036</v>
      </c>
      <c r="C177" t="s">
        <v>106</v>
      </c>
      <c r="D177" t="s">
        <v>217</v>
      </c>
      <c r="E177">
        <v>988</v>
      </c>
      <c r="F177" t="str">
        <f>TEXT(tbl_Datos[[#This Row],[Fecha]],"dddd")</f>
        <v>miércoles</v>
      </c>
      <c r="G177">
        <f>WEEKNUM(tbl_Datos[[#This Row],[Fecha]])</f>
        <v>3</v>
      </c>
    </row>
    <row r="178" spans="2:7" x14ac:dyDescent="0.3">
      <c r="B178" s="17">
        <v>46036</v>
      </c>
      <c r="C178" t="s">
        <v>42</v>
      </c>
      <c r="D178" t="s">
        <v>242</v>
      </c>
      <c r="E178">
        <v>969</v>
      </c>
      <c r="F178" t="str">
        <f>TEXT(tbl_Datos[[#This Row],[Fecha]],"dddd")</f>
        <v>miércoles</v>
      </c>
      <c r="G178">
        <f>WEEKNUM(tbl_Datos[[#This Row],[Fecha]])</f>
        <v>3</v>
      </c>
    </row>
    <row r="179" spans="2:7" x14ac:dyDescent="0.3">
      <c r="B179" s="17">
        <v>46036</v>
      </c>
      <c r="C179" t="s">
        <v>106</v>
      </c>
      <c r="D179" t="s">
        <v>228</v>
      </c>
      <c r="E179">
        <v>936</v>
      </c>
      <c r="F179" t="str">
        <f>TEXT(tbl_Datos[[#This Row],[Fecha]],"dddd")</f>
        <v>miércoles</v>
      </c>
      <c r="G179">
        <f>WEEKNUM(tbl_Datos[[#This Row],[Fecha]])</f>
        <v>3</v>
      </c>
    </row>
    <row r="180" spans="2:7" x14ac:dyDescent="0.3">
      <c r="B180" s="17">
        <v>46036</v>
      </c>
      <c r="C180" t="s">
        <v>106</v>
      </c>
      <c r="D180" t="s">
        <v>235</v>
      </c>
      <c r="E180">
        <v>946</v>
      </c>
      <c r="F180" t="str">
        <f>TEXT(tbl_Datos[[#This Row],[Fecha]],"dddd")</f>
        <v>miércoles</v>
      </c>
      <c r="G180">
        <f>WEEKNUM(tbl_Datos[[#This Row],[Fecha]])</f>
        <v>3</v>
      </c>
    </row>
    <row r="181" spans="2:7" x14ac:dyDescent="0.3">
      <c r="B181" s="17">
        <v>46036</v>
      </c>
      <c r="C181" t="s">
        <v>42</v>
      </c>
      <c r="D181" t="s">
        <v>234</v>
      </c>
      <c r="E181">
        <v>459</v>
      </c>
      <c r="F181" t="str">
        <f>TEXT(tbl_Datos[[#This Row],[Fecha]],"dddd")</f>
        <v>miércoles</v>
      </c>
      <c r="G181">
        <f>WEEKNUM(tbl_Datos[[#This Row],[Fecha]])</f>
        <v>3</v>
      </c>
    </row>
    <row r="182" spans="2:7" x14ac:dyDescent="0.3">
      <c r="B182" s="17">
        <v>46037</v>
      </c>
      <c r="C182" t="s">
        <v>39</v>
      </c>
      <c r="D182" t="s">
        <v>229</v>
      </c>
      <c r="E182">
        <v>704</v>
      </c>
      <c r="F182" t="str">
        <f>TEXT(tbl_Datos[[#This Row],[Fecha]],"dddd")</f>
        <v>jueves</v>
      </c>
      <c r="G182">
        <f>WEEKNUM(tbl_Datos[[#This Row],[Fecha]])</f>
        <v>3</v>
      </c>
    </row>
    <row r="183" spans="2:7" x14ac:dyDescent="0.3">
      <c r="B183" s="17">
        <v>46037</v>
      </c>
      <c r="C183" t="s">
        <v>42</v>
      </c>
      <c r="D183" t="s">
        <v>239</v>
      </c>
      <c r="E183">
        <v>950</v>
      </c>
      <c r="F183" t="str">
        <f>TEXT(tbl_Datos[[#This Row],[Fecha]],"dddd")</f>
        <v>jueves</v>
      </c>
      <c r="G183">
        <f>WEEKNUM(tbl_Datos[[#This Row],[Fecha]])</f>
        <v>3</v>
      </c>
    </row>
    <row r="184" spans="2:7" x14ac:dyDescent="0.3">
      <c r="B184" s="17">
        <v>46037</v>
      </c>
      <c r="C184" t="s">
        <v>39</v>
      </c>
      <c r="D184" t="s">
        <v>241</v>
      </c>
      <c r="E184">
        <v>180</v>
      </c>
      <c r="F184" t="str">
        <f>TEXT(tbl_Datos[[#This Row],[Fecha]],"dddd")</f>
        <v>jueves</v>
      </c>
      <c r="G184">
        <f>WEEKNUM(tbl_Datos[[#This Row],[Fecha]])</f>
        <v>3</v>
      </c>
    </row>
    <row r="185" spans="2:7" x14ac:dyDescent="0.3">
      <c r="B185" s="17">
        <v>46037</v>
      </c>
      <c r="C185" t="s">
        <v>38</v>
      </c>
      <c r="D185" t="s">
        <v>238</v>
      </c>
      <c r="E185">
        <v>1740</v>
      </c>
      <c r="F185" t="str">
        <f>TEXT(tbl_Datos[[#This Row],[Fecha]],"dddd")</f>
        <v>jueves</v>
      </c>
      <c r="G185">
        <f>WEEKNUM(tbl_Datos[[#This Row],[Fecha]])</f>
        <v>3</v>
      </c>
    </row>
    <row r="186" spans="2:7" x14ac:dyDescent="0.3">
      <c r="B186" s="17">
        <v>46037</v>
      </c>
      <c r="C186" t="s">
        <v>38</v>
      </c>
      <c r="D186" t="s">
        <v>234</v>
      </c>
      <c r="E186">
        <v>510</v>
      </c>
      <c r="F186" t="str">
        <f>TEXT(tbl_Datos[[#This Row],[Fecha]],"dddd")</f>
        <v>jueves</v>
      </c>
      <c r="G186">
        <f>WEEKNUM(tbl_Datos[[#This Row],[Fecha]])</f>
        <v>3</v>
      </c>
    </row>
    <row r="187" spans="2:7" x14ac:dyDescent="0.3">
      <c r="B187" s="17">
        <v>46037</v>
      </c>
      <c r="C187" t="s">
        <v>38</v>
      </c>
      <c r="D187" t="s">
        <v>217</v>
      </c>
      <c r="E187">
        <v>1092</v>
      </c>
      <c r="F187" t="str">
        <f>TEXT(tbl_Datos[[#This Row],[Fecha]],"dddd")</f>
        <v>jueves</v>
      </c>
      <c r="G187">
        <f>WEEKNUM(tbl_Datos[[#This Row],[Fecha]])</f>
        <v>3</v>
      </c>
    </row>
    <row r="188" spans="2:7" x14ac:dyDescent="0.3">
      <c r="B188" s="17">
        <v>46037</v>
      </c>
      <c r="C188" t="s">
        <v>38</v>
      </c>
      <c r="D188" t="s">
        <v>239</v>
      </c>
      <c r="E188">
        <v>798</v>
      </c>
      <c r="F188" t="str">
        <f>TEXT(tbl_Datos[[#This Row],[Fecha]],"dddd")</f>
        <v>jueves</v>
      </c>
      <c r="G188">
        <f>WEEKNUM(tbl_Datos[[#This Row],[Fecha]])</f>
        <v>3</v>
      </c>
    </row>
    <row r="189" spans="2:7" x14ac:dyDescent="0.3">
      <c r="B189" s="17">
        <v>46037</v>
      </c>
      <c r="C189" t="s">
        <v>39</v>
      </c>
      <c r="D189" t="s">
        <v>223</v>
      </c>
      <c r="E189">
        <v>53</v>
      </c>
      <c r="F189" t="str">
        <f>TEXT(tbl_Datos[[#This Row],[Fecha]],"dddd")</f>
        <v>jueves</v>
      </c>
      <c r="G189">
        <f>WEEKNUM(tbl_Datos[[#This Row],[Fecha]])</f>
        <v>3</v>
      </c>
    </row>
    <row r="190" spans="2:7" x14ac:dyDescent="0.3">
      <c r="B190" s="17">
        <v>46037</v>
      </c>
      <c r="C190" t="s">
        <v>42</v>
      </c>
      <c r="D190" t="s">
        <v>227</v>
      </c>
      <c r="E190">
        <v>1276</v>
      </c>
      <c r="F190" t="str">
        <f>TEXT(tbl_Datos[[#This Row],[Fecha]],"dddd")</f>
        <v>jueves</v>
      </c>
      <c r="G190">
        <f>WEEKNUM(tbl_Datos[[#This Row],[Fecha]])</f>
        <v>3</v>
      </c>
    </row>
    <row r="191" spans="2:7" x14ac:dyDescent="0.3">
      <c r="B191" s="17">
        <v>46038</v>
      </c>
      <c r="C191" t="s">
        <v>39</v>
      </c>
      <c r="D191" t="s">
        <v>239</v>
      </c>
      <c r="E191">
        <v>684</v>
      </c>
      <c r="F191" t="str">
        <f>TEXT(tbl_Datos[[#This Row],[Fecha]],"dddd")</f>
        <v>viernes</v>
      </c>
      <c r="G191">
        <f>WEEKNUM(tbl_Datos[[#This Row],[Fecha]])</f>
        <v>3</v>
      </c>
    </row>
    <row r="192" spans="2:7" x14ac:dyDescent="0.3">
      <c r="B192" s="17">
        <v>46038</v>
      </c>
      <c r="C192" t="s">
        <v>39</v>
      </c>
      <c r="D192" t="s">
        <v>240</v>
      </c>
      <c r="E192">
        <v>630</v>
      </c>
      <c r="F192" t="str">
        <f>TEXT(tbl_Datos[[#This Row],[Fecha]],"dddd")</f>
        <v>viernes</v>
      </c>
      <c r="G192">
        <f>WEEKNUM(tbl_Datos[[#This Row],[Fecha]])</f>
        <v>3</v>
      </c>
    </row>
    <row r="193" spans="2:7" x14ac:dyDescent="0.3">
      <c r="B193" s="17">
        <v>46038</v>
      </c>
      <c r="C193" t="s">
        <v>42</v>
      </c>
      <c r="D193" t="s">
        <v>240</v>
      </c>
      <c r="E193">
        <v>810</v>
      </c>
      <c r="F193" t="str">
        <f>TEXT(tbl_Datos[[#This Row],[Fecha]],"dddd")</f>
        <v>viernes</v>
      </c>
      <c r="G193">
        <f>WEEKNUM(tbl_Datos[[#This Row],[Fecha]])</f>
        <v>3</v>
      </c>
    </row>
    <row r="194" spans="2:7" x14ac:dyDescent="0.3">
      <c r="B194" s="17">
        <v>46038</v>
      </c>
      <c r="C194" t="s">
        <v>39</v>
      </c>
      <c r="D194" t="s">
        <v>238</v>
      </c>
      <c r="E194">
        <v>2088</v>
      </c>
      <c r="F194" t="str">
        <f>TEXT(tbl_Datos[[#This Row],[Fecha]],"dddd")</f>
        <v>viernes</v>
      </c>
      <c r="G194">
        <f>WEEKNUM(tbl_Datos[[#This Row],[Fecha]])</f>
        <v>3</v>
      </c>
    </row>
    <row r="195" spans="2:7" x14ac:dyDescent="0.3">
      <c r="B195" s="17">
        <v>46038</v>
      </c>
      <c r="C195" t="s">
        <v>39</v>
      </c>
      <c r="D195" t="s">
        <v>227</v>
      </c>
      <c r="E195">
        <v>522</v>
      </c>
      <c r="F195" t="str">
        <f>TEXT(tbl_Datos[[#This Row],[Fecha]],"dddd")</f>
        <v>viernes</v>
      </c>
      <c r="G195">
        <f>WEEKNUM(tbl_Datos[[#This Row],[Fecha]])</f>
        <v>3</v>
      </c>
    </row>
    <row r="196" spans="2:7" x14ac:dyDescent="0.3">
      <c r="B196" s="17">
        <v>46038</v>
      </c>
      <c r="C196" t="s">
        <v>42</v>
      </c>
      <c r="D196" t="s">
        <v>235</v>
      </c>
      <c r="E196">
        <v>989</v>
      </c>
      <c r="F196" t="str">
        <f>TEXT(tbl_Datos[[#This Row],[Fecha]],"dddd")</f>
        <v>viernes</v>
      </c>
      <c r="G196">
        <f>WEEKNUM(tbl_Datos[[#This Row],[Fecha]])</f>
        <v>3</v>
      </c>
    </row>
    <row r="197" spans="2:7" x14ac:dyDescent="0.3">
      <c r="B197" s="17">
        <v>46038</v>
      </c>
      <c r="C197" t="s">
        <v>38</v>
      </c>
      <c r="D197" t="s">
        <v>235</v>
      </c>
      <c r="E197">
        <v>860</v>
      </c>
      <c r="F197" t="str">
        <f>TEXT(tbl_Datos[[#This Row],[Fecha]],"dddd")</f>
        <v>viernes</v>
      </c>
      <c r="G197">
        <f>WEEKNUM(tbl_Datos[[#This Row],[Fecha]])</f>
        <v>3</v>
      </c>
    </row>
    <row r="198" spans="2:7" x14ac:dyDescent="0.3">
      <c r="B198" s="17">
        <v>46039</v>
      </c>
      <c r="C198" t="s">
        <v>106</v>
      </c>
      <c r="D198" t="s">
        <v>221</v>
      </c>
      <c r="E198">
        <v>117</v>
      </c>
      <c r="F198" t="str">
        <f>TEXT(tbl_Datos[[#This Row],[Fecha]],"dddd")</f>
        <v>sábado</v>
      </c>
      <c r="G198">
        <f>WEEKNUM(tbl_Datos[[#This Row],[Fecha]])</f>
        <v>3</v>
      </c>
    </row>
    <row r="199" spans="2:7" x14ac:dyDescent="0.3">
      <c r="B199" s="17">
        <v>46039</v>
      </c>
      <c r="C199" t="s">
        <v>42</v>
      </c>
      <c r="D199" t="s">
        <v>232</v>
      </c>
      <c r="E199">
        <v>141</v>
      </c>
      <c r="F199" t="str">
        <f>TEXT(tbl_Datos[[#This Row],[Fecha]],"dddd")</f>
        <v>sábado</v>
      </c>
      <c r="G199">
        <f>WEEKNUM(tbl_Datos[[#This Row],[Fecha]])</f>
        <v>3</v>
      </c>
    </row>
    <row r="200" spans="2:7" x14ac:dyDescent="0.3">
      <c r="B200" s="17">
        <v>46039</v>
      </c>
      <c r="C200" t="s">
        <v>106</v>
      </c>
      <c r="D200" t="s">
        <v>236</v>
      </c>
      <c r="E200">
        <v>154</v>
      </c>
      <c r="F200" t="str">
        <f>TEXT(tbl_Datos[[#This Row],[Fecha]],"dddd")</f>
        <v>sábado</v>
      </c>
      <c r="G200">
        <f>WEEKNUM(tbl_Datos[[#This Row],[Fecha]])</f>
        <v>3</v>
      </c>
    </row>
    <row r="201" spans="2:7" x14ac:dyDescent="0.3">
      <c r="B201" s="17">
        <v>46039</v>
      </c>
      <c r="C201" t="s">
        <v>106</v>
      </c>
      <c r="D201" t="s">
        <v>230</v>
      </c>
      <c r="E201">
        <v>370</v>
      </c>
      <c r="F201" t="str">
        <f>TEXT(tbl_Datos[[#This Row],[Fecha]],"dddd")</f>
        <v>sábado</v>
      </c>
      <c r="G201">
        <f>WEEKNUM(tbl_Datos[[#This Row],[Fecha]])</f>
        <v>3</v>
      </c>
    </row>
    <row r="202" spans="2:7" x14ac:dyDescent="0.3">
      <c r="B202" s="17">
        <v>46039</v>
      </c>
      <c r="C202" t="s">
        <v>38</v>
      </c>
      <c r="D202" t="s">
        <v>230</v>
      </c>
      <c r="E202">
        <v>703</v>
      </c>
      <c r="F202" t="str">
        <f>TEXT(tbl_Datos[[#This Row],[Fecha]],"dddd")</f>
        <v>sábado</v>
      </c>
      <c r="G202">
        <f>WEEKNUM(tbl_Datos[[#This Row],[Fecha]])</f>
        <v>3</v>
      </c>
    </row>
    <row r="203" spans="2:7" x14ac:dyDescent="0.3">
      <c r="B203" s="17">
        <v>46039</v>
      </c>
      <c r="C203" t="s">
        <v>39</v>
      </c>
      <c r="D203" t="s">
        <v>237</v>
      </c>
      <c r="E203">
        <v>1008</v>
      </c>
      <c r="F203" t="str">
        <f>TEXT(tbl_Datos[[#This Row],[Fecha]],"dddd")</f>
        <v>sábado</v>
      </c>
      <c r="G203">
        <f>WEEKNUM(tbl_Datos[[#This Row],[Fecha]])</f>
        <v>3</v>
      </c>
    </row>
    <row r="204" spans="2:7" x14ac:dyDescent="0.3">
      <c r="B204" s="17">
        <v>46039</v>
      </c>
      <c r="C204" t="s">
        <v>39</v>
      </c>
      <c r="D204" t="s">
        <v>232</v>
      </c>
      <c r="E204">
        <v>846</v>
      </c>
      <c r="F204" t="str">
        <f>TEXT(tbl_Datos[[#This Row],[Fecha]],"dddd")</f>
        <v>sábado</v>
      </c>
      <c r="G204">
        <f>WEEKNUM(tbl_Datos[[#This Row],[Fecha]])</f>
        <v>3</v>
      </c>
    </row>
    <row r="205" spans="2:7" x14ac:dyDescent="0.3">
      <c r="B205" s="17">
        <v>46039</v>
      </c>
      <c r="C205" t="s">
        <v>39</v>
      </c>
      <c r="D205" t="s">
        <v>226</v>
      </c>
      <c r="E205">
        <v>2304</v>
      </c>
      <c r="F205" t="str">
        <f>TEXT(tbl_Datos[[#This Row],[Fecha]],"dddd")</f>
        <v>sábado</v>
      </c>
      <c r="G205">
        <f>WEEKNUM(tbl_Datos[[#This Row],[Fecha]])</f>
        <v>3</v>
      </c>
    </row>
    <row r="206" spans="2:7" x14ac:dyDescent="0.3">
      <c r="B206" s="17">
        <v>46039</v>
      </c>
      <c r="C206" t="s">
        <v>42</v>
      </c>
      <c r="D206" t="s">
        <v>230</v>
      </c>
      <c r="E206">
        <v>851</v>
      </c>
      <c r="F206" t="str">
        <f>TEXT(tbl_Datos[[#This Row],[Fecha]],"dddd")</f>
        <v>sábado</v>
      </c>
      <c r="G206">
        <f>WEEKNUM(tbl_Datos[[#This Row],[Fecha]])</f>
        <v>3</v>
      </c>
    </row>
    <row r="207" spans="2:7" x14ac:dyDescent="0.3">
      <c r="B207" s="17">
        <v>46039</v>
      </c>
      <c r="C207" t="s">
        <v>38</v>
      </c>
      <c r="D207" t="s">
        <v>230</v>
      </c>
      <c r="E207">
        <v>185</v>
      </c>
      <c r="F207" t="str">
        <f>TEXT(tbl_Datos[[#This Row],[Fecha]],"dddd")</f>
        <v>sábado</v>
      </c>
      <c r="G207">
        <f>WEEKNUM(tbl_Datos[[#This Row],[Fecha]])</f>
        <v>3</v>
      </c>
    </row>
    <row r="208" spans="2:7" x14ac:dyDescent="0.3">
      <c r="B208" s="17">
        <v>46039</v>
      </c>
      <c r="C208" t="s">
        <v>39</v>
      </c>
      <c r="D208" t="s">
        <v>225</v>
      </c>
      <c r="E208">
        <v>64</v>
      </c>
      <c r="F208" t="str">
        <f>TEXT(tbl_Datos[[#This Row],[Fecha]],"dddd")</f>
        <v>sábado</v>
      </c>
      <c r="G208">
        <f>WEEKNUM(tbl_Datos[[#This Row],[Fecha]])</f>
        <v>3</v>
      </c>
    </row>
    <row r="209" spans="2:7" x14ac:dyDescent="0.3">
      <c r="B209" s="17">
        <v>46039</v>
      </c>
      <c r="C209" t="s">
        <v>42</v>
      </c>
      <c r="D209" t="s">
        <v>223</v>
      </c>
      <c r="E209">
        <v>424</v>
      </c>
      <c r="F209" t="str">
        <f>TEXT(tbl_Datos[[#This Row],[Fecha]],"dddd")</f>
        <v>sábado</v>
      </c>
      <c r="G209">
        <f>WEEKNUM(tbl_Datos[[#This Row],[Fecha]])</f>
        <v>3</v>
      </c>
    </row>
    <row r="210" spans="2:7" x14ac:dyDescent="0.3">
      <c r="B210" s="17">
        <v>46039</v>
      </c>
      <c r="C210" t="s">
        <v>106</v>
      </c>
      <c r="D210" t="s">
        <v>228</v>
      </c>
      <c r="E210">
        <v>1080</v>
      </c>
      <c r="F210" t="str">
        <f>TEXT(tbl_Datos[[#This Row],[Fecha]],"dddd")</f>
        <v>sábado</v>
      </c>
      <c r="G210">
        <f>WEEKNUM(tbl_Datos[[#This Row],[Fecha]])</f>
        <v>3</v>
      </c>
    </row>
    <row r="211" spans="2:7" x14ac:dyDescent="0.3">
      <c r="B211" s="17">
        <v>46039</v>
      </c>
      <c r="C211" t="s">
        <v>106</v>
      </c>
      <c r="D211" t="s">
        <v>217</v>
      </c>
      <c r="E211">
        <v>1092</v>
      </c>
      <c r="F211" t="str">
        <f>TEXT(tbl_Datos[[#This Row],[Fecha]],"dddd")</f>
        <v>sábado</v>
      </c>
      <c r="G211">
        <f>WEEKNUM(tbl_Datos[[#This Row],[Fecha]])</f>
        <v>3</v>
      </c>
    </row>
    <row r="212" spans="2:7" x14ac:dyDescent="0.3">
      <c r="B212" s="17">
        <v>46039</v>
      </c>
      <c r="C212" t="s">
        <v>42</v>
      </c>
      <c r="D212" t="s">
        <v>227</v>
      </c>
      <c r="E212">
        <v>638</v>
      </c>
      <c r="F212" t="str">
        <f>TEXT(tbl_Datos[[#This Row],[Fecha]],"dddd")</f>
        <v>sábado</v>
      </c>
      <c r="G212">
        <f>WEEKNUM(tbl_Datos[[#This Row],[Fecha]])</f>
        <v>3</v>
      </c>
    </row>
    <row r="213" spans="2:7" x14ac:dyDescent="0.3">
      <c r="B213" s="17">
        <v>46039</v>
      </c>
      <c r="C213" t="s">
        <v>42</v>
      </c>
      <c r="D213" t="s">
        <v>240</v>
      </c>
      <c r="E213">
        <v>900</v>
      </c>
      <c r="F213" t="str">
        <f>TEXT(tbl_Datos[[#This Row],[Fecha]],"dddd")</f>
        <v>sábado</v>
      </c>
      <c r="G213">
        <f>WEEKNUM(tbl_Datos[[#This Row],[Fecha]])</f>
        <v>3</v>
      </c>
    </row>
    <row r="214" spans="2:7" x14ac:dyDescent="0.3">
      <c r="B214" s="17">
        <v>46040</v>
      </c>
      <c r="C214" t="s">
        <v>106</v>
      </c>
      <c r="D214" t="s">
        <v>217</v>
      </c>
      <c r="E214">
        <v>780</v>
      </c>
      <c r="F214" t="str">
        <f>TEXT(tbl_Datos[[#This Row],[Fecha]],"dddd")</f>
        <v>domingo</v>
      </c>
      <c r="G214">
        <f>WEEKNUM(tbl_Datos[[#This Row],[Fecha]])</f>
        <v>4</v>
      </c>
    </row>
    <row r="215" spans="2:7" x14ac:dyDescent="0.3">
      <c r="B215" s="17">
        <v>46040</v>
      </c>
      <c r="C215" t="s">
        <v>106</v>
      </c>
      <c r="D215" t="s">
        <v>239</v>
      </c>
      <c r="E215">
        <v>266</v>
      </c>
      <c r="F215" t="str">
        <f>TEXT(tbl_Datos[[#This Row],[Fecha]],"dddd")</f>
        <v>domingo</v>
      </c>
      <c r="G215">
        <f>WEEKNUM(tbl_Datos[[#This Row],[Fecha]])</f>
        <v>4</v>
      </c>
    </row>
    <row r="216" spans="2:7" x14ac:dyDescent="0.3">
      <c r="B216" s="17">
        <v>46040</v>
      </c>
      <c r="C216" t="s">
        <v>39</v>
      </c>
      <c r="D216" t="s">
        <v>239</v>
      </c>
      <c r="E216">
        <v>190</v>
      </c>
      <c r="F216" t="str">
        <f>TEXT(tbl_Datos[[#This Row],[Fecha]],"dddd")</f>
        <v>domingo</v>
      </c>
      <c r="G216">
        <f>WEEKNUM(tbl_Datos[[#This Row],[Fecha]])</f>
        <v>4</v>
      </c>
    </row>
    <row r="217" spans="2:7" x14ac:dyDescent="0.3">
      <c r="B217" s="17">
        <v>46040</v>
      </c>
      <c r="C217" t="s">
        <v>39</v>
      </c>
      <c r="D217" t="s">
        <v>230</v>
      </c>
      <c r="E217">
        <v>851</v>
      </c>
      <c r="F217" t="str">
        <f>TEXT(tbl_Datos[[#This Row],[Fecha]],"dddd")</f>
        <v>domingo</v>
      </c>
      <c r="G217">
        <f>WEEKNUM(tbl_Datos[[#This Row],[Fecha]])</f>
        <v>4</v>
      </c>
    </row>
    <row r="218" spans="2:7" x14ac:dyDescent="0.3">
      <c r="B218" s="17">
        <v>46040</v>
      </c>
      <c r="C218" t="s">
        <v>106</v>
      </c>
      <c r="D218" t="s">
        <v>237</v>
      </c>
      <c r="E218">
        <v>945</v>
      </c>
      <c r="F218" t="str">
        <f>TEXT(tbl_Datos[[#This Row],[Fecha]],"dddd")</f>
        <v>domingo</v>
      </c>
      <c r="G218">
        <f>WEEKNUM(tbl_Datos[[#This Row],[Fecha]])</f>
        <v>4</v>
      </c>
    </row>
    <row r="219" spans="2:7" x14ac:dyDescent="0.3">
      <c r="B219" s="17">
        <v>46040</v>
      </c>
      <c r="C219" t="s">
        <v>42</v>
      </c>
      <c r="D219" t="s">
        <v>239</v>
      </c>
      <c r="E219">
        <v>646</v>
      </c>
      <c r="F219" t="str">
        <f>TEXT(tbl_Datos[[#This Row],[Fecha]],"dddd")</f>
        <v>domingo</v>
      </c>
      <c r="G219">
        <f>WEEKNUM(tbl_Datos[[#This Row],[Fecha]])</f>
        <v>4</v>
      </c>
    </row>
    <row r="220" spans="2:7" x14ac:dyDescent="0.3">
      <c r="B220" s="17">
        <v>46040</v>
      </c>
      <c r="C220" t="s">
        <v>39</v>
      </c>
      <c r="D220" t="s">
        <v>226</v>
      </c>
      <c r="E220">
        <v>1344</v>
      </c>
      <c r="F220" t="str">
        <f>TEXT(tbl_Datos[[#This Row],[Fecha]],"dddd")</f>
        <v>domingo</v>
      </c>
      <c r="G220">
        <f>WEEKNUM(tbl_Datos[[#This Row],[Fecha]])</f>
        <v>4</v>
      </c>
    </row>
    <row r="221" spans="2:7" x14ac:dyDescent="0.3">
      <c r="B221" s="17">
        <v>46040</v>
      </c>
      <c r="C221" t="s">
        <v>106</v>
      </c>
      <c r="D221" t="s">
        <v>228</v>
      </c>
      <c r="E221">
        <v>1080</v>
      </c>
      <c r="F221" t="str">
        <f>TEXT(tbl_Datos[[#This Row],[Fecha]],"dddd")</f>
        <v>domingo</v>
      </c>
      <c r="G221">
        <f>WEEKNUM(tbl_Datos[[#This Row],[Fecha]])</f>
        <v>4</v>
      </c>
    </row>
    <row r="222" spans="2:7" x14ac:dyDescent="0.3">
      <c r="B222" s="17">
        <v>46040</v>
      </c>
      <c r="C222" t="s">
        <v>42</v>
      </c>
      <c r="D222" t="s">
        <v>237</v>
      </c>
      <c r="E222">
        <v>1386</v>
      </c>
      <c r="F222" t="str">
        <f>TEXT(tbl_Datos[[#This Row],[Fecha]],"dddd")</f>
        <v>domingo</v>
      </c>
      <c r="G222">
        <f>WEEKNUM(tbl_Datos[[#This Row],[Fecha]])</f>
        <v>4</v>
      </c>
    </row>
    <row r="223" spans="2:7" x14ac:dyDescent="0.3">
      <c r="B223" s="17">
        <v>46041</v>
      </c>
      <c r="C223" t="s">
        <v>106</v>
      </c>
      <c r="D223" t="s">
        <v>215</v>
      </c>
      <c r="E223">
        <v>345</v>
      </c>
      <c r="F223" t="str">
        <f>TEXT(tbl_Datos[[#This Row],[Fecha]],"dddd")</f>
        <v>lunes</v>
      </c>
      <c r="G223">
        <f>WEEKNUM(tbl_Datos[[#This Row],[Fecha]])</f>
        <v>4</v>
      </c>
    </row>
    <row r="224" spans="2:7" x14ac:dyDescent="0.3">
      <c r="B224" s="17">
        <v>46041</v>
      </c>
      <c r="C224" t="s">
        <v>38</v>
      </c>
      <c r="D224" t="s">
        <v>241</v>
      </c>
      <c r="E224">
        <v>60</v>
      </c>
      <c r="F224" t="str">
        <f>TEXT(tbl_Datos[[#This Row],[Fecha]],"dddd")</f>
        <v>lunes</v>
      </c>
      <c r="G224">
        <f>WEEKNUM(tbl_Datos[[#This Row],[Fecha]])</f>
        <v>4</v>
      </c>
    </row>
    <row r="225" spans="2:7" x14ac:dyDescent="0.3">
      <c r="B225" s="17">
        <v>46041</v>
      </c>
      <c r="C225" t="s">
        <v>42</v>
      </c>
      <c r="D225" t="s">
        <v>234</v>
      </c>
      <c r="E225">
        <v>561</v>
      </c>
      <c r="F225" t="str">
        <f>TEXT(tbl_Datos[[#This Row],[Fecha]],"dddd")</f>
        <v>lunes</v>
      </c>
      <c r="G225">
        <f>WEEKNUM(tbl_Datos[[#This Row],[Fecha]])</f>
        <v>4</v>
      </c>
    </row>
    <row r="226" spans="2:7" x14ac:dyDescent="0.3">
      <c r="B226" s="17">
        <v>46041</v>
      </c>
      <c r="C226" t="s">
        <v>38</v>
      </c>
      <c r="D226" t="s">
        <v>236</v>
      </c>
      <c r="E226">
        <v>275</v>
      </c>
      <c r="F226" t="str">
        <f>TEXT(tbl_Datos[[#This Row],[Fecha]],"dddd")</f>
        <v>lunes</v>
      </c>
      <c r="G226">
        <f>WEEKNUM(tbl_Datos[[#This Row],[Fecha]])</f>
        <v>4</v>
      </c>
    </row>
    <row r="227" spans="2:7" x14ac:dyDescent="0.3">
      <c r="B227" s="17">
        <v>46041</v>
      </c>
      <c r="C227" t="s">
        <v>106</v>
      </c>
      <c r="D227" t="s">
        <v>227</v>
      </c>
      <c r="E227">
        <v>1276</v>
      </c>
      <c r="F227" t="str">
        <f>TEXT(tbl_Datos[[#This Row],[Fecha]],"dddd")</f>
        <v>lunes</v>
      </c>
      <c r="G227">
        <f>WEEKNUM(tbl_Datos[[#This Row],[Fecha]])</f>
        <v>4</v>
      </c>
    </row>
    <row r="228" spans="2:7" x14ac:dyDescent="0.3">
      <c r="B228" s="17">
        <v>46041</v>
      </c>
      <c r="C228" t="s">
        <v>106</v>
      </c>
      <c r="D228" t="s">
        <v>237</v>
      </c>
      <c r="E228">
        <v>819</v>
      </c>
      <c r="F228" t="str">
        <f>TEXT(tbl_Datos[[#This Row],[Fecha]],"dddd")</f>
        <v>lunes</v>
      </c>
      <c r="G228">
        <f>WEEKNUM(tbl_Datos[[#This Row],[Fecha]])</f>
        <v>4</v>
      </c>
    </row>
    <row r="229" spans="2:7" x14ac:dyDescent="0.3">
      <c r="B229" s="17">
        <v>46041</v>
      </c>
      <c r="C229" t="s">
        <v>39</v>
      </c>
      <c r="D229" t="s">
        <v>226</v>
      </c>
      <c r="E229">
        <v>2016</v>
      </c>
      <c r="F229" t="str">
        <f>TEXT(tbl_Datos[[#This Row],[Fecha]],"dddd")</f>
        <v>lunes</v>
      </c>
      <c r="G229">
        <f>WEEKNUM(tbl_Datos[[#This Row],[Fecha]])</f>
        <v>4</v>
      </c>
    </row>
    <row r="230" spans="2:7" x14ac:dyDescent="0.3">
      <c r="B230" s="17">
        <v>46041</v>
      </c>
      <c r="C230" t="s">
        <v>39</v>
      </c>
      <c r="D230" t="s">
        <v>230</v>
      </c>
      <c r="E230">
        <v>555</v>
      </c>
      <c r="F230" t="str">
        <f>TEXT(tbl_Datos[[#This Row],[Fecha]],"dddd")</f>
        <v>lunes</v>
      </c>
      <c r="G230">
        <f>WEEKNUM(tbl_Datos[[#This Row],[Fecha]])</f>
        <v>4</v>
      </c>
    </row>
    <row r="231" spans="2:7" x14ac:dyDescent="0.3">
      <c r="B231" s="17">
        <v>46041</v>
      </c>
      <c r="C231" t="s">
        <v>38</v>
      </c>
      <c r="D231" t="s">
        <v>221</v>
      </c>
      <c r="E231">
        <v>286</v>
      </c>
      <c r="F231" t="str">
        <f>TEXT(tbl_Datos[[#This Row],[Fecha]],"dddd")</f>
        <v>lunes</v>
      </c>
      <c r="G231">
        <f>WEEKNUM(tbl_Datos[[#This Row],[Fecha]])</f>
        <v>4</v>
      </c>
    </row>
    <row r="232" spans="2:7" x14ac:dyDescent="0.3">
      <c r="B232" s="17">
        <v>46042</v>
      </c>
      <c r="C232" t="s">
        <v>42</v>
      </c>
      <c r="D232" t="s">
        <v>230</v>
      </c>
      <c r="E232">
        <v>148</v>
      </c>
      <c r="F232" t="str">
        <f>TEXT(tbl_Datos[[#This Row],[Fecha]],"dddd")</f>
        <v>martes</v>
      </c>
      <c r="G232">
        <f>WEEKNUM(tbl_Datos[[#This Row],[Fecha]])</f>
        <v>4</v>
      </c>
    </row>
    <row r="233" spans="2:7" x14ac:dyDescent="0.3">
      <c r="B233" s="17">
        <v>46042</v>
      </c>
      <c r="C233" t="s">
        <v>39</v>
      </c>
      <c r="D233" t="s">
        <v>228</v>
      </c>
      <c r="E233">
        <v>576</v>
      </c>
      <c r="F233" t="str">
        <f>TEXT(tbl_Datos[[#This Row],[Fecha]],"dddd")</f>
        <v>martes</v>
      </c>
      <c r="G233">
        <f>WEEKNUM(tbl_Datos[[#This Row],[Fecha]])</f>
        <v>4</v>
      </c>
    </row>
    <row r="234" spans="2:7" x14ac:dyDescent="0.3">
      <c r="B234" s="17">
        <v>46042</v>
      </c>
      <c r="C234" t="s">
        <v>39</v>
      </c>
      <c r="D234" t="s">
        <v>230</v>
      </c>
      <c r="E234">
        <v>444</v>
      </c>
      <c r="F234" t="str">
        <f>TEXT(tbl_Datos[[#This Row],[Fecha]],"dddd")</f>
        <v>martes</v>
      </c>
      <c r="G234">
        <f>WEEKNUM(tbl_Datos[[#This Row],[Fecha]])</f>
        <v>4</v>
      </c>
    </row>
    <row r="235" spans="2:7" x14ac:dyDescent="0.3">
      <c r="B235" s="17">
        <v>46042</v>
      </c>
      <c r="C235" t="s">
        <v>106</v>
      </c>
      <c r="D235" t="s">
        <v>225</v>
      </c>
      <c r="E235">
        <v>576</v>
      </c>
      <c r="F235" t="str">
        <f>TEXT(tbl_Datos[[#This Row],[Fecha]],"dddd")</f>
        <v>martes</v>
      </c>
      <c r="G235">
        <f>WEEKNUM(tbl_Datos[[#This Row],[Fecha]])</f>
        <v>4</v>
      </c>
    </row>
    <row r="236" spans="2:7" x14ac:dyDescent="0.3">
      <c r="B236" s="17">
        <v>46042</v>
      </c>
      <c r="C236" t="s">
        <v>38</v>
      </c>
      <c r="D236" t="s">
        <v>225</v>
      </c>
      <c r="E236">
        <v>384</v>
      </c>
      <c r="F236" t="str">
        <f>TEXT(tbl_Datos[[#This Row],[Fecha]],"dddd")</f>
        <v>martes</v>
      </c>
      <c r="G236">
        <f>WEEKNUM(tbl_Datos[[#This Row],[Fecha]])</f>
        <v>4</v>
      </c>
    </row>
    <row r="237" spans="2:7" x14ac:dyDescent="0.3">
      <c r="B237" s="17">
        <v>46042</v>
      </c>
      <c r="C237" t="s">
        <v>38</v>
      </c>
      <c r="D237" t="s">
        <v>226</v>
      </c>
      <c r="E237">
        <v>1344</v>
      </c>
      <c r="F237" t="str">
        <f>TEXT(tbl_Datos[[#This Row],[Fecha]],"dddd")</f>
        <v>martes</v>
      </c>
      <c r="G237">
        <f>WEEKNUM(tbl_Datos[[#This Row],[Fecha]])</f>
        <v>4</v>
      </c>
    </row>
    <row r="238" spans="2:7" x14ac:dyDescent="0.3">
      <c r="B238" s="17">
        <v>46042</v>
      </c>
      <c r="C238" t="s">
        <v>38</v>
      </c>
      <c r="D238" t="s">
        <v>236</v>
      </c>
      <c r="E238">
        <v>264</v>
      </c>
      <c r="F238" t="str">
        <f>TEXT(tbl_Datos[[#This Row],[Fecha]],"dddd")</f>
        <v>martes</v>
      </c>
      <c r="G238">
        <f>WEEKNUM(tbl_Datos[[#This Row],[Fecha]])</f>
        <v>4</v>
      </c>
    </row>
    <row r="239" spans="2:7" x14ac:dyDescent="0.3">
      <c r="B239" s="17">
        <v>46042</v>
      </c>
      <c r="C239" t="s">
        <v>42</v>
      </c>
      <c r="D239" t="s">
        <v>228</v>
      </c>
      <c r="E239">
        <v>1800</v>
      </c>
      <c r="F239" t="str">
        <f>TEXT(tbl_Datos[[#This Row],[Fecha]],"dddd")</f>
        <v>martes</v>
      </c>
      <c r="G239">
        <f>WEEKNUM(tbl_Datos[[#This Row],[Fecha]])</f>
        <v>4</v>
      </c>
    </row>
    <row r="240" spans="2:7" x14ac:dyDescent="0.3">
      <c r="B240" s="17">
        <v>46042</v>
      </c>
      <c r="C240" t="s">
        <v>106</v>
      </c>
      <c r="D240" t="s">
        <v>232</v>
      </c>
      <c r="E240">
        <v>47</v>
      </c>
      <c r="F240" t="str">
        <f>TEXT(tbl_Datos[[#This Row],[Fecha]],"dddd")</f>
        <v>martes</v>
      </c>
      <c r="G240">
        <f>WEEKNUM(tbl_Datos[[#This Row],[Fecha]])</f>
        <v>4</v>
      </c>
    </row>
    <row r="241" spans="2:7" x14ac:dyDescent="0.3">
      <c r="B241" s="17">
        <v>46043</v>
      </c>
      <c r="C241" t="s">
        <v>42</v>
      </c>
      <c r="D241" t="s">
        <v>231</v>
      </c>
      <c r="E241">
        <v>418</v>
      </c>
      <c r="F241" t="str">
        <f>TEXT(tbl_Datos[[#This Row],[Fecha]],"dddd")</f>
        <v>miércoles</v>
      </c>
      <c r="G241">
        <f>WEEKNUM(tbl_Datos[[#This Row],[Fecha]])</f>
        <v>4</v>
      </c>
    </row>
    <row r="242" spans="2:7" x14ac:dyDescent="0.3">
      <c r="B242" s="17">
        <v>46043</v>
      </c>
      <c r="C242" t="s">
        <v>42</v>
      </c>
      <c r="D242" t="s">
        <v>217</v>
      </c>
      <c r="E242">
        <v>364</v>
      </c>
      <c r="F242" t="str">
        <f>TEXT(tbl_Datos[[#This Row],[Fecha]],"dddd")</f>
        <v>miércoles</v>
      </c>
      <c r="G242">
        <f>WEEKNUM(tbl_Datos[[#This Row],[Fecha]])</f>
        <v>4</v>
      </c>
    </row>
    <row r="243" spans="2:7" x14ac:dyDescent="0.3">
      <c r="B243" s="17">
        <v>46043</v>
      </c>
      <c r="C243" t="s">
        <v>38</v>
      </c>
      <c r="D243" t="s">
        <v>234</v>
      </c>
      <c r="E243">
        <v>1224</v>
      </c>
      <c r="F243" t="str">
        <f>TEXT(tbl_Datos[[#This Row],[Fecha]],"dddd")</f>
        <v>miércoles</v>
      </c>
      <c r="G243">
        <f>WEEKNUM(tbl_Datos[[#This Row],[Fecha]])</f>
        <v>4</v>
      </c>
    </row>
    <row r="244" spans="2:7" x14ac:dyDescent="0.3">
      <c r="B244" s="17">
        <v>46043</v>
      </c>
      <c r="C244" t="s">
        <v>38</v>
      </c>
      <c r="D244" t="s">
        <v>231</v>
      </c>
      <c r="E244">
        <v>352</v>
      </c>
      <c r="F244" t="str">
        <f>TEXT(tbl_Datos[[#This Row],[Fecha]],"dddd")</f>
        <v>miércoles</v>
      </c>
      <c r="G244">
        <f>WEEKNUM(tbl_Datos[[#This Row],[Fecha]])</f>
        <v>4</v>
      </c>
    </row>
    <row r="245" spans="2:7" x14ac:dyDescent="0.3">
      <c r="B245" s="17">
        <v>46043</v>
      </c>
      <c r="C245" t="s">
        <v>38</v>
      </c>
      <c r="D245" t="s">
        <v>229</v>
      </c>
      <c r="E245">
        <v>880</v>
      </c>
      <c r="F245" t="str">
        <f>TEXT(tbl_Datos[[#This Row],[Fecha]],"dddd")</f>
        <v>miércoles</v>
      </c>
      <c r="G245">
        <f>WEEKNUM(tbl_Datos[[#This Row],[Fecha]])</f>
        <v>4</v>
      </c>
    </row>
    <row r="246" spans="2:7" x14ac:dyDescent="0.3">
      <c r="B246" s="17">
        <v>46043</v>
      </c>
      <c r="C246" t="s">
        <v>38</v>
      </c>
      <c r="D246" t="s">
        <v>236</v>
      </c>
      <c r="E246">
        <v>242</v>
      </c>
      <c r="F246" t="str">
        <f>TEXT(tbl_Datos[[#This Row],[Fecha]],"dddd")</f>
        <v>miércoles</v>
      </c>
      <c r="G246">
        <f>WEEKNUM(tbl_Datos[[#This Row],[Fecha]])</f>
        <v>4</v>
      </c>
    </row>
    <row r="247" spans="2:7" x14ac:dyDescent="0.3">
      <c r="B247" s="17">
        <v>46043</v>
      </c>
      <c r="C247" t="s">
        <v>42</v>
      </c>
      <c r="D247" t="s">
        <v>229</v>
      </c>
      <c r="E247">
        <v>88</v>
      </c>
      <c r="F247" t="str">
        <f>TEXT(tbl_Datos[[#This Row],[Fecha]],"dddd")</f>
        <v>miércoles</v>
      </c>
      <c r="G247">
        <f>WEEKNUM(tbl_Datos[[#This Row],[Fecha]])</f>
        <v>4</v>
      </c>
    </row>
    <row r="248" spans="2:7" x14ac:dyDescent="0.3">
      <c r="B248" s="17">
        <v>46044</v>
      </c>
      <c r="C248" t="s">
        <v>106</v>
      </c>
      <c r="D248" t="s">
        <v>215</v>
      </c>
      <c r="E248">
        <v>483</v>
      </c>
      <c r="F248" t="str">
        <f>TEXT(tbl_Datos[[#This Row],[Fecha]],"dddd")</f>
        <v>jueves</v>
      </c>
      <c r="G248">
        <f>WEEKNUM(tbl_Datos[[#This Row],[Fecha]])</f>
        <v>4</v>
      </c>
    </row>
    <row r="249" spans="2:7" x14ac:dyDescent="0.3">
      <c r="B249" s="17">
        <v>46044</v>
      </c>
      <c r="C249" t="s">
        <v>39</v>
      </c>
      <c r="D249" t="s">
        <v>241</v>
      </c>
      <c r="E249">
        <v>900</v>
      </c>
      <c r="F249" t="str">
        <f>TEXT(tbl_Datos[[#This Row],[Fecha]],"dddd")</f>
        <v>jueves</v>
      </c>
      <c r="G249">
        <f>WEEKNUM(tbl_Datos[[#This Row],[Fecha]])</f>
        <v>4</v>
      </c>
    </row>
    <row r="250" spans="2:7" x14ac:dyDescent="0.3">
      <c r="B250" s="17">
        <v>46044</v>
      </c>
      <c r="C250" t="s">
        <v>42</v>
      </c>
      <c r="D250" t="s">
        <v>233</v>
      </c>
      <c r="E250">
        <v>1173</v>
      </c>
      <c r="F250" t="str">
        <f>TEXT(tbl_Datos[[#This Row],[Fecha]],"dddd")</f>
        <v>jueves</v>
      </c>
      <c r="G250">
        <f>WEEKNUM(tbl_Datos[[#This Row],[Fecha]])</f>
        <v>4</v>
      </c>
    </row>
    <row r="251" spans="2:7" x14ac:dyDescent="0.3">
      <c r="B251" s="17">
        <v>46044</v>
      </c>
      <c r="C251" t="s">
        <v>42</v>
      </c>
      <c r="D251" t="s">
        <v>242</v>
      </c>
      <c r="E251">
        <v>1425</v>
      </c>
      <c r="F251" t="str">
        <f>TEXT(tbl_Datos[[#This Row],[Fecha]],"dddd")</f>
        <v>jueves</v>
      </c>
      <c r="G251">
        <f>WEEKNUM(tbl_Datos[[#This Row],[Fecha]])</f>
        <v>4</v>
      </c>
    </row>
    <row r="252" spans="2:7" x14ac:dyDescent="0.3">
      <c r="B252" s="17">
        <v>46044</v>
      </c>
      <c r="C252" t="s">
        <v>42</v>
      </c>
      <c r="D252" t="s">
        <v>231</v>
      </c>
      <c r="E252">
        <v>440</v>
      </c>
      <c r="F252" t="str">
        <f>TEXT(tbl_Datos[[#This Row],[Fecha]],"dddd")</f>
        <v>jueves</v>
      </c>
      <c r="G252">
        <f>WEEKNUM(tbl_Datos[[#This Row],[Fecha]])</f>
        <v>4</v>
      </c>
    </row>
    <row r="253" spans="2:7" x14ac:dyDescent="0.3">
      <c r="B253" s="17">
        <v>46044</v>
      </c>
      <c r="C253" t="s">
        <v>39</v>
      </c>
      <c r="D253" t="s">
        <v>228</v>
      </c>
      <c r="E253">
        <v>288</v>
      </c>
      <c r="F253" t="str">
        <f>TEXT(tbl_Datos[[#This Row],[Fecha]],"dddd")</f>
        <v>jueves</v>
      </c>
      <c r="G253">
        <f>WEEKNUM(tbl_Datos[[#This Row],[Fecha]])</f>
        <v>4</v>
      </c>
    </row>
    <row r="254" spans="2:7" x14ac:dyDescent="0.3">
      <c r="B254" s="17">
        <v>46044</v>
      </c>
      <c r="C254" t="s">
        <v>42</v>
      </c>
      <c r="D254" t="s">
        <v>229</v>
      </c>
      <c r="E254">
        <v>2112</v>
      </c>
      <c r="F254" t="str">
        <f>TEXT(tbl_Datos[[#This Row],[Fecha]],"dddd")</f>
        <v>jueves</v>
      </c>
      <c r="G254">
        <f>WEEKNUM(tbl_Datos[[#This Row],[Fecha]])</f>
        <v>4</v>
      </c>
    </row>
    <row r="255" spans="2:7" x14ac:dyDescent="0.3">
      <c r="B255" s="17">
        <v>46044</v>
      </c>
      <c r="C255" t="s">
        <v>39</v>
      </c>
      <c r="D255" t="s">
        <v>230</v>
      </c>
      <c r="E255">
        <v>407</v>
      </c>
      <c r="F255" t="str">
        <f>TEXT(tbl_Datos[[#This Row],[Fecha]],"dddd")</f>
        <v>jueves</v>
      </c>
      <c r="G255">
        <f>WEEKNUM(tbl_Datos[[#This Row],[Fecha]])</f>
        <v>4</v>
      </c>
    </row>
    <row r="256" spans="2:7" x14ac:dyDescent="0.3">
      <c r="B256" s="17">
        <v>46044</v>
      </c>
      <c r="C256" t="s">
        <v>38</v>
      </c>
      <c r="D256" t="s">
        <v>229</v>
      </c>
      <c r="E256">
        <v>2024</v>
      </c>
      <c r="F256" t="str">
        <f>TEXT(tbl_Datos[[#This Row],[Fecha]],"dddd")</f>
        <v>jueves</v>
      </c>
      <c r="G256">
        <f>WEEKNUM(tbl_Datos[[#This Row],[Fecha]])</f>
        <v>4</v>
      </c>
    </row>
    <row r="257" spans="2:7" x14ac:dyDescent="0.3">
      <c r="B257" s="17">
        <v>46044</v>
      </c>
      <c r="C257" t="s">
        <v>106</v>
      </c>
      <c r="D257" t="s">
        <v>237</v>
      </c>
      <c r="E257">
        <v>1386</v>
      </c>
      <c r="F257" t="str">
        <f>TEXT(tbl_Datos[[#This Row],[Fecha]],"dddd")</f>
        <v>jueves</v>
      </c>
      <c r="G257">
        <f>WEEKNUM(tbl_Datos[[#This Row],[Fecha]])</f>
        <v>4</v>
      </c>
    </row>
    <row r="258" spans="2:7" x14ac:dyDescent="0.3">
      <c r="B258" s="17">
        <v>46044</v>
      </c>
      <c r="C258" t="s">
        <v>38</v>
      </c>
      <c r="D258" t="s">
        <v>227</v>
      </c>
      <c r="E258">
        <v>406</v>
      </c>
      <c r="F258" t="str">
        <f>TEXT(tbl_Datos[[#This Row],[Fecha]],"dddd")</f>
        <v>jueves</v>
      </c>
      <c r="G258">
        <f>WEEKNUM(tbl_Datos[[#This Row],[Fecha]])</f>
        <v>4</v>
      </c>
    </row>
    <row r="259" spans="2:7" x14ac:dyDescent="0.3">
      <c r="B259" s="17">
        <v>46045</v>
      </c>
      <c r="C259" t="s">
        <v>106</v>
      </c>
      <c r="D259" t="s">
        <v>236</v>
      </c>
      <c r="E259">
        <v>165</v>
      </c>
      <c r="F259" t="str">
        <f>TEXT(tbl_Datos[[#This Row],[Fecha]],"dddd")</f>
        <v>viernes</v>
      </c>
      <c r="G259">
        <f>WEEKNUM(tbl_Datos[[#This Row],[Fecha]])</f>
        <v>4</v>
      </c>
    </row>
    <row r="260" spans="2:7" x14ac:dyDescent="0.3">
      <c r="B260" s="17">
        <v>46045</v>
      </c>
      <c r="C260" t="s">
        <v>38</v>
      </c>
      <c r="D260" t="s">
        <v>229</v>
      </c>
      <c r="E260">
        <v>1584</v>
      </c>
      <c r="F260" t="str">
        <f>TEXT(tbl_Datos[[#This Row],[Fecha]],"dddd")</f>
        <v>viernes</v>
      </c>
      <c r="G260">
        <f>WEEKNUM(tbl_Datos[[#This Row],[Fecha]])</f>
        <v>4</v>
      </c>
    </row>
    <row r="261" spans="2:7" x14ac:dyDescent="0.3">
      <c r="B261" s="17">
        <v>46045</v>
      </c>
      <c r="C261" t="s">
        <v>39</v>
      </c>
      <c r="D261" t="s">
        <v>230</v>
      </c>
      <c r="E261">
        <v>370</v>
      </c>
      <c r="F261" t="str">
        <f>TEXT(tbl_Datos[[#This Row],[Fecha]],"dddd")</f>
        <v>viernes</v>
      </c>
      <c r="G261">
        <f>WEEKNUM(tbl_Datos[[#This Row],[Fecha]])</f>
        <v>4</v>
      </c>
    </row>
    <row r="262" spans="2:7" x14ac:dyDescent="0.3">
      <c r="B262" s="17">
        <v>46045</v>
      </c>
      <c r="C262" t="s">
        <v>38</v>
      </c>
      <c r="D262" t="s">
        <v>229</v>
      </c>
      <c r="E262">
        <v>792</v>
      </c>
      <c r="F262" t="str">
        <f>TEXT(tbl_Datos[[#This Row],[Fecha]],"dddd")</f>
        <v>viernes</v>
      </c>
      <c r="G262">
        <f>WEEKNUM(tbl_Datos[[#This Row],[Fecha]])</f>
        <v>4</v>
      </c>
    </row>
    <row r="263" spans="2:7" x14ac:dyDescent="0.3">
      <c r="B263" s="17">
        <v>46045</v>
      </c>
      <c r="C263" t="s">
        <v>38</v>
      </c>
      <c r="D263" t="s">
        <v>234</v>
      </c>
      <c r="E263">
        <v>510</v>
      </c>
      <c r="F263" t="str">
        <f>TEXT(tbl_Datos[[#This Row],[Fecha]],"dddd")</f>
        <v>viernes</v>
      </c>
      <c r="G263">
        <f>WEEKNUM(tbl_Datos[[#This Row],[Fecha]])</f>
        <v>4</v>
      </c>
    </row>
    <row r="264" spans="2:7" x14ac:dyDescent="0.3">
      <c r="B264" s="17">
        <v>46045</v>
      </c>
      <c r="C264" t="s">
        <v>39</v>
      </c>
      <c r="D264" t="s">
        <v>233</v>
      </c>
      <c r="E264">
        <v>612</v>
      </c>
      <c r="F264" t="str">
        <f>TEXT(tbl_Datos[[#This Row],[Fecha]],"dddd")</f>
        <v>viernes</v>
      </c>
      <c r="G264">
        <f>WEEKNUM(tbl_Datos[[#This Row],[Fecha]])</f>
        <v>4</v>
      </c>
    </row>
    <row r="265" spans="2:7" x14ac:dyDescent="0.3">
      <c r="B265" s="17">
        <v>46045</v>
      </c>
      <c r="C265" t="s">
        <v>42</v>
      </c>
      <c r="D265" t="s">
        <v>235</v>
      </c>
      <c r="E265">
        <v>989</v>
      </c>
      <c r="F265" t="str">
        <f>TEXT(tbl_Datos[[#This Row],[Fecha]],"dddd")</f>
        <v>viernes</v>
      </c>
      <c r="G265">
        <f>WEEKNUM(tbl_Datos[[#This Row],[Fecha]])</f>
        <v>4</v>
      </c>
    </row>
    <row r="266" spans="2:7" x14ac:dyDescent="0.3">
      <c r="B266" s="17">
        <v>46045</v>
      </c>
      <c r="C266" t="s">
        <v>106</v>
      </c>
      <c r="D266" t="s">
        <v>237</v>
      </c>
      <c r="E266">
        <v>1071</v>
      </c>
      <c r="F266" t="str">
        <f>TEXT(tbl_Datos[[#This Row],[Fecha]],"dddd")</f>
        <v>viernes</v>
      </c>
      <c r="G266">
        <f>WEEKNUM(tbl_Datos[[#This Row],[Fecha]])</f>
        <v>4</v>
      </c>
    </row>
    <row r="267" spans="2:7" x14ac:dyDescent="0.3">
      <c r="B267" s="17">
        <v>46045</v>
      </c>
      <c r="C267" t="s">
        <v>38</v>
      </c>
      <c r="D267" t="s">
        <v>242</v>
      </c>
      <c r="E267">
        <v>798</v>
      </c>
      <c r="F267" t="str">
        <f>TEXT(tbl_Datos[[#This Row],[Fecha]],"dddd")</f>
        <v>viernes</v>
      </c>
      <c r="G267">
        <f>WEEKNUM(tbl_Datos[[#This Row],[Fecha]])</f>
        <v>4</v>
      </c>
    </row>
    <row r="268" spans="2:7" x14ac:dyDescent="0.3">
      <c r="B268" s="17">
        <v>46045</v>
      </c>
      <c r="C268" t="s">
        <v>39</v>
      </c>
      <c r="D268" t="s">
        <v>229</v>
      </c>
      <c r="E268">
        <v>528</v>
      </c>
      <c r="F268" t="str">
        <f>TEXT(tbl_Datos[[#This Row],[Fecha]],"dddd")</f>
        <v>viernes</v>
      </c>
      <c r="G268">
        <f>WEEKNUM(tbl_Datos[[#This Row],[Fecha]])</f>
        <v>4</v>
      </c>
    </row>
    <row r="269" spans="2:7" x14ac:dyDescent="0.3">
      <c r="B269" s="17">
        <v>46045</v>
      </c>
      <c r="C269" t="s">
        <v>38</v>
      </c>
      <c r="D269" t="s">
        <v>241</v>
      </c>
      <c r="E269">
        <v>180</v>
      </c>
      <c r="F269" t="str">
        <f>TEXT(tbl_Datos[[#This Row],[Fecha]],"dddd")</f>
        <v>viernes</v>
      </c>
      <c r="G269">
        <f>WEEKNUM(tbl_Datos[[#This Row],[Fecha]])</f>
        <v>4</v>
      </c>
    </row>
    <row r="270" spans="2:7" x14ac:dyDescent="0.3">
      <c r="B270" s="17">
        <v>46046</v>
      </c>
      <c r="C270" t="s">
        <v>39</v>
      </c>
      <c r="D270" t="s">
        <v>241</v>
      </c>
      <c r="E270">
        <v>840</v>
      </c>
      <c r="F270" t="str">
        <f>TEXT(tbl_Datos[[#This Row],[Fecha]],"dddd")</f>
        <v>sábado</v>
      </c>
      <c r="G270">
        <f>WEEKNUM(tbl_Datos[[#This Row],[Fecha]])</f>
        <v>4</v>
      </c>
    </row>
    <row r="271" spans="2:7" x14ac:dyDescent="0.3">
      <c r="B271" s="17">
        <v>46046</v>
      </c>
      <c r="C271" t="s">
        <v>42</v>
      </c>
      <c r="D271" t="s">
        <v>238</v>
      </c>
      <c r="E271">
        <v>1740</v>
      </c>
      <c r="F271" t="str">
        <f>TEXT(tbl_Datos[[#This Row],[Fecha]],"dddd")</f>
        <v>sábado</v>
      </c>
      <c r="G271">
        <f>WEEKNUM(tbl_Datos[[#This Row],[Fecha]])</f>
        <v>4</v>
      </c>
    </row>
    <row r="272" spans="2:7" x14ac:dyDescent="0.3">
      <c r="B272" s="17">
        <v>46046</v>
      </c>
      <c r="C272" t="s">
        <v>42</v>
      </c>
      <c r="D272" t="s">
        <v>223</v>
      </c>
      <c r="E272">
        <v>424</v>
      </c>
      <c r="F272" t="str">
        <f>TEXT(tbl_Datos[[#This Row],[Fecha]],"dddd")</f>
        <v>sábado</v>
      </c>
      <c r="G272">
        <f>WEEKNUM(tbl_Datos[[#This Row],[Fecha]])</f>
        <v>4</v>
      </c>
    </row>
    <row r="273" spans="2:7" x14ac:dyDescent="0.3">
      <c r="B273" s="17">
        <v>46046</v>
      </c>
      <c r="C273" t="s">
        <v>106</v>
      </c>
      <c r="D273" t="s">
        <v>230</v>
      </c>
      <c r="E273">
        <v>888</v>
      </c>
      <c r="F273" t="str">
        <f>TEXT(tbl_Datos[[#This Row],[Fecha]],"dddd")</f>
        <v>sábado</v>
      </c>
      <c r="G273">
        <f>WEEKNUM(tbl_Datos[[#This Row],[Fecha]])</f>
        <v>4</v>
      </c>
    </row>
    <row r="274" spans="2:7" x14ac:dyDescent="0.3">
      <c r="B274" s="17">
        <v>46046</v>
      </c>
      <c r="C274" t="s">
        <v>38</v>
      </c>
      <c r="D274" t="s">
        <v>239</v>
      </c>
      <c r="E274">
        <v>418</v>
      </c>
      <c r="F274" t="str">
        <f>TEXT(tbl_Datos[[#This Row],[Fecha]],"dddd")</f>
        <v>sábado</v>
      </c>
      <c r="G274">
        <f>WEEKNUM(tbl_Datos[[#This Row],[Fecha]])</f>
        <v>4</v>
      </c>
    </row>
    <row r="275" spans="2:7" x14ac:dyDescent="0.3">
      <c r="B275" s="17">
        <v>46046</v>
      </c>
      <c r="C275" t="s">
        <v>39</v>
      </c>
      <c r="D275" t="s">
        <v>223</v>
      </c>
      <c r="E275">
        <v>636</v>
      </c>
      <c r="F275" t="str">
        <f>TEXT(tbl_Datos[[#This Row],[Fecha]],"dddd")</f>
        <v>sábado</v>
      </c>
      <c r="G275">
        <f>WEEKNUM(tbl_Datos[[#This Row],[Fecha]])</f>
        <v>4</v>
      </c>
    </row>
    <row r="276" spans="2:7" x14ac:dyDescent="0.3">
      <c r="B276" s="17">
        <v>46046</v>
      </c>
      <c r="C276" t="s">
        <v>42</v>
      </c>
      <c r="D276" t="s">
        <v>226</v>
      </c>
      <c r="E276">
        <v>1728</v>
      </c>
      <c r="F276" t="str">
        <f>TEXT(tbl_Datos[[#This Row],[Fecha]],"dddd")</f>
        <v>sábado</v>
      </c>
      <c r="G276">
        <f>WEEKNUM(tbl_Datos[[#This Row],[Fecha]])</f>
        <v>4</v>
      </c>
    </row>
    <row r="277" spans="2:7" x14ac:dyDescent="0.3">
      <c r="B277" s="17">
        <v>46046</v>
      </c>
      <c r="C277" t="s">
        <v>38</v>
      </c>
      <c r="D277" t="s">
        <v>223</v>
      </c>
      <c r="E277">
        <v>583</v>
      </c>
      <c r="F277" t="str">
        <f>TEXT(tbl_Datos[[#This Row],[Fecha]],"dddd")</f>
        <v>sábado</v>
      </c>
      <c r="G277">
        <f>WEEKNUM(tbl_Datos[[#This Row],[Fecha]])</f>
        <v>4</v>
      </c>
    </row>
    <row r="278" spans="2:7" x14ac:dyDescent="0.3">
      <c r="B278" s="17">
        <v>46046</v>
      </c>
      <c r="C278" t="s">
        <v>39</v>
      </c>
      <c r="D278" t="s">
        <v>225</v>
      </c>
      <c r="E278">
        <v>1152</v>
      </c>
      <c r="F278" t="str">
        <f>TEXT(tbl_Datos[[#This Row],[Fecha]],"dddd")</f>
        <v>sábado</v>
      </c>
      <c r="G278">
        <f>WEEKNUM(tbl_Datos[[#This Row],[Fecha]])</f>
        <v>4</v>
      </c>
    </row>
    <row r="279" spans="2:7" x14ac:dyDescent="0.3">
      <c r="B279" s="17">
        <v>46047</v>
      </c>
      <c r="C279" t="s">
        <v>39</v>
      </c>
      <c r="D279" t="s">
        <v>240</v>
      </c>
      <c r="E279">
        <v>450</v>
      </c>
      <c r="F279" t="str">
        <f>TEXT(tbl_Datos[[#This Row],[Fecha]],"dddd")</f>
        <v>domingo</v>
      </c>
      <c r="G279">
        <f>WEEKNUM(tbl_Datos[[#This Row],[Fecha]])</f>
        <v>5</v>
      </c>
    </row>
    <row r="280" spans="2:7" x14ac:dyDescent="0.3">
      <c r="B280" s="17">
        <v>46047</v>
      </c>
      <c r="C280" t="s">
        <v>38</v>
      </c>
      <c r="D280" t="s">
        <v>221</v>
      </c>
      <c r="E280">
        <v>91</v>
      </c>
      <c r="F280" t="str">
        <f>TEXT(tbl_Datos[[#This Row],[Fecha]],"dddd")</f>
        <v>domingo</v>
      </c>
      <c r="G280">
        <f>WEEKNUM(tbl_Datos[[#This Row],[Fecha]])</f>
        <v>5</v>
      </c>
    </row>
    <row r="281" spans="2:7" x14ac:dyDescent="0.3">
      <c r="B281" s="17">
        <v>46047</v>
      </c>
      <c r="C281" t="s">
        <v>38</v>
      </c>
      <c r="D281" t="s">
        <v>229</v>
      </c>
      <c r="E281">
        <v>88</v>
      </c>
      <c r="F281" t="str">
        <f>TEXT(tbl_Datos[[#This Row],[Fecha]],"dddd")</f>
        <v>domingo</v>
      </c>
      <c r="G281">
        <f>WEEKNUM(tbl_Datos[[#This Row],[Fecha]])</f>
        <v>5</v>
      </c>
    </row>
    <row r="282" spans="2:7" x14ac:dyDescent="0.3">
      <c r="B282" s="17">
        <v>46047</v>
      </c>
      <c r="C282" t="s">
        <v>42</v>
      </c>
      <c r="D282" t="s">
        <v>223</v>
      </c>
      <c r="E282">
        <v>1219</v>
      </c>
      <c r="F282" t="str">
        <f>TEXT(tbl_Datos[[#This Row],[Fecha]],"dddd")</f>
        <v>domingo</v>
      </c>
      <c r="G282">
        <f>WEEKNUM(tbl_Datos[[#This Row],[Fecha]])</f>
        <v>5</v>
      </c>
    </row>
    <row r="283" spans="2:7" x14ac:dyDescent="0.3">
      <c r="B283" s="17">
        <v>46047</v>
      </c>
      <c r="C283" t="s">
        <v>106</v>
      </c>
      <c r="D283" t="s">
        <v>239</v>
      </c>
      <c r="E283">
        <v>456</v>
      </c>
      <c r="F283" t="str">
        <f>TEXT(tbl_Datos[[#This Row],[Fecha]],"dddd")</f>
        <v>domingo</v>
      </c>
      <c r="G283">
        <f>WEEKNUM(tbl_Datos[[#This Row],[Fecha]])</f>
        <v>5</v>
      </c>
    </row>
    <row r="284" spans="2:7" x14ac:dyDescent="0.3">
      <c r="B284" s="17">
        <v>46047</v>
      </c>
      <c r="C284" t="s">
        <v>106</v>
      </c>
      <c r="D284" t="s">
        <v>239</v>
      </c>
      <c r="E284">
        <v>418</v>
      </c>
      <c r="F284" t="str">
        <f>TEXT(tbl_Datos[[#This Row],[Fecha]],"dddd")</f>
        <v>domingo</v>
      </c>
      <c r="G284">
        <f>WEEKNUM(tbl_Datos[[#This Row],[Fecha]])</f>
        <v>5</v>
      </c>
    </row>
    <row r="285" spans="2:7" x14ac:dyDescent="0.3">
      <c r="B285" s="17">
        <v>46047</v>
      </c>
      <c r="C285" t="s">
        <v>39</v>
      </c>
      <c r="D285" t="s">
        <v>235</v>
      </c>
      <c r="E285">
        <v>473</v>
      </c>
      <c r="F285" t="str">
        <f>TEXT(tbl_Datos[[#This Row],[Fecha]],"dddd")</f>
        <v>domingo</v>
      </c>
      <c r="G285">
        <f>WEEKNUM(tbl_Datos[[#This Row],[Fecha]])</f>
        <v>5</v>
      </c>
    </row>
    <row r="286" spans="2:7" x14ac:dyDescent="0.3">
      <c r="B286" s="17">
        <v>46047</v>
      </c>
      <c r="C286" t="s">
        <v>42</v>
      </c>
      <c r="D286" t="s">
        <v>237</v>
      </c>
      <c r="E286">
        <v>1449</v>
      </c>
      <c r="F286" t="str">
        <f>TEXT(tbl_Datos[[#This Row],[Fecha]],"dddd")</f>
        <v>domingo</v>
      </c>
      <c r="G286">
        <f>WEEKNUM(tbl_Datos[[#This Row],[Fecha]])</f>
        <v>5</v>
      </c>
    </row>
    <row r="287" spans="2:7" x14ac:dyDescent="0.3">
      <c r="B287" s="17">
        <v>46047</v>
      </c>
      <c r="C287" t="s">
        <v>42</v>
      </c>
      <c r="D287" t="s">
        <v>237</v>
      </c>
      <c r="E287">
        <v>756</v>
      </c>
      <c r="F287" t="str">
        <f>TEXT(tbl_Datos[[#This Row],[Fecha]],"dddd")</f>
        <v>domingo</v>
      </c>
      <c r="G287">
        <f>WEEKNUM(tbl_Datos[[#This Row],[Fecha]])</f>
        <v>5</v>
      </c>
    </row>
    <row r="288" spans="2:7" x14ac:dyDescent="0.3">
      <c r="B288" s="17">
        <v>46047</v>
      </c>
      <c r="C288" t="s">
        <v>106</v>
      </c>
      <c r="D288" t="s">
        <v>215</v>
      </c>
      <c r="E288">
        <v>1380</v>
      </c>
      <c r="F288" t="str">
        <f>TEXT(tbl_Datos[[#This Row],[Fecha]],"dddd")</f>
        <v>domingo</v>
      </c>
      <c r="G288">
        <f>WEEKNUM(tbl_Datos[[#This Row],[Fecha]])</f>
        <v>5</v>
      </c>
    </row>
    <row r="289" spans="2:7" x14ac:dyDescent="0.3">
      <c r="B289" s="17">
        <v>46048</v>
      </c>
      <c r="C289" t="s">
        <v>42</v>
      </c>
      <c r="D289" t="s">
        <v>232</v>
      </c>
      <c r="E289">
        <v>47</v>
      </c>
      <c r="F289" t="str">
        <f>TEXT(tbl_Datos[[#This Row],[Fecha]],"dddd")</f>
        <v>lunes</v>
      </c>
      <c r="G289">
        <f>WEEKNUM(tbl_Datos[[#This Row],[Fecha]])</f>
        <v>5</v>
      </c>
    </row>
    <row r="290" spans="2:7" x14ac:dyDescent="0.3">
      <c r="B290" s="17">
        <v>46048</v>
      </c>
      <c r="C290" t="s">
        <v>42</v>
      </c>
      <c r="D290" t="s">
        <v>219</v>
      </c>
      <c r="E290">
        <v>455</v>
      </c>
      <c r="F290" t="str">
        <f>TEXT(tbl_Datos[[#This Row],[Fecha]],"dddd")</f>
        <v>lunes</v>
      </c>
      <c r="G290">
        <f>WEEKNUM(tbl_Datos[[#This Row],[Fecha]])</f>
        <v>5</v>
      </c>
    </row>
    <row r="291" spans="2:7" x14ac:dyDescent="0.3">
      <c r="B291" s="17">
        <v>46048</v>
      </c>
      <c r="C291" t="s">
        <v>39</v>
      </c>
      <c r="D291" t="s">
        <v>230</v>
      </c>
      <c r="E291">
        <v>407</v>
      </c>
      <c r="F291" t="str">
        <f>TEXT(tbl_Datos[[#This Row],[Fecha]],"dddd")</f>
        <v>lunes</v>
      </c>
      <c r="G291">
        <f>WEEKNUM(tbl_Datos[[#This Row],[Fecha]])</f>
        <v>5</v>
      </c>
    </row>
    <row r="292" spans="2:7" x14ac:dyDescent="0.3">
      <c r="B292" s="17">
        <v>46048</v>
      </c>
      <c r="C292" t="s">
        <v>106</v>
      </c>
      <c r="D292" t="s">
        <v>217</v>
      </c>
      <c r="E292">
        <v>728</v>
      </c>
      <c r="F292" t="str">
        <f>TEXT(tbl_Datos[[#This Row],[Fecha]],"dddd")</f>
        <v>lunes</v>
      </c>
      <c r="G292">
        <f>WEEKNUM(tbl_Datos[[#This Row],[Fecha]])</f>
        <v>5</v>
      </c>
    </row>
    <row r="293" spans="2:7" x14ac:dyDescent="0.3">
      <c r="B293" s="17">
        <v>46048</v>
      </c>
      <c r="C293" t="s">
        <v>38</v>
      </c>
      <c r="D293" t="s">
        <v>223</v>
      </c>
      <c r="E293">
        <v>636</v>
      </c>
      <c r="F293" t="str">
        <f>TEXT(tbl_Datos[[#This Row],[Fecha]],"dddd")</f>
        <v>lunes</v>
      </c>
      <c r="G293">
        <f>WEEKNUM(tbl_Datos[[#This Row],[Fecha]])</f>
        <v>5</v>
      </c>
    </row>
    <row r="294" spans="2:7" x14ac:dyDescent="0.3">
      <c r="B294" s="17">
        <v>46048</v>
      </c>
      <c r="C294" t="s">
        <v>106</v>
      </c>
      <c r="D294" t="s">
        <v>226</v>
      </c>
      <c r="E294">
        <v>1824</v>
      </c>
      <c r="F294" t="str">
        <f>TEXT(tbl_Datos[[#This Row],[Fecha]],"dddd")</f>
        <v>lunes</v>
      </c>
      <c r="G294">
        <f>WEEKNUM(tbl_Datos[[#This Row],[Fecha]])</f>
        <v>5</v>
      </c>
    </row>
    <row r="295" spans="2:7" x14ac:dyDescent="0.3">
      <c r="B295" s="17">
        <v>46048</v>
      </c>
      <c r="C295" t="s">
        <v>42</v>
      </c>
      <c r="D295" t="s">
        <v>242</v>
      </c>
      <c r="E295">
        <v>399</v>
      </c>
      <c r="F295" t="str">
        <f>TEXT(tbl_Datos[[#This Row],[Fecha]],"dddd")</f>
        <v>lunes</v>
      </c>
      <c r="G295">
        <f>WEEKNUM(tbl_Datos[[#This Row],[Fecha]])</f>
        <v>5</v>
      </c>
    </row>
    <row r="296" spans="2:7" x14ac:dyDescent="0.3">
      <c r="B296" s="17">
        <v>46048</v>
      </c>
      <c r="C296" t="s">
        <v>106</v>
      </c>
      <c r="D296" t="s">
        <v>225</v>
      </c>
      <c r="E296">
        <v>256</v>
      </c>
      <c r="F296" t="str">
        <f>TEXT(tbl_Datos[[#This Row],[Fecha]],"dddd")</f>
        <v>lunes</v>
      </c>
      <c r="G296">
        <f>WEEKNUM(tbl_Datos[[#This Row],[Fecha]])</f>
        <v>5</v>
      </c>
    </row>
    <row r="297" spans="2:7" x14ac:dyDescent="0.3">
      <c r="B297" s="17">
        <v>46048</v>
      </c>
      <c r="C297" t="s">
        <v>38</v>
      </c>
      <c r="D297" t="s">
        <v>236</v>
      </c>
      <c r="E297">
        <v>165</v>
      </c>
      <c r="F297" t="str">
        <f>TEXT(tbl_Datos[[#This Row],[Fecha]],"dddd")</f>
        <v>lunes</v>
      </c>
      <c r="G297">
        <f>WEEKNUM(tbl_Datos[[#This Row],[Fecha]])</f>
        <v>5</v>
      </c>
    </row>
    <row r="298" spans="2:7" x14ac:dyDescent="0.3">
      <c r="B298" s="17">
        <v>46048</v>
      </c>
      <c r="C298" t="s">
        <v>39</v>
      </c>
      <c r="D298" t="s">
        <v>234</v>
      </c>
      <c r="E298">
        <v>612</v>
      </c>
      <c r="F298" t="str">
        <f>TEXT(tbl_Datos[[#This Row],[Fecha]],"dddd")</f>
        <v>lunes</v>
      </c>
      <c r="G298">
        <f>WEEKNUM(tbl_Datos[[#This Row],[Fecha]])</f>
        <v>5</v>
      </c>
    </row>
    <row r="299" spans="2:7" x14ac:dyDescent="0.3">
      <c r="B299" s="17">
        <v>46048</v>
      </c>
      <c r="C299" t="s">
        <v>106</v>
      </c>
      <c r="D299" t="s">
        <v>242</v>
      </c>
      <c r="E299">
        <v>684</v>
      </c>
      <c r="F299" t="str">
        <f>TEXT(tbl_Datos[[#This Row],[Fecha]],"dddd")</f>
        <v>lunes</v>
      </c>
      <c r="G299">
        <f>WEEKNUM(tbl_Datos[[#This Row],[Fecha]])</f>
        <v>5</v>
      </c>
    </row>
    <row r="300" spans="2:7" x14ac:dyDescent="0.3">
      <c r="B300" s="17">
        <v>46049</v>
      </c>
      <c r="C300" t="s">
        <v>38</v>
      </c>
      <c r="D300" t="s">
        <v>238</v>
      </c>
      <c r="E300">
        <v>1740</v>
      </c>
      <c r="F300" t="str">
        <f>TEXT(tbl_Datos[[#This Row],[Fecha]],"dddd")</f>
        <v>martes</v>
      </c>
      <c r="G300">
        <f>WEEKNUM(tbl_Datos[[#This Row],[Fecha]])</f>
        <v>5</v>
      </c>
    </row>
    <row r="301" spans="2:7" x14ac:dyDescent="0.3">
      <c r="B301" s="17">
        <v>46049</v>
      </c>
      <c r="C301" t="s">
        <v>38</v>
      </c>
      <c r="D301" t="s">
        <v>230</v>
      </c>
      <c r="E301">
        <v>851</v>
      </c>
      <c r="F301" t="str">
        <f>TEXT(tbl_Datos[[#This Row],[Fecha]],"dddd")</f>
        <v>martes</v>
      </c>
      <c r="G301">
        <f>WEEKNUM(tbl_Datos[[#This Row],[Fecha]])</f>
        <v>5</v>
      </c>
    </row>
    <row r="302" spans="2:7" x14ac:dyDescent="0.3">
      <c r="B302" s="17">
        <v>46049</v>
      </c>
      <c r="C302" t="s">
        <v>106</v>
      </c>
      <c r="D302" t="s">
        <v>242</v>
      </c>
      <c r="E302">
        <v>228</v>
      </c>
      <c r="F302" t="str">
        <f>TEXT(tbl_Datos[[#This Row],[Fecha]],"dddd")</f>
        <v>martes</v>
      </c>
      <c r="G302">
        <f>WEEKNUM(tbl_Datos[[#This Row],[Fecha]])</f>
        <v>5</v>
      </c>
    </row>
    <row r="303" spans="2:7" x14ac:dyDescent="0.3">
      <c r="B303" s="17">
        <v>46049</v>
      </c>
      <c r="C303" t="s">
        <v>38</v>
      </c>
      <c r="D303" t="s">
        <v>219</v>
      </c>
      <c r="E303">
        <v>1729</v>
      </c>
      <c r="F303" t="str">
        <f>TEXT(tbl_Datos[[#This Row],[Fecha]],"dddd")</f>
        <v>martes</v>
      </c>
      <c r="G303">
        <f>WEEKNUM(tbl_Datos[[#This Row],[Fecha]])</f>
        <v>5</v>
      </c>
    </row>
    <row r="304" spans="2:7" x14ac:dyDescent="0.3">
      <c r="B304" s="17">
        <v>46049</v>
      </c>
      <c r="C304" t="s">
        <v>39</v>
      </c>
      <c r="D304" t="s">
        <v>223</v>
      </c>
      <c r="E304">
        <v>583</v>
      </c>
      <c r="F304" t="str">
        <f>TEXT(tbl_Datos[[#This Row],[Fecha]],"dddd")</f>
        <v>martes</v>
      </c>
      <c r="G304">
        <f>WEEKNUM(tbl_Datos[[#This Row],[Fecha]])</f>
        <v>5</v>
      </c>
    </row>
    <row r="305" spans="2:7" x14ac:dyDescent="0.3">
      <c r="B305" s="17">
        <v>46049</v>
      </c>
      <c r="C305" t="s">
        <v>39</v>
      </c>
      <c r="D305" t="s">
        <v>219</v>
      </c>
      <c r="E305">
        <v>2275</v>
      </c>
      <c r="F305" t="str">
        <f>TEXT(tbl_Datos[[#This Row],[Fecha]],"dddd")</f>
        <v>martes</v>
      </c>
      <c r="G305">
        <f>WEEKNUM(tbl_Datos[[#This Row],[Fecha]])</f>
        <v>5</v>
      </c>
    </row>
    <row r="306" spans="2:7" x14ac:dyDescent="0.3">
      <c r="B306" s="17">
        <v>46049</v>
      </c>
      <c r="C306" t="s">
        <v>106</v>
      </c>
      <c r="D306" t="s">
        <v>241</v>
      </c>
      <c r="E306">
        <v>1200</v>
      </c>
      <c r="F306" t="str">
        <f>TEXT(tbl_Datos[[#This Row],[Fecha]],"dddd")</f>
        <v>martes</v>
      </c>
      <c r="G306">
        <f>WEEKNUM(tbl_Datos[[#This Row],[Fecha]])</f>
        <v>5</v>
      </c>
    </row>
    <row r="307" spans="2:7" x14ac:dyDescent="0.3">
      <c r="B307" s="17">
        <v>46049</v>
      </c>
      <c r="C307" t="s">
        <v>42</v>
      </c>
      <c r="D307" t="s">
        <v>231</v>
      </c>
      <c r="E307">
        <v>88</v>
      </c>
      <c r="F307" t="str">
        <f>TEXT(tbl_Datos[[#This Row],[Fecha]],"dddd")</f>
        <v>martes</v>
      </c>
      <c r="G307">
        <f>WEEKNUM(tbl_Datos[[#This Row],[Fecha]])</f>
        <v>5</v>
      </c>
    </row>
    <row r="308" spans="2:7" x14ac:dyDescent="0.3">
      <c r="B308" s="17">
        <v>46049</v>
      </c>
      <c r="C308" t="s">
        <v>38</v>
      </c>
      <c r="D308" t="s">
        <v>228</v>
      </c>
      <c r="E308">
        <v>1800</v>
      </c>
      <c r="F308" t="str">
        <f>TEXT(tbl_Datos[[#This Row],[Fecha]],"dddd")</f>
        <v>martes</v>
      </c>
      <c r="G308">
        <f>WEEKNUM(tbl_Datos[[#This Row],[Fecha]])</f>
        <v>5</v>
      </c>
    </row>
    <row r="309" spans="2:7" x14ac:dyDescent="0.3">
      <c r="B309" s="17">
        <v>46049</v>
      </c>
      <c r="C309" t="s">
        <v>39</v>
      </c>
      <c r="D309" t="s">
        <v>219</v>
      </c>
      <c r="E309">
        <v>2184</v>
      </c>
      <c r="F309" t="str">
        <f>TEXT(tbl_Datos[[#This Row],[Fecha]],"dddd")</f>
        <v>martes</v>
      </c>
      <c r="G309">
        <f>WEEKNUM(tbl_Datos[[#This Row],[Fecha]])</f>
        <v>5</v>
      </c>
    </row>
    <row r="310" spans="2:7" x14ac:dyDescent="0.3">
      <c r="B310" s="17">
        <v>46049</v>
      </c>
      <c r="C310" t="s">
        <v>39</v>
      </c>
      <c r="D310" t="s">
        <v>234</v>
      </c>
      <c r="E310">
        <v>51</v>
      </c>
      <c r="F310" t="str">
        <f>TEXT(tbl_Datos[[#This Row],[Fecha]],"dddd")</f>
        <v>martes</v>
      </c>
      <c r="G310">
        <f>WEEKNUM(tbl_Datos[[#This Row],[Fecha]])</f>
        <v>5</v>
      </c>
    </row>
    <row r="311" spans="2:7" x14ac:dyDescent="0.3">
      <c r="B311" s="17">
        <v>46049</v>
      </c>
      <c r="C311" t="s">
        <v>38</v>
      </c>
      <c r="D311" t="s">
        <v>227</v>
      </c>
      <c r="E311">
        <v>232</v>
      </c>
      <c r="F311" t="str">
        <f>TEXT(tbl_Datos[[#This Row],[Fecha]],"dddd")</f>
        <v>martes</v>
      </c>
      <c r="G311">
        <f>WEEKNUM(tbl_Datos[[#This Row],[Fecha]])</f>
        <v>5</v>
      </c>
    </row>
    <row r="312" spans="2:7" x14ac:dyDescent="0.3">
      <c r="B312" s="17">
        <v>46049</v>
      </c>
      <c r="C312" t="s">
        <v>42</v>
      </c>
      <c r="D312" t="s">
        <v>223</v>
      </c>
      <c r="E312">
        <v>1325</v>
      </c>
      <c r="F312" t="str">
        <f>TEXT(tbl_Datos[[#This Row],[Fecha]],"dddd")</f>
        <v>martes</v>
      </c>
      <c r="G312">
        <f>WEEKNUM(tbl_Datos[[#This Row],[Fecha]])</f>
        <v>5</v>
      </c>
    </row>
    <row r="313" spans="2:7" x14ac:dyDescent="0.3">
      <c r="B313" s="17">
        <v>46049</v>
      </c>
      <c r="C313" t="s">
        <v>106</v>
      </c>
      <c r="D313" t="s">
        <v>241</v>
      </c>
      <c r="E313">
        <v>840</v>
      </c>
      <c r="F313" t="str">
        <f>TEXT(tbl_Datos[[#This Row],[Fecha]],"dddd")</f>
        <v>martes</v>
      </c>
      <c r="G313">
        <f>WEEKNUM(tbl_Datos[[#This Row],[Fecha]])</f>
        <v>5</v>
      </c>
    </row>
    <row r="314" spans="2:7" x14ac:dyDescent="0.3">
      <c r="B314" s="17">
        <v>46050</v>
      </c>
      <c r="C314" t="s">
        <v>106</v>
      </c>
      <c r="D314" t="s">
        <v>242</v>
      </c>
      <c r="E314">
        <v>1425</v>
      </c>
      <c r="F314" t="str">
        <f>TEXT(tbl_Datos[[#This Row],[Fecha]],"dddd")</f>
        <v>miércoles</v>
      </c>
      <c r="G314">
        <f>WEEKNUM(tbl_Datos[[#This Row],[Fecha]])</f>
        <v>5</v>
      </c>
    </row>
    <row r="315" spans="2:7" x14ac:dyDescent="0.3">
      <c r="B315" s="17">
        <v>46050</v>
      </c>
      <c r="C315" t="s">
        <v>106</v>
      </c>
      <c r="D315" t="s">
        <v>219</v>
      </c>
      <c r="E315">
        <v>1820</v>
      </c>
      <c r="F315" t="str">
        <f>TEXT(tbl_Datos[[#This Row],[Fecha]],"dddd")</f>
        <v>miércoles</v>
      </c>
      <c r="G315">
        <f>WEEKNUM(tbl_Datos[[#This Row],[Fecha]])</f>
        <v>5</v>
      </c>
    </row>
    <row r="316" spans="2:7" x14ac:dyDescent="0.3">
      <c r="B316" s="17">
        <v>46050</v>
      </c>
      <c r="C316" t="s">
        <v>38</v>
      </c>
      <c r="D316" t="s">
        <v>230</v>
      </c>
      <c r="E316">
        <v>666</v>
      </c>
      <c r="F316" t="str">
        <f>TEXT(tbl_Datos[[#This Row],[Fecha]],"dddd")</f>
        <v>miércoles</v>
      </c>
      <c r="G316">
        <f>WEEKNUM(tbl_Datos[[#This Row],[Fecha]])</f>
        <v>5</v>
      </c>
    </row>
    <row r="317" spans="2:7" x14ac:dyDescent="0.3">
      <c r="B317" s="17">
        <v>46050</v>
      </c>
      <c r="C317" t="s">
        <v>39</v>
      </c>
      <c r="D317" t="s">
        <v>227</v>
      </c>
      <c r="E317">
        <v>1044</v>
      </c>
      <c r="F317" t="str">
        <f>TEXT(tbl_Datos[[#This Row],[Fecha]],"dddd")</f>
        <v>miércoles</v>
      </c>
      <c r="G317">
        <f>WEEKNUM(tbl_Datos[[#This Row],[Fecha]])</f>
        <v>5</v>
      </c>
    </row>
    <row r="318" spans="2:7" x14ac:dyDescent="0.3">
      <c r="B318" s="17">
        <v>46050</v>
      </c>
      <c r="C318" t="s">
        <v>106</v>
      </c>
      <c r="D318" t="s">
        <v>230</v>
      </c>
      <c r="E318">
        <v>740</v>
      </c>
      <c r="F318" t="str">
        <f>TEXT(tbl_Datos[[#This Row],[Fecha]],"dddd")</f>
        <v>miércoles</v>
      </c>
      <c r="G318">
        <f>WEEKNUM(tbl_Datos[[#This Row],[Fecha]])</f>
        <v>5</v>
      </c>
    </row>
    <row r="319" spans="2:7" x14ac:dyDescent="0.3">
      <c r="B319" s="17">
        <v>46050</v>
      </c>
      <c r="C319" t="s">
        <v>42</v>
      </c>
      <c r="D319" t="s">
        <v>221</v>
      </c>
      <c r="E319">
        <v>234</v>
      </c>
      <c r="F319" t="str">
        <f>TEXT(tbl_Datos[[#This Row],[Fecha]],"dddd")</f>
        <v>miércoles</v>
      </c>
      <c r="G319">
        <f>WEEKNUM(tbl_Datos[[#This Row],[Fecha]])</f>
        <v>5</v>
      </c>
    </row>
    <row r="320" spans="2:7" x14ac:dyDescent="0.3">
      <c r="B320" s="17">
        <v>46051</v>
      </c>
      <c r="C320" t="s">
        <v>42</v>
      </c>
      <c r="D320" t="s">
        <v>231</v>
      </c>
      <c r="E320">
        <v>66</v>
      </c>
      <c r="F320" t="str">
        <f>TEXT(tbl_Datos[[#This Row],[Fecha]],"dddd")</f>
        <v>jueves</v>
      </c>
      <c r="G320">
        <f>WEEKNUM(tbl_Datos[[#This Row],[Fecha]])</f>
        <v>5</v>
      </c>
    </row>
    <row r="321" spans="2:7" x14ac:dyDescent="0.3">
      <c r="B321" s="17">
        <v>46051</v>
      </c>
      <c r="C321" t="s">
        <v>38</v>
      </c>
      <c r="D321" t="s">
        <v>215</v>
      </c>
      <c r="E321">
        <v>69</v>
      </c>
      <c r="F321" t="str">
        <f>TEXT(tbl_Datos[[#This Row],[Fecha]],"dddd")</f>
        <v>jueves</v>
      </c>
      <c r="G321">
        <f>WEEKNUM(tbl_Datos[[#This Row],[Fecha]])</f>
        <v>5</v>
      </c>
    </row>
    <row r="322" spans="2:7" x14ac:dyDescent="0.3">
      <c r="B322" s="17">
        <v>46051</v>
      </c>
      <c r="C322" t="s">
        <v>38</v>
      </c>
      <c r="D322" t="s">
        <v>234</v>
      </c>
      <c r="E322">
        <v>408</v>
      </c>
      <c r="F322" t="str">
        <f>TEXT(tbl_Datos[[#This Row],[Fecha]],"dddd")</f>
        <v>jueves</v>
      </c>
      <c r="G322">
        <f>WEEKNUM(tbl_Datos[[#This Row],[Fecha]])</f>
        <v>5</v>
      </c>
    </row>
    <row r="323" spans="2:7" x14ac:dyDescent="0.3">
      <c r="B323" s="17">
        <v>46051</v>
      </c>
      <c r="C323" t="s">
        <v>42</v>
      </c>
      <c r="D323" t="s">
        <v>225</v>
      </c>
      <c r="E323">
        <v>1600</v>
      </c>
      <c r="F323" t="str">
        <f>TEXT(tbl_Datos[[#This Row],[Fecha]],"dddd")</f>
        <v>jueves</v>
      </c>
      <c r="G323">
        <f>WEEKNUM(tbl_Datos[[#This Row],[Fecha]])</f>
        <v>5</v>
      </c>
    </row>
    <row r="324" spans="2:7" x14ac:dyDescent="0.3">
      <c r="B324" s="17">
        <v>46051</v>
      </c>
      <c r="C324" t="s">
        <v>39</v>
      </c>
      <c r="D324" t="s">
        <v>221</v>
      </c>
      <c r="E324">
        <v>39</v>
      </c>
      <c r="F324" t="str">
        <f>TEXT(tbl_Datos[[#This Row],[Fecha]],"dddd")</f>
        <v>jueves</v>
      </c>
      <c r="G324">
        <f>WEEKNUM(tbl_Datos[[#This Row],[Fecha]])</f>
        <v>5</v>
      </c>
    </row>
    <row r="325" spans="2:7" x14ac:dyDescent="0.3">
      <c r="B325" s="17">
        <v>46051</v>
      </c>
      <c r="C325" t="s">
        <v>106</v>
      </c>
      <c r="D325" t="s">
        <v>217</v>
      </c>
      <c r="E325">
        <v>104</v>
      </c>
      <c r="F325" t="str">
        <f>TEXT(tbl_Datos[[#This Row],[Fecha]],"dddd")</f>
        <v>jueves</v>
      </c>
      <c r="G325">
        <f>WEEKNUM(tbl_Datos[[#This Row],[Fecha]])</f>
        <v>5</v>
      </c>
    </row>
    <row r="326" spans="2:7" x14ac:dyDescent="0.3">
      <c r="B326" s="17">
        <v>46051</v>
      </c>
      <c r="C326" t="s">
        <v>42</v>
      </c>
      <c r="D326" t="s">
        <v>227</v>
      </c>
      <c r="E326">
        <v>928</v>
      </c>
      <c r="F326" t="str">
        <f>TEXT(tbl_Datos[[#This Row],[Fecha]],"dddd")</f>
        <v>jueves</v>
      </c>
      <c r="G326">
        <f>WEEKNUM(tbl_Datos[[#This Row],[Fecha]])</f>
        <v>5</v>
      </c>
    </row>
    <row r="327" spans="2:7" x14ac:dyDescent="0.3">
      <c r="B327" s="17">
        <v>46051</v>
      </c>
      <c r="C327" t="s">
        <v>38</v>
      </c>
      <c r="D327" t="s">
        <v>238</v>
      </c>
      <c r="E327">
        <v>87</v>
      </c>
      <c r="F327" t="str">
        <f>TEXT(tbl_Datos[[#This Row],[Fecha]],"dddd")</f>
        <v>jueves</v>
      </c>
      <c r="G327">
        <f>WEEKNUM(tbl_Datos[[#This Row],[Fecha]])</f>
        <v>5</v>
      </c>
    </row>
    <row r="328" spans="2:7" x14ac:dyDescent="0.3">
      <c r="B328" s="17">
        <v>46051</v>
      </c>
      <c r="C328" t="s">
        <v>38</v>
      </c>
      <c r="D328" t="s">
        <v>226</v>
      </c>
      <c r="E328">
        <v>1632</v>
      </c>
      <c r="F328" t="str">
        <f>TEXT(tbl_Datos[[#This Row],[Fecha]],"dddd")</f>
        <v>jueves</v>
      </c>
      <c r="G328">
        <f>WEEKNUM(tbl_Datos[[#This Row],[Fecha]])</f>
        <v>5</v>
      </c>
    </row>
    <row r="329" spans="2:7" x14ac:dyDescent="0.3">
      <c r="B329" s="17">
        <v>46051</v>
      </c>
      <c r="C329" t="s">
        <v>42</v>
      </c>
      <c r="D329" t="s">
        <v>221</v>
      </c>
      <c r="E329">
        <v>273</v>
      </c>
      <c r="F329" t="str">
        <f>TEXT(tbl_Datos[[#This Row],[Fecha]],"dddd")</f>
        <v>jueves</v>
      </c>
      <c r="G329">
        <f>WEEKNUM(tbl_Datos[[#This Row],[Fecha]])</f>
        <v>5</v>
      </c>
    </row>
    <row r="330" spans="2:7" x14ac:dyDescent="0.3">
      <c r="B330" s="17">
        <v>46051</v>
      </c>
      <c r="C330" t="s">
        <v>42</v>
      </c>
      <c r="D330" t="s">
        <v>234</v>
      </c>
      <c r="E330">
        <v>714</v>
      </c>
      <c r="F330" t="str">
        <f>TEXT(tbl_Datos[[#This Row],[Fecha]],"dddd")</f>
        <v>jueves</v>
      </c>
      <c r="G330">
        <f>WEEKNUM(tbl_Datos[[#This Row],[Fecha]])</f>
        <v>5</v>
      </c>
    </row>
    <row r="331" spans="2:7" x14ac:dyDescent="0.3">
      <c r="B331" s="17">
        <v>46051</v>
      </c>
      <c r="C331" t="s">
        <v>106</v>
      </c>
      <c r="D331" t="s">
        <v>219</v>
      </c>
      <c r="E331">
        <v>1274</v>
      </c>
      <c r="F331" t="str">
        <f>TEXT(tbl_Datos[[#This Row],[Fecha]],"dddd")</f>
        <v>jueves</v>
      </c>
      <c r="G331">
        <f>WEEKNUM(tbl_Datos[[#This Row],[Fecha]])</f>
        <v>5</v>
      </c>
    </row>
    <row r="332" spans="2:7" x14ac:dyDescent="0.3">
      <c r="B332" s="17">
        <v>46051</v>
      </c>
      <c r="C332" t="s">
        <v>38</v>
      </c>
      <c r="D332" t="s">
        <v>228</v>
      </c>
      <c r="E332">
        <v>72</v>
      </c>
      <c r="F332" t="str">
        <f>TEXT(tbl_Datos[[#This Row],[Fecha]],"dddd")</f>
        <v>jueves</v>
      </c>
      <c r="G332">
        <f>WEEKNUM(tbl_Datos[[#This Row],[Fecha]])</f>
        <v>5</v>
      </c>
    </row>
    <row r="333" spans="2:7" x14ac:dyDescent="0.3">
      <c r="B333" s="17">
        <v>46051</v>
      </c>
      <c r="C333" t="s">
        <v>106</v>
      </c>
      <c r="D333" t="s">
        <v>236</v>
      </c>
      <c r="E333">
        <v>209</v>
      </c>
      <c r="F333" t="str">
        <f>TEXT(tbl_Datos[[#This Row],[Fecha]],"dddd")</f>
        <v>jueves</v>
      </c>
      <c r="G333">
        <f>WEEKNUM(tbl_Datos[[#This Row],[Fecha]])</f>
        <v>5</v>
      </c>
    </row>
    <row r="334" spans="2:7" x14ac:dyDescent="0.3">
      <c r="B334" s="17">
        <v>46051</v>
      </c>
      <c r="C334" t="s">
        <v>42</v>
      </c>
      <c r="D334" t="s">
        <v>223</v>
      </c>
      <c r="E334">
        <v>583</v>
      </c>
      <c r="F334" t="str">
        <f>TEXT(tbl_Datos[[#This Row],[Fecha]],"dddd")</f>
        <v>jueves</v>
      </c>
      <c r="G334">
        <f>WEEKNUM(tbl_Datos[[#This Row],[Fecha]])</f>
        <v>5</v>
      </c>
    </row>
    <row r="335" spans="2:7" x14ac:dyDescent="0.3">
      <c r="B335" s="17">
        <v>46052</v>
      </c>
      <c r="C335" t="s">
        <v>106</v>
      </c>
      <c r="D335" t="s">
        <v>226</v>
      </c>
      <c r="E335">
        <v>2208</v>
      </c>
      <c r="F335" t="str">
        <f>TEXT(tbl_Datos[[#This Row],[Fecha]],"dddd")</f>
        <v>viernes</v>
      </c>
      <c r="G335">
        <f>WEEKNUM(tbl_Datos[[#This Row],[Fecha]])</f>
        <v>5</v>
      </c>
    </row>
    <row r="336" spans="2:7" x14ac:dyDescent="0.3">
      <c r="B336" s="17">
        <v>46052</v>
      </c>
      <c r="C336" t="s">
        <v>42</v>
      </c>
      <c r="D336" t="s">
        <v>241</v>
      </c>
      <c r="E336">
        <v>240</v>
      </c>
      <c r="F336" t="str">
        <f>TEXT(tbl_Datos[[#This Row],[Fecha]],"dddd")</f>
        <v>viernes</v>
      </c>
      <c r="G336">
        <f>WEEKNUM(tbl_Datos[[#This Row],[Fecha]])</f>
        <v>5</v>
      </c>
    </row>
    <row r="337" spans="2:7" x14ac:dyDescent="0.3">
      <c r="B337" s="17">
        <v>46052</v>
      </c>
      <c r="C337" t="s">
        <v>106</v>
      </c>
      <c r="D337" t="s">
        <v>228</v>
      </c>
      <c r="E337">
        <v>1584</v>
      </c>
      <c r="F337" t="str">
        <f>TEXT(tbl_Datos[[#This Row],[Fecha]],"dddd")</f>
        <v>viernes</v>
      </c>
      <c r="G337">
        <f>WEEKNUM(tbl_Datos[[#This Row],[Fecha]])</f>
        <v>5</v>
      </c>
    </row>
    <row r="338" spans="2:7" x14ac:dyDescent="0.3">
      <c r="B338" s="17">
        <v>46052</v>
      </c>
      <c r="C338" t="s">
        <v>106</v>
      </c>
      <c r="D338" t="s">
        <v>230</v>
      </c>
      <c r="E338">
        <v>296</v>
      </c>
      <c r="F338" t="str">
        <f>TEXT(tbl_Datos[[#This Row],[Fecha]],"dddd")</f>
        <v>viernes</v>
      </c>
      <c r="G338">
        <f>WEEKNUM(tbl_Datos[[#This Row],[Fecha]])</f>
        <v>5</v>
      </c>
    </row>
    <row r="339" spans="2:7" x14ac:dyDescent="0.3">
      <c r="B339" s="17">
        <v>46052</v>
      </c>
      <c r="C339" t="s">
        <v>38</v>
      </c>
      <c r="D339" t="s">
        <v>223</v>
      </c>
      <c r="E339">
        <v>265</v>
      </c>
      <c r="F339" t="str">
        <f>TEXT(tbl_Datos[[#This Row],[Fecha]],"dddd")</f>
        <v>viernes</v>
      </c>
      <c r="G339">
        <f>WEEKNUM(tbl_Datos[[#This Row],[Fecha]])</f>
        <v>5</v>
      </c>
    </row>
    <row r="340" spans="2:7" x14ac:dyDescent="0.3">
      <c r="B340" s="17">
        <v>46053</v>
      </c>
      <c r="C340" t="s">
        <v>38</v>
      </c>
      <c r="D340" t="s">
        <v>223</v>
      </c>
      <c r="E340">
        <v>1272</v>
      </c>
      <c r="F340" t="str">
        <f>TEXT(tbl_Datos[[#This Row],[Fecha]],"dddd")</f>
        <v>sábado</v>
      </c>
      <c r="G340">
        <f>WEEKNUM(tbl_Datos[[#This Row],[Fecha]])</f>
        <v>5</v>
      </c>
    </row>
    <row r="341" spans="2:7" x14ac:dyDescent="0.3">
      <c r="B341" s="17">
        <v>46053</v>
      </c>
      <c r="C341" t="s">
        <v>39</v>
      </c>
      <c r="D341" t="s">
        <v>231</v>
      </c>
      <c r="E341">
        <v>264</v>
      </c>
      <c r="F341" t="str">
        <f>TEXT(tbl_Datos[[#This Row],[Fecha]],"dddd")</f>
        <v>sábado</v>
      </c>
      <c r="G341">
        <f>WEEKNUM(tbl_Datos[[#This Row],[Fecha]])</f>
        <v>5</v>
      </c>
    </row>
    <row r="342" spans="2:7" x14ac:dyDescent="0.3">
      <c r="B342" s="17">
        <v>46053</v>
      </c>
      <c r="C342" t="s">
        <v>39</v>
      </c>
      <c r="D342" t="s">
        <v>235</v>
      </c>
      <c r="E342">
        <v>1032</v>
      </c>
      <c r="F342" t="str">
        <f>TEXT(tbl_Datos[[#This Row],[Fecha]],"dddd")</f>
        <v>sábado</v>
      </c>
      <c r="G342">
        <f>WEEKNUM(tbl_Datos[[#This Row],[Fecha]])</f>
        <v>5</v>
      </c>
    </row>
    <row r="343" spans="2:7" x14ac:dyDescent="0.3">
      <c r="B343" s="17">
        <v>46053</v>
      </c>
      <c r="C343" t="s">
        <v>39</v>
      </c>
      <c r="D343" t="s">
        <v>219</v>
      </c>
      <c r="E343">
        <v>1365</v>
      </c>
      <c r="F343" t="str">
        <f>TEXT(tbl_Datos[[#This Row],[Fecha]],"dddd")</f>
        <v>sábado</v>
      </c>
      <c r="G343">
        <f>WEEKNUM(tbl_Datos[[#This Row],[Fecha]])</f>
        <v>5</v>
      </c>
    </row>
    <row r="344" spans="2:7" x14ac:dyDescent="0.3">
      <c r="B344" s="17">
        <v>46053</v>
      </c>
      <c r="C344" t="s">
        <v>106</v>
      </c>
      <c r="D344" t="s">
        <v>217</v>
      </c>
      <c r="E344">
        <v>728</v>
      </c>
      <c r="F344" t="str">
        <f>TEXT(tbl_Datos[[#This Row],[Fecha]],"dddd")</f>
        <v>sábado</v>
      </c>
      <c r="G344">
        <f>WEEKNUM(tbl_Datos[[#This Row],[Fecha]])</f>
        <v>5</v>
      </c>
    </row>
    <row r="345" spans="2:7" x14ac:dyDescent="0.3">
      <c r="B345" s="17">
        <v>46053</v>
      </c>
      <c r="C345" t="s">
        <v>106</v>
      </c>
      <c r="D345" t="s">
        <v>232</v>
      </c>
      <c r="E345">
        <v>1081</v>
      </c>
      <c r="F345" t="str">
        <f>TEXT(tbl_Datos[[#This Row],[Fecha]],"dddd")</f>
        <v>sábado</v>
      </c>
      <c r="G345">
        <f>WEEKNUM(tbl_Datos[[#This Row],[Fecha]])</f>
        <v>5</v>
      </c>
    </row>
    <row r="346" spans="2:7" x14ac:dyDescent="0.3">
      <c r="B346" s="17">
        <v>46053</v>
      </c>
      <c r="C346" t="s">
        <v>106</v>
      </c>
      <c r="D346" t="s">
        <v>240</v>
      </c>
      <c r="E346">
        <v>45</v>
      </c>
      <c r="F346" t="str">
        <f>TEXT(tbl_Datos[[#This Row],[Fecha]],"dddd")</f>
        <v>sábado</v>
      </c>
      <c r="G346">
        <f>WEEKNUM(tbl_Datos[[#This Row],[Fecha]])</f>
        <v>5</v>
      </c>
    </row>
    <row r="347" spans="2:7" x14ac:dyDescent="0.3">
      <c r="B347" s="17">
        <v>46053</v>
      </c>
      <c r="C347" t="s">
        <v>39</v>
      </c>
      <c r="D347" t="s">
        <v>227</v>
      </c>
      <c r="E347">
        <v>1044</v>
      </c>
      <c r="F347" t="str">
        <f>TEXT(tbl_Datos[[#This Row],[Fecha]],"dddd")</f>
        <v>sábado</v>
      </c>
      <c r="G347">
        <f>WEEKNUM(tbl_Datos[[#This Row],[Fecha]])</f>
        <v>5</v>
      </c>
    </row>
    <row r="348" spans="2:7" x14ac:dyDescent="0.3">
      <c r="B348" s="17">
        <v>46053</v>
      </c>
      <c r="C348" t="s">
        <v>38</v>
      </c>
      <c r="D348" t="s">
        <v>234</v>
      </c>
      <c r="E348">
        <v>1224</v>
      </c>
      <c r="F348" t="str">
        <f>TEXT(tbl_Datos[[#This Row],[Fecha]],"dddd")</f>
        <v>sábado</v>
      </c>
      <c r="G348">
        <f>WEEKNUM(tbl_Datos[[#This Row],[Fecha]])</f>
        <v>5</v>
      </c>
    </row>
    <row r="349" spans="2:7" x14ac:dyDescent="0.3">
      <c r="B349" s="17">
        <v>46053</v>
      </c>
      <c r="C349" t="s">
        <v>38</v>
      </c>
      <c r="D349" t="s">
        <v>223</v>
      </c>
      <c r="E349">
        <v>1113</v>
      </c>
      <c r="F349" t="str">
        <f>TEXT(tbl_Datos[[#This Row],[Fecha]],"dddd")</f>
        <v>sábado</v>
      </c>
      <c r="G349">
        <f>WEEKNUM(tbl_Datos[[#This Row],[Fecha]])</f>
        <v>5</v>
      </c>
    </row>
    <row r="350" spans="2:7" x14ac:dyDescent="0.3">
      <c r="B350" s="17">
        <v>46053</v>
      </c>
      <c r="C350" t="s">
        <v>38</v>
      </c>
      <c r="D350" t="s">
        <v>232</v>
      </c>
      <c r="E350">
        <v>940</v>
      </c>
      <c r="F350" t="str">
        <f>TEXT(tbl_Datos[[#This Row],[Fecha]],"dddd")</f>
        <v>sábado</v>
      </c>
      <c r="G350">
        <f>WEEKNUM(tbl_Datos[[#This Row],[Fecha]])</f>
        <v>5</v>
      </c>
    </row>
    <row r="351" spans="2:7" x14ac:dyDescent="0.3">
      <c r="B351" s="17">
        <v>46054</v>
      </c>
      <c r="C351" t="s">
        <v>39</v>
      </c>
      <c r="D351" t="s">
        <v>225</v>
      </c>
      <c r="E351">
        <v>128</v>
      </c>
      <c r="F351" t="str">
        <f>TEXT(tbl_Datos[[#This Row],[Fecha]],"dddd")</f>
        <v>domingo</v>
      </c>
      <c r="G351">
        <f>WEEKNUM(tbl_Datos[[#This Row],[Fecha]])</f>
        <v>6</v>
      </c>
    </row>
    <row r="352" spans="2:7" x14ac:dyDescent="0.3">
      <c r="B352" s="17">
        <v>46054</v>
      </c>
      <c r="C352" t="s">
        <v>39</v>
      </c>
      <c r="D352" t="s">
        <v>219</v>
      </c>
      <c r="E352">
        <v>1820</v>
      </c>
      <c r="F352" t="str">
        <f>TEXT(tbl_Datos[[#This Row],[Fecha]],"dddd")</f>
        <v>domingo</v>
      </c>
      <c r="G352">
        <f>WEEKNUM(tbl_Datos[[#This Row],[Fecha]])</f>
        <v>6</v>
      </c>
    </row>
    <row r="353" spans="2:7" x14ac:dyDescent="0.3">
      <c r="B353" s="17">
        <v>46054</v>
      </c>
      <c r="C353" t="s">
        <v>38</v>
      </c>
      <c r="D353" t="s">
        <v>229</v>
      </c>
      <c r="E353">
        <v>1496</v>
      </c>
      <c r="F353" t="str">
        <f>TEXT(tbl_Datos[[#This Row],[Fecha]],"dddd")</f>
        <v>domingo</v>
      </c>
      <c r="G353">
        <f>WEEKNUM(tbl_Datos[[#This Row],[Fecha]])</f>
        <v>6</v>
      </c>
    </row>
    <row r="354" spans="2:7" x14ac:dyDescent="0.3">
      <c r="B354" s="17">
        <v>46054</v>
      </c>
      <c r="C354" t="s">
        <v>42</v>
      </c>
      <c r="D354" t="s">
        <v>232</v>
      </c>
      <c r="E354">
        <v>188</v>
      </c>
      <c r="F354" t="str">
        <f>TEXT(tbl_Datos[[#This Row],[Fecha]],"dddd")</f>
        <v>domingo</v>
      </c>
      <c r="G354">
        <f>WEEKNUM(tbl_Datos[[#This Row],[Fecha]])</f>
        <v>6</v>
      </c>
    </row>
    <row r="355" spans="2:7" x14ac:dyDescent="0.3">
      <c r="B355" s="17">
        <v>46054</v>
      </c>
      <c r="C355" t="s">
        <v>106</v>
      </c>
      <c r="D355" t="s">
        <v>229</v>
      </c>
      <c r="E355">
        <v>440</v>
      </c>
      <c r="F355" t="str">
        <f>TEXT(tbl_Datos[[#This Row],[Fecha]],"dddd")</f>
        <v>domingo</v>
      </c>
      <c r="G355">
        <f>WEEKNUM(tbl_Datos[[#This Row],[Fecha]])</f>
        <v>6</v>
      </c>
    </row>
    <row r="356" spans="2:7" x14ac:dyDescent="0.3">
      <c r="B356" s="17">
        <v>46054</v>
      </c>
      <c r="C356" t="s">
        <v>42</v>
      </c>
      <c r="D356" t="s">
        <v>228</v>
      </c>
      <c r="E356">
        <v>1512</v>
      </c>
      <c r="F356" t="str">
        <f>TEXT(tbl_Datos[[#This Row],[Fecha]],"dddd")</f>
        <v>domingo</v>
      </c>
      <c r="G356">
        <f>WEEKNUM(tbl_Datos[[#This Row],[Fecha]])</f>
        <v>6</v>
      </c>
    </row>
    <row r="357" spans="2:7" x14ac:dyDescent="0.3">
      <c r="B357" s="17">
        <v>46054</v>
      </c>
      <c r="C357" t="s">
        <v>42</v>
      </c>
      <c r="D357" t="s">
        <v>226</v>
      </c>
      <c r="E357">
        <v>1728</v>
      </c>
      <c r="F357" t="str">
        <f>TEXT(tbl_Datos[[#This Row],[Fecha]],"dddd")</f>
        <v>domingo</v>
      </c>
      <c r="G357">
        <f>WEEKNUM(tbl_Datos[[#This Row],[Fecha]])</f>
        <v>6</v>
      </c>
    </row>
    <row r="358" spans="2:7" x14ac:dyDescent="0.3">
      <c r="B358" s="17">
        <v>46054</v>
      </c>
      <c r="C358" t="s">
        <v>106</v>
      </c>
      <c r="D358" t="s">
        <v>239</v>
      </c>
      <c r="E358">
        <v>380</v>
      </c>
      <c r="F358" t="str">
        <f>TEXT(tbl_Datos[[#This Row],[Fecha]],"dddd")</f>
        <v>domingo</v>
      </c>
      <c r="G358">
        <f>WEEKNUM(tbl_Datos[[#This Row],[Fecha]])</f>
        <v>6</v>
      </c>
    </row>
    <row r="359" spans="2:7" x14ac:dyDescent="0.3">
      <c r="B359" s="17">
        <v>46054</v>
      </c>
      <c r="C359" t="s">
        <v>38</v>
      </c>
      <c r="D359" t="s">
        <v>223</v>
      </c>
      <c r="E359">
        <v>265</v>
      </c>
      <c r="F359" t="str">
        <f>TEXT(tbl_Datos[[#This Row],[Fecha]],"dddd")</f>
        <v>domingo</v>
      </c>
      <c r="G359">
        <f>WEEKNUM(tbl_Datos[[#This Row],[Fecha]])</f>
        <v>6</v>
      </c>
    </row>
    <row r="360" spans="2:7" x14ac:dyDescent="0.3">
      <c r="B360" s="17">
        <v>46055</v>
      </c>
      <c r="C360" t="s">
        <v>38</v>
      </c>
      <c r="D360" t="s">
        <v>215</v>
      </c>
      <c r="E360">
        <v>483</v>
      </c>
      <c r="F360" t="str">
        <f>TEXT(tbl_Datos[[#This Row],[Fecha]],"dddd")</f>
        <v>lunes</v>
      </c>
      <c r="G360">
        <f>WEEKNUM(tbl_Datos[[#This Row],[Fecha]])</f>
        <v>6</v>
      </c>
    </row>
    <row r="361" spans="2:7" x14ac:dyDescent="0.3">
      <c r="B361" s="17">
        <v>46055</v>
      </c>
      <c r="C361" t="s">
        <v>39</v>
      </c>
      <c r="D361" t="s">
        <v>219</v>
      </c>
      <c r="E361">
        <v>1820</v>
      </c>
      <c r="F361" t="str">
        <f>TEXT(tbl_Datos[[#This Row],[Fecha]],"dddd")</f>
        <v>lunes</v>
      </c>
      <c r="G361">
        <f>WEEKNUM(tbl_Datos[[#This Row],[Fecha]])</f>
        <v>6</v>
      </c>
    </row>
    <row r="362" spans="2:7" x14ac:dyDescent="0.3">
      <c r="B362" s="17">
        <v>46055</v>
      </c>
      <c r="C362" t="s">
        <v>38</v>
      </c>
      <c r="D362" t="s">
        <v>227</v>
      </c>
      <c r="E362">
        <v>1218</v>
      </c>
      <c r="F362" t="str">
        <f>TEXT(tbl_Datos[[#This Row],[Fecha]],"dddd")</f>
        <v>lunes</v>
      </c>
      <c r="G362">
        <f>WEEKNUM(tbl_Datos[[#This Row],[Fecha]])</f>
        <v>6</v>
      </c>
    </row>
    <row r="363" spans="2:7" x14ac:dyDescent="0.3">
      <c r="B363" s="17">
        <v>46055</v>
      </c>
      <c r="C363" t="s">
        <v>38</v>
      </c>
      <c r="D363" t="s">
        <v>233</v>
      </c>
      <c r="E363">
        <v>765</v>
      </c>
      <c r="F363" t="str">
        <f>TEXT(tbl_Datos[[#This Row],[Fecha]],"dddd")</f>
        <v>lunes</v>
      </c>
      <c r="G363">
        <f>WEEKNUM(tbl_Datos[[#This Row],[Fecha]])</f>
        <v>6</v>
      </c>
    </row>
    <row r="364" spans="2:7" x14ac:dyDescent="0.3">
      <c r="B364" s="17">
        <v>46055</v>
      </c>
      <c r="C364" t="s">
        <v>39</v>
      </c>
      <c r="D364" t="s">
        <v>229</v>
      </c>
      <c r="E364">
        <v>1584</v>
      </c>
      <c r="F364" t="str">
        <f>TEXT(tbl_Datos[[#This Row],[Fecha]],"dddd")</f>
        <v>lunes</v>
      </c>
      <c r="G364">
        <f>WEEKNUM(tbl_Datos[[#This Row],[Fecha]])</f>
        <v>6</v>
      </c>
    </row>
    <row r="365" spans="2:7" x14ac:dyDescent="0.3">
      <c r="B365" s="17">
        <v>46055</v>
      </c>
      <c r="C365" t="s">
        <v>106</v>
      </c>
      <c r="D365" t="s">
        <v>217</v>
      </c>
      <c r="E365">
        <v>780</v>
      </c>
      <c r="F365" t="str">
        <f>TEXT(tbl_Datos[[#This Row],[Fecha]],"dddd")</f>
        <v>lunes</v>
      </c>
      <c r="G365">
        <f>WEEKNUM(tbl_Datos[[#This Row],[Fecha]])</f>
        <v>6</v>
      </c>
    </row>
    <row r="366" spans="2:7" x14ac:dyDescent="0.3">
      <c r="B366" s="17">
        <v>46055</v>
      </c>
      <c r="C366" t="s">
        <v>39</v>
      </c>
      <c r="D366" t="s">
        <v>215</v>
      </c>
      <c r="E366">
        <v>1380</v>
      </c>
      <c r="F366" t="str">
        <f>TEXT(tbl_Datos[[#This Row],[Fecha]],"dddd")</f>
        <v>lunes</v>
      </c>
      <c r="G366">
        <f>WEEKNUM(tbl_Datos[[#This Row],[Fecha]])</f>
        <v>6</v>
      </c>
    </row>
    <row r="367" spans="2:7" x14ac:dyDescent="0.3">
      <c r="B367" s="17">
        <v>46055</v>
      </c>
      <c r="C367" t="s">
        <v>106</v>
      </c>
      <c r="D367" t="s">
        <v>225</v>
      </c>
      <c r="E367">
        <v>192</v>
      </c>
      <c r="F367" t="str">
        <f>TEXT(tbl_Datos[[#This Row],[Fecha]],"dddd")</f>
        <v>lunes</v>
      </c>
      <c r="G367">
        <f>WEEKNUM(tbl_Datos[[#This Row],[Fecha]])</f>
        <v>6</v>
      </c>
    </row>
    <row r="368" spans="2:7" x14ac:dyDescent="0.3">
      <c r="B368" s="17">
        <v>46055</v>
      </c>
      <c r="C368" t="s">
        <v>106</v>
      </c>
      <c r="D368" t="s">
        <v>219</v>
      </c>
      <c r="E368">
        <v>2184</v>
      </c>
      <c r="F368" t="str">
        <f>TEXT(tbl_Datos[[#This Row],[Fecha]],"dddd")</f>
        <v>lunes</v>
      </c>
      <c r="G368">
        <f>WEEKNUM(tbl_Datos[[#This Row],[Fecha]])</f>
        <v>6</v>
      </c>
    </row>
    <row r="369" spans="2:7" x14ac:dyDescent="0.3">
      <c r="B369" s="17">
        <v>46055</v>
      </c>
      <c r="C369" t="s">
        <v>39</v>
      </c>
      <c r="D369" t="s">
        <v>223</v>
      </c>
      <c r="E369">
        <v>1166</v>
      </c>
      <c r="F369" t="str">
        <f>TEXT(tbl_Datos[[#This Row],[Fecha]],"dddd")</f>
        <v>lunes</v>
      </c>
      <c r="G369">
        <f>WEEKNUM(tbl_Datos[[#This Row],[Fecha]])</f>
        <v>6</v>
      </c>
    </row>
    <row r="370" spans="2:7" x14ac:dyDescent="0.3">
      <c r="B370" s="17">
        <v>46055</v>
      </c>
      <c r="C370" t="s">
        <v>39</v>
      </c>
      <c r="D370" t="s">
        <v>241</v>
      </c>
      <c r="E370">
        <v>1080</v>
      </c>
      <c r="F370" t="str">
        <f>TEXT(tbl_Datos[[#This Row],[Fecha]],"dddd")</f>
        <v>lunes</v>
      </c>
      <c r="G370">
        <f>WEEKNUM(tbl_Datos[[#This Row],[Fecha]])</f>
        <v>6</v>
      </c>
    </row>
    <row r="371" spans="2:7" x14ac:dyDescent="0.3">
      <c r="B371" s="17">
        <v>46056</v>
      </c>
      <c r="C371" t="s">
        <v>42</v>
      </c>
      <c r="D371" t="s">
        <v>237</v>
      </c>
      <c r="E371">
        <v>882</v>
      </c>
      <c r="F371" t="str">
        <f>TEXT(tbl_Datos[[#This Row],[Fecha]],"dddd")</f>
        <v>martes</v>
      </c>
      <c r="G371">
        <f>WEEKNUM(tbl_Datos[[#This Row],[Fecha]])</f>
        <v>6</v>
      </c>
    </row>
    <row r="372" spans="2:7" x14ac:dyDescent="0.3">
      <c r="B372" s="17">
        <v>46056</v>
      </c>
      <c r="C372" t="s">
        <v>42</v>
      </c>
      <c r="D372" t="s">
        <v>233</v>
      </c>
      <c r="E372">
        <v>1122</v>
      </c>
      <c r="F372" t="str">
        <f>TEXT(tbl_Datos[[#This Row],[Fecha]],"dddd")</f>
        <v>martes</v>
      </c>
      <c r="G372">
        <f>WEEKNUM(tbl_Datos[[#This Row],[Fecha]])</f>
        <v>6</v>
      </c>
    </row>
    <row r="373" spans="2:7" x14ac:dyDescent="0.3">
      <c r="B373" s="17">
        <v>46056</v>
      </c>
      <c r="C373" t="s">
        <v>42</v>
      </c>
      <c r="D373" t="s">
        <v>242</v>
      </c>
      <c r="E373">
        <v>570</v>
      </c>
      <c r="F373" t="str">
        <f>TEXT(tbl_Datos[[#This Row],[Fecha]],"dddd")</f>
        <v>martes</v>
      </c>
      <c r="G373">
        <f>WEEKNUM(tbl_Datos[[#This Row],[Fecha]])</f>
        <v>6</v>
      </c>
    </row>
    <row r="374" spans="2:7" x14ac:dyDescent="0.3">
      <c r="B374" s="17">
        <v>46056</v>
      </c>
      <c r="C374" t="s">
        <v>42</v>
      </c>
      <c r="D374" t="s">
        <v>239</v>
      </c>
      <c r="E374">
        <v>456</v>
      </c>
      <c r="F374" t="str">
        <f>TEXT(tbl_Datos[[#This Row],[Fecha]],"dddd")</f>
        <v>martes</v>
      </c>
      <c r="G374">
        <f>WEEKNUM(tbl_Datos[[#This Row],[Fecha]])</f>
        <v>6</v>
      </c>
    </row>
    <row r="375" spans="2:7" x14ac:dyDescent="0.3">
      <c r="B375" s="17">
        <v>46056</v>
      </c>
      <c r="C375" t="s">
        <v>39</v>
      </c>
      <c r="D375" t="s">
        <v>237</v>
      </c>
      <c r="E375">
        <v>882</v>
      </c>
      <c r="F375" t="str">
        <f>TEXT(tbl_Datos[[#This Row],[Fecha]],"dddd")</f>
        <v>martes</v>
      </c>
      <c r="G375">
        <f>WEEKNUM(tbl_Datos[[#This Row],[Fecha]])</f>
        <v>6</v>
      </c>
    </row>
    <row r="376" spans="2:7" x14ac:dyDescent="0.3">
      <c r="B376" s="17">
        <v>46056</v>
      </c>
      <c r="C376" t="s">
        <v>39</v>
      </c>
      <c r="D376" t="s">
        <v>240</v>
      </c>
      <c r="E376">
        <v>540</v>
      </c>
      <c r="F376" t="str">
        <f>TEXT(tbl_Datos[[#This Row],[Fecha]],"dddd")</f>
        <v>martes</v>
      </c>
      <c r="G376">
        <f>WEEKNUM(tbl_Datos[[#This Row],[Fecha]])</f>
        <v>6</v>
      </c>
    </row>
    <row r="377" spans="2:7" x14ac:dyDescent="0.3">
      <c r="B377" s="17">
        <v>46056</v>
      </c>
      <c r="C377" t="s">
        <v>106</v>
      </c>
      <c r="D377" t="s">
        <v>226</v>
      </c>
      <c r="E377">
        <v>1920</v>
      </c>
      <c r="F377" t="str">
        <f>TEXT(tbl_Datos[[#This Row],[Fecha]],"dddd")</f>
        <v>martes</v>
      </c>
      <c r="G377">
        <f>WEEKNUM(tbl_Datos[[#This Row],[Fecha]])</f>
        <v>6</v>
      </c>
    </row>
    <row r="378" spans="2:7" x14ac:dyDescent="0.3">
      <c r="B378" s="17">
        <v>46056</v>
      </c>
      <c r="C378" t="s">
        <v>106</v>
      </c>
      <c r="D378" t="s">
        <v>217</v>
      </c>
      <c r="E378">
        <v>728</v>
      </c>
      <c r="F378" t="str">
        <f>TEXT(tbl_Datos[[#This Row],[Fecha]],"dddd")</f>
        <v>martes</v>
      </c>
      <c r="G378">
        <f>WEEKNUM(tbl_Datos[[#This Row],[Fecha]])</f>
        <v>6</v>
      </c>
    </row>
    <row r="379" spans="2:7" x14ac:dyDescent="0.3">
      <c r="B379" s="17">
        <v>46056</v>
      </c>
      <c r="C379" t="s">
        <v>38</v>
      </c>
      <c r="D379" t="s">
        <v>237</v>
      </c>
      <c r="E379">
        <v>504</v>
      </c>
      <c r="F379" t="str">
        <f>TEXT(tbl_Datos[[#This Row],[Fecha]],"dddd")</f>
        <v>martes</v>
      </c>
      <c r="G379">
        <f>WEEKNUM(tbl_Datos[[#This Row],[Fecha]])</f>
        <v>6</v>
      </c>
    </row>
    <row r="380" spans="2:7" x14ac:dyDescent="0.3">
      <c r="B380" s="17">
        <v>46056</v>
      </c>
      <c r="C380" t="s">
        <v>39</v>
      </c>
      <c r="D380" t="s">
        <v>215</v>
      </c>
      <c r="E380">
        <v>552</v>
      </c>
      <c r="F380" t="str">
        <f>TEXT(tbl_Datos[[#This Row],[Fecha]],"dddd")</f>
        <v>martes</v>
      </c>
      <c r="G380">
        <f>WEEKNUM(tbl_Datos[[#This Row],[Fecha]])</f>
        <v>6</v>
      </c>
    </row>
    <row r="381" spans="2:7" x14ac:dyDescent="0.3">
      <c r="B381" s="17">
        <v>46057</v>
      </c>
      <c r="C381" t="s">
        <v>39</v>
      </c>
      <c r="D381" t="s">
        <v>234</v>
      </c>
      <c r="E381">
        <v>357</v>
      </c>
      <c r="F381" t="str">
        <f>TEXT(tbl_Datos[[#This Row],[Fecha]],"dddd")</f>
        <v>miércoles</v>
      </c>
      <c r="G381">
        <f>WEEKNUM(tbl_Datos[[#This Row],[Fecha]])</f>
        <v>6</v>
      </c>
    </row>
    <row r="382" spans="2:7" x14ac:dyDescent="0.3">
      <c r="B382" s="17">
        <v>46057</v>
      </c>
      <c r="C382" t="s">
        <v>39</v>
      </c>
      <c r="D382" t="s">
        <v>229</v>
      </c>
      <c r="E382">
        <v>1936</v>
      </c>
      <c r="F382" t="str">
        <f>TEXT(tbl_Datos[[#This Row],[Fecha]],"dddd")</f>
        <v>miércoles</v>
      </c>
      <c r="G382">
        <f>WEEKNUM(tbl_Datos[[#This Row],[Fecha]])</f>
        <v>6</v>
      </c>
    </row>
    <row r="383" spans="2:7" x14ac:dyDescent="0.3">
      <c r="B383" s="17">
        <v>46057</v>
      </c>
      <c r="C383" t="s">
        <v>39</v>
      </c>
      <c r="D383" t="s">
        <v>215</v>
      </c>
      <c r="E383">
        <v>1587</v>
      </c>
      <c r="F383" t="str">
        <f>TEXT(tbl_Datos[[#This Row],[Fecha]],"dddd")</f>
        <v>miércoles</v>
      </c>
      <c r="G383">
        <f>WEEKNUM(tbl_Datos[[#This Row],[Fecha]])</f>
        <v>6</v>
      </c>
    </row>
    <row r="384" spans="2:7" x14ac:dyDescent="0.3">
      <c r="B384" s="17">
        <v>46057</v>
      </c>
      <c r="C384" t="s">
        <v>38</v>
      </c>
      <c r="D384" t="s">
        <v>232</v>
      </c>
      <c r="E384">
        <v>1128</v>
      </c>
      <c r="F384" t="str">
        <f>TEXT(tbl_Datos[[#This Row],[Fecha]],"dddd")</f>
        <v>miércoles</v>
      </c>
      <c r="G384">
        <f>WEEKNUM(tbl_Datos[[#This Row],[Fecha]])</f>
        <v>6</v>
      </c>
    </row>
    <row r="385" spans="2:7" x14ac:dyDescent="0.3">
      <c r="B385" s="17">
        <v>46057</v>
      </c>
      <c r="C385" t="s">
        <v>42</v>
      </c>
      <c r="D385" t="s">
        <v>228</v>
      </c>
      <c r="E385">
        <v>864</v>
      </c>
      <c r="F385" t="str">
        <f>TEXT(tbl_Datos[[#This Row],[Fecha]],"dddd")</f>
        <v>miércoles</v>
      </c>
      <c r="G385">
        <f>WEEKNUM(tbl_Datos[[#This Row],[Fecha]])</f>
        <v>6</v>
      </c>
    </row>
    <row r="386" spans="2:7" x14ac:dyDescent="0.3">
      <c r="B386" s="17">
        <v>46057</v>
      </c>
      <c r="C386" t="s">
        <v>39</v>
      </c>
      <c r="D386" t="s">
        <v>229</v>
      </c>
      <c r="E386">
        <v>2024</v>
      </c>
      <c r="F386" t="str">
        <f>TEXT(tbl_Datos[[#This Row],[Fecha]],"dddd")</f>
        <v>miércoles</v>
      </c>
      <c r="G386">
        <f>WEEKNUM(tbl_Datos[[#This Row],[Fecha]])</f>
        <v>6</v>
      </c>
    </row>
    <row r="387" spans="2:7" x14ac:dyDescent="0.3">
      <c r="B387" s="17">
        <v>46058</v>
      </c>
      <c r="C387" t="s">
        <v>38</v>
      </c>
      <c r="D387" t="s">
        <v>223</v>
      </c>
      <c r="E387">
        <v>318</v>
      </c>
      <c r="F387" t="str">
        <f>TEXT(tbl_Datos[[#This Row],[Fecha]],"dddd")</f>
        <v>jueves</v>
      </c>
      <c r="G387">
        <f>WEEKNUM(tbl_Datos[[#This Row],[Fecha]])</f>
        <v>6</v>
      </c>
    </row>
    <row r="388" spans="2:7" x14ac:dyDescent="0.3">
      <c r="B388" s="17">
        <v>46058</v>
      </c>
      <c r="C388" t="s">
        <v>106</v>
      </c>
      <c r="D388" t="s">
        <v>215</v>
      </c>
      <c r="E388">
        <v>345</v>
      </c>
      <c r="F388" t="str">
        <f>TEXT(tbl_Datos[[#This Row],[Fecha]],"dddd")</f>
        <v>jueves</v>
      </c>
      <c r="G388">
        <f>WEEKNUM(tbl_Datos[[#This Row],[Fecha]])</f>
        <v>6</v>
      </c>
    </row>
    <row r="389" spans="2:7" x14ac:dyDescent="0.3">
      <c r="B389" s="17">
        <v>46058</v>
      </c>
      <c r="C389" t="s">
        <v>42</v>
      </c>
      <c r="D389" t="s">
        <v>242</v>
      </c>
      <c r="E389">
        <v>855</v>
      </c>
      <c r="F389" t="str">
        <f>TEXT(tbl_Datos[[#This Row],[Fecha]],"dddd")</f>
        <v>jueves</v>
      </c>
      <c r="G389">
        <f>WEEKNUM(tbl_Datos[[#This Row],[Fecha]])</f>
        <v>6</v>
      </c>
    </row>
    <row r="390" spans="2:7" x14ac:dyDescent="0.3">
      <c r="B390" s="17">
        <v>46058</v>
      </c>
      <c r="C390" t="s">
        <v>38</v>
      </c>
      <c r="D390" t="s">
        <v>237</v>
      </c>
      <c r="E390">
        <v>1260</v>
      </c>
      <c r="F390" t="str">
        <f>TEXT(tbl_Datos[[#This Row],[Fecha]],"dddd")</f>
        <v>jueves</v>
      </c>
      <c r="G390">
        <f>WEEKNUM(tbl_Datos[[#This Row],[Fecha]])</f>
        <v>6</v>
      </c>
    </row>
    <row r="391" spans="2:7" x14ac:dyDescent="0.3">
      <c r="B391" s="17">
        <v>46058</v>
      </c>
      <c r="C391" t="s">
        <v>106</v>
      </c>
      <c r="D391" t="s">
        <v>228</v>
      </c>
      <c r="E391">
        <v>432</v>
      </c>
      <c r="F391" t="str">
        <f>TEXT(tbl_Datos[[#This Row],[Fecha]],"dddd")</f>
        <v>jueves</v>
      </c>
      <c r="G391">
        <f>WEEKNUM(tbl_Datos[[#This Row],[Fecha]])</f>
        <v>6</v>
      </c>
    </row>
    <row r="392" spans="2:7" x14ac:dyDescent="0.3">
      <c r="B392" s="17">
        <v>46058</v>
      </c>
      <c r="C392" t="s">
        <v>106</v>
      </c>
      <c r="D392" t="s">
        <v>215</v>
      </c>
      <c r="E392">
        <v>276</v>
      </c>
      <c r="F392" t="str">
        <f>TEXT(tbl_Datos[[#This Row],[Fecha]],"dddd")</f>
        <v>jueves</v>
      </c>
      <c r="G392">
        <f>WEEKNUM(tbl_Datos[[#This Row],[Fecha]])</f>
        <v>6</v>
      </c>
    </row>
    <row r="393" spans="2:7" x14ac:dyDescent="0.3">
      <c r="B393" s="17">
        <v>46058</v>
      </c>
      <c r="C393" t="s">
        <v>38</v>
      </c>
      <c r="D393" t="s">
        <v>223</v>
      </c>
      <c r="E393">
        <v>106</v>
      </c>
      <c r="F393" t="str">
        <f>TEXT(tbl_Datos[[#This Row],[Fecha]],"dddd")</f>
        <v>jueves</v>
      </c>
      <c r="G393">
        <f>WEEKNUM(tbl_Datos[[#This Row],[Fecha]])</f>
        <v>6</v>
      </c>
    </row>
    <row r="394" spans="2:7" x14ac:dyDescent="0.3">
      <c r="B394" s="17">
        <v>46058</v>
      </c>
      <c r="C394" t="s">
        <v>106</v>
      </c>
      <c r="D394" t="s">
        <v>227</v>
      </c>
      <c r="E394">
        <v>1044</v>
      </c>
      <c r="F394" t="str">
        <f>TEXT(tbl_Datos[[#This Row],[Fecha]],"dddd")</f>
        <v>jueves</v>
      </c>
      <c r="G394">
        <f>WEEKNUM(tbl_Datos[[#This Row],[Fecha]])</f>
        <v>6</v>
      </c>
    </row>
    <row r="395" spans="2:7" x14ac:dyDescent="0.3">
      <c r="B395" s="17">
        <v>46058</v>
      </c>
      <c r="C395" t="s">
        <v>39</v>
      </c>
      <c r="D395" t="s">
        <v>228</v>
      </c>
      <c r="E395">
        <v>504</v>
      </c>
      <c r="F395" t="str">
        <f>TEXT(tbl_Datos[[#This Row],[Fecha]],"dddd")</f>
        <v>jueves</v>
      </c>
      <c r="G395">
        <f>WEEKNUM(tbl_Datos[[#This Row],[Fecha]])</f>
        <v>6</v>
      </c>
    </row>
    <row r="396" spans="2:7" x14ac:dyDescent="0.3">
      <c r="B396" s="17">
        <v>46058</v>
      </c>
      <c r="C396" t="s">
        <v>39</v>
      </c>
      <c r="D396" t="s">
        <v>239</v>
      </c>
      <c r="E396">
        <v>722</v>
      </c>
      <c r="F396" t="str">
        <f>TEXT(tbl_Datos[[#This Row],[Fecha]],"dddd")</f>
        <v>jueves</v>
      </c>
      <c r="G396">
        <f>WEEKNUM(tbl_Datos[[#This Row],[Fecha]])</f>
        <v>6</v>
      </c>
    </row>
    <row r="397" spans="2:7" x14ac:dyDescent="0.3">
      <c r="B397" s="17">
        <v>46058</v>
      </c>
      <c r="C397" t="s">
        <v>39</v>
      </c>
      <c r="D397" t="s">
        <v>223</v>
      </c>
      <c r="E397">
        <v>1272</v>
      </c>
      <c r="F397" t="str">
        <f>TEXT(tbl_Datos[[#This Row],[Fecha]],"dddd")</f>
        <v>jueves</v>
      </c>
      <c r="G397">
        <f>WEEKNUM(tbl_Datos[[#This Row],[Fecha]])</f>
        <v>6</v>
      </c>
    </row>
    <row r="398" spans="2:7" x14ac:dyDescent="0.3">
      <c r="B398" s="17">
        <v>46058</v>
      </c>
      <c r="C398" t="s">
        <v>39</v>
      </c>
      <c r="D398" t="s">
        <v>226</v>
      </c>
      <c r="E398">
        <v>2208</v>
      </c>
      <c r="F398" t="str">
        <f>TEXT(tbl_Datos[[#This Row],[Fecha]],"dddd")</f>
        <v>jueves</v>
      </c>
      <c r="G398">
        <f>WEEKNUM(tbl_Datos[[#This Row],[Fecha]])</f>
        <v>6</v>
      </c>
    </row>
    <row r="399" spans="2:7" x14ac:dyDescent="0.3">
      <c r="B399" s="17">
        <v>46058</v>
      </c>
      <c r="C399" t="s">
        <v>38</v>
      </c>
      <c r="D399" t="s">
        <v>239</v>
      </c>
      <c r="E399">
        <v>228</v>
      </c>
      <c r="F399" t="str">
        <f>TEXT(tbl_Datos[[#This Row],[Fecha]],"dddd")</f>
        <v>jueves</v>
      </c>
      <c r="G399">
        <f>WEEKNUM(tbl_Datos[[#This Row],[Fecha]])</f>
        <v>6</v>
      </c>
    </row>
    <row r="400" spans="2:7" x14ac:dyDescent="0.3">
      <c r="B400" s="17">
        <v>46058</v>
      </c>
      <c r="C400" t="s">
        <v>42</v>
      </c>
      <c r="D400" t="s">
        <v>230</v>
      </c>
      <c r="E400">
        <v>555</v>
      </c>
      <c r="F400" t="str">
        <f>TEXT(tbl_Datos[[#This Row],[Fecha]],"dddd")</f>
        <v>jueves</v>
      </c>
      <c r="G400">
        <f>WEEKNUM(tbl_Datos[[#This Row],[Fecha]])</f>
        <v>6</v>
      </c>
    </row>
    <row r="401" spans="2:7" x14ac:dyDescent="0.3">
      <c r="B401" s="17">
        <v>46058</v>
      </c>
      <c r="C401" t="s">
        <v>106</v>
      </c>
      <c r="D401" t="s">
        <v>234</v>
      </c>
      <c r="E401">
        <v>1020</v>
      </c>
      <c r="F401" t="str">
        <f>TEXT(tbl_Datos[[#This Row],[Fecha]],"dddd")</f>
        <v>jueves</v>
      </c>
      <c r="G401">
        <f>WEEKNUM(tbl_Datos[[#This Row],[Fecha]])</f>
        <v>6</v>
      </c>
    </row>
    <row r="402" spans="2:7" x14ac:dyDescent="0.3">
      <c r="B402" s="17">
        <v>46058</v>
      </c>
      <c r="C402" t="s">
        <v>39</v>
      </c>
      <c r="D402" t="s">
        <v>239</v>
      </c>
      <c r="E402">
        <v>684</v>
      </c>
      <c r="F402" t="str">
        <f>TEXT(tbl_Datos[[#This Row],[Fecha]],"dddd")</f>
        <v>jueves</v>
      </c>
      <c r="G402">
        <f>WEEKNUM(tbl_Datos[[#This Row],[Fecha]])</f>
        <v>6</v>
      </c>
    </row>
    <row r="403" spans="2:7" x14ac:dyDescent="0.3">
      <c r="B403" s="17">
        <v>46059</v>
      </c>
      <c r="C403" t="s">
        <v>42</v>
      </c>
      <c r="D403" t="s">
        <v>221</v>
      </c>
      <c r="E403">
        <v>65</v>
      </c>
      <c r="F403" t="str">
        <f>TEXT(tbl_Datos[[#This Row],[Fecha]],"dddd")</f>
        <v>viernes</v>
      </c>
      <c r="G403">
        <f>WEEKNUM(tbl_Datos[[#This Row],[Fecha]])</f>
        <v>6</v>
      </c>
    </row>
    <row r="404" spans="2:7" x14ac:dyDescent="0.3">
      <c r="B404" s="17">
        <v>46059</v>
      </c>
      <c r="C404" t="s">
        <v>106</v>
      </c>
      <c r="D404" t="s">
        <v>217</v>
      </c>
      <c r="E404">
        <v>780</v>
      </c>
      <c r="F404" t="str">
        <f>TEXT(tbl_Datos[[#This Row],[Fecha]],"dddd")</f>
        <v>viernes</v>
      </c>
      <c r="G404">
        <f>WEEKNUM(tbl_Datos[[#This Row],[Fecha]])</f>
        <v>6</v>
      </c>
    </row>
    <row r="405" spans="2:7" x14ac:dyDescent="0.3">
      <c r="B405" s="17">
        <v>46059</v>
      </c>
      <c r="C405" t="s">
        <v>42</v>
      </c>
      <c r="D405" t="s">
        <v>221</v>
      </c>
      <c r="E405">
        <v>13</v>
      </c>
      <c r="F405" t="str">
        <f>TEXT(tbl_Datos[[#This Row],[Fecha]],"dddd")</f>
        <v>viernes</v>
      </c>
      <c r="G405">
        <f>WEEKNUM(tbl_Datos[[#This Row],[Fecha]])</f>
        <v>6</v>
      </c>
    </row>
    <row r="406" spans="2:7" x14ac:dyDescent="0.3">
      <c r="B406" s="17">
        <v>46059</v>
      </c>
      <c r="C406" t="s">
        <v>38</v>
      </c>
      <c r="D406" t="s">
        <v>236</v>
      </c>
      <c r="E406">
        <v>66</v>
      </c>
      <c r="F406" t="str">
        <f>TEXT(tbl_Datos[[#This Row],[Fecha]],"dddd")</f>
        <v>viernes</v>
      </c>
      <c r="G406">
        <f>WEEKNUM(tbl_Datos[[#This Row],[Fecha]])</f>
        <v>6</v>
      </c>
    </row>
    <row r="407" spans="2:7" x14ac:dyDescent="0.3">
      <c r="B407" s="17">
        <v>46059</v>
      </c>
      <c r="C407" t="s">
        <v>42</v>
      </c>
      <c r="D407" t="s">
        <v>223</v>
      </c>
      <c r="E407">
        <v>212</v>
      </c>
      <c r="F407" t="str">
        <f>TEXT(tbl_Datos[[#This Row],[Fecha]],"dddd")</f>
        <v>viernes</v>
      </c>
      <c r="G407">
        <f>WEEKNUM(tbl_Datos[[#This Row],[Fecha]])</f>
        <v>6</v>
      </c>
    </row>
    <row r="408" spans="2:7" x14ac:dyDescent="0.3">
      <c r="B408" s="17">
        <v>46059</v>
      </c>
      <c r="C408" t="s">
        <v>106</v>
      </c>
      <c r="D408" t="s">
        <v>238</v>
      </c>
      <c r="E408">
        <v>87</v>
      </c>
      <c r="F408" t="str">
        <f>TEXT(tbl_Datos[[#This Row],[Fecha]],"dddd")</f>
        <v>viernes</v>
      </c>
      <c r="G408">
        <f>WEEKNUM(tbl_Datos[[#This Row],[Fecha]])</f>
        <v>6</v>
      </c>
    </row>
    <row r="409" spans="2:7" x14ac:dyDescent="0.3">
      <c r="B409" s="17">
        <v>46059</v>
      </c>
      <c r="C409" t="s">
        <v>38</v>
      </c>
      <c r="D409" t="s">
        <v>235</v>
      </c>
      <c r="E409">
        <v>559</v>
      </c>
      <c r="F409" t="str">
        <f>TEXT(tbl_Datos[[#This Row],[Fecha]],"dddd")</f>
        <v>viernes</v>
      </c>
      <c r="G409">
        <f>WEEKNUM(tbl_Datos[[#This Row],[Fecha]])</f>
        <v>6</v>
      </c>
    </row>
    <row r="410" spans="2:7" x14ac:dyDescent="0.3">
      <c r="B410" s="17">
        <v>46059</v>
      </c>
      <c r="C410" t="s">
        <v>106</v>
      </c>
      <c r="D410" t="s">
        <v>234</v>
      </c>
      <c r="E410">
        <v>408</v>
      </c>
      <c r="F410" t="str">
        <f>TEXT(tbl_Datos[[#This Row],[Fecha]],"dddd")</f>
        <v>viernes</v>
      </c>
      <c r="G410">
        <f>WEEKNUM(tbl_Datos[[#This Row],[Fecha]])</f>
        <v>6</v>
      </c>
    </row>
    <row r="411" spans="2:7" x14ac:dyDescent="0.3">
      <c r="B411" s="17">
        <v>46059</v>
      </c>
      <c r="C411" t="s">
        <v>39</v>
      </c>
      <c r="D411" t="s">
        <v>226</v>
      </c>
      <c r="E411">
        <v>1056</v>
      </c>
      <c r="F411" t="str">
        <f>TEXT(tbl_Datos[[#This Row],[Fecha]],"dddd")</f>
        <v>viernes</v>
      </c>
      <c r="G411">
        <f>WEEKNUM(tbl_Datos[[#This Row],[Fecha]])</f>
        <v>6</v>
      </c>
    </row>
    <row r="412" spans="2:7" x14ac:dyDescent="0.3">
      <c r="B412" s="17">
        <v>46060</v>
      </c>
      <c r="C412" t="s">
        <v>38</v>
      </c>
      <c r="D412" t="s">
        <v>241</v>
      </c>
      <c r="E412">
        <v>360</v>
      </c>
      <c r="F412" t="str">
        <f>TEXT(tbl_Datos[[#This Row],[Fecha]],"dddd")</f>
        <v>sábado</v>
      </c>
      <c r="G412">
        <f>WEEKNUM(tbl_Datos[[#This Row],[Fecha]])</f>
        <v>6</v>
      </c>
    </row>
    <row r="413" spans="2:7" x14ac:dyDescent="0.3">
      <c r="B413" s="17">
        <v>46060</v>
      </c>
      <c r="C413" t="s">
        <v>39</v>
      </c>
      <c r="D413" t="s">
        <v>237</v>
      </c>
      <c r="E413">
        <v>1071</v>
      </c>
      <c r="F413" t="str">
        <f>TEXT(tbl_Datos[[#This Row],[Fecha]],"dddd")</f>
        <v>sábado</v>
      </c>
      <c r="G413">
        <f>WEEKNUM(tbl_Datos[[#This Row],[Fecha]])</f>
        <v>6</v>
      </c>
    </row>
    <row r="414" spans="2:7" x14ac:dyDescent="0.3">
      <c r="B414" s="17">
        <v>46060</v>
      </c>
      <c r="C414" t="s">
        <v>38</v>
      </c>
      <c r="D414" t="s">
        <v>226</v>
      </c>
      <c r="E414">
        <v>960</v>
      </c>
      <c r="F414" t="str">
        <f>TEXT(tbl_Datos[[#This Row],[Fecha]],"dddd")</f>
        <v>sábado</v>
      </c>
      <c r="G414">
        <f>WEEKNUM(tbl_Datos[[#This Row],[Fecha]])</f>
        <v>6</v>
      </c>
    </row>
    <row r="415" spans="2:7" x14ac:dyDescent="0.3">
      <c r="B415" s="17">
        <v>46060</v>
      </c>
      <c r="C415" t="s">
        <v>42</v>
      </c>
      <c r="D415" t="s">
        <v>236</v>
      </c>
      <c r="E415">
        <v>99</v>
      </c>
      <c r="F415" t="str">
        <f>TEXT(tbl_Datos[[#This Row],[Fecha]],"dddd")</f>
        <v>sábado</v>
      </c>
      <c r="G415">
        <f>WEEKNUM(tbl_Datos[[#This Row],[Fecha]])</f>
        <v>6</v>
      </c>
    </row>
    <row r="416" spans="2:7" x14ac:dyDescent="0.3">
      <c r="B416" s="17">
        <v>46060</v>
      </c>
      <c r="C416" t="s">
        <v>38</v>
      </c>
      <c r="D416" t="s">
        <v>215</v>
      </c>
      <c r="E416">
        <v>1242</v>
      </c>
      <c r="F416" t="str">
        <f>TEXT(tbl_Datos[[#This Row],[Fecha]],"dddd")</f>
        <v>sábado</v>
      </c>
      <c r="G416">
        <f>WEEKNUM(tbl_Datos[[#This Row],[Fecha]])</f>
        <v>6</v>
      </c>
    </row>
    <row r="417" spans="2:7" x14ac:dyDescent="0.3">
      <c r="B417" s="17">
        <v>46060</v>
      </c>
      <c r="C417" t="s">
        <v>106</v>
      </c>
      <c r="D417" t="s">
        <v>242</v>
      </c>
      <c r="E417">
        <v>513</v>
      </c>
      <c r="F417" t="str">
        <f>TEXT(tbl_Datos[[#This Row],[Fecha]],"dddd")</f>
        <v>sábado</v>
      </c>
      <c r="G417">
        <f>WEEKNUM(tbl_Datos[[#This Row],[Fecha]])</f>
        <v>6</v>
      </c>
    </row>
    <row r="418" spans="2:7" x14ac:dyDescent="0.3">
      <c r="B418" s="17">
        <v>46060</v>
      </c>
      <c r="C418" t="s">
        <v>106</v>
      </c>
      <c r="D418" t="s">
        <v>223</v>
      </c>
      <c r="E418">
        <v>530</v>
      </c>
      <c r="F418" t="str">
        <f>TEXT(tbl_Datos[[#This Row],[Fecha]],"dddd")</f>
        <v>sábado</v>
      </c>
      <c r="G418">
        <f>WEEKNUM(tbl_Datos[[#This Row],[Fecha]])</f>
        <v>6</v>
      </c>
    </row>
    <row r="419" spans="2:7" x14ac:dyDescent="0.3">
      <c r="B419" s="17">
        <v>46060</v>
      </c>
      <c r="C419" t="s">
        <v>42</v>
      </c>
      <c r="D419" t="s">
        <v>235</v>
      </c>
      <c r="E419">
        <v>215</v>
      </c>
      <c r="F419" t="str">
        <f>TEXT(tbl_Datos[[#This Row],[Fecha]],"dddd")</f>
        <v>sábado</v>
      </c>
      <c r="G419">
        <f>WEEKNUM(tbl_Datos[[#This Row],[Fecha]])</f>
        <v>6</v>
      </c>
    </row>
    <row r="420" spans="2:7" x14ac:dyDescent="0.3">
      <c r="B420" s="17">
        <v>46060</v>
      </c>
      <c r="C420" t="s">
        <v>106</v>
      </c>
      <c r="D420" t="s">
        <v>229</v>
      </c>
      <c r="E420">
        <v>528</v>
      </c>
      <c r="F420" t="str">
        <f>TEXT(tbl_Datos[[#This Row],[Fecha]],"dddd")</f>
        <v>sábado</v>
      </c>
      <c r="G420">
        <f>WEEKNUM(tbl_Datos[[#This Row],[Fecha]])</f>
        <v>6</v>
      </c>
    </row>
    <row r="421" spans="2:7" x14ac:dyDescent="0.3">
      <c r="B421" s="17">
        <v>46060</v>
      </c>
      <c r="C421" t="s">
        <v>39</v>
      </c>
      <c r="D421" t="s">
        <v>232</v>
      </c>
      <c r="E421">
        <v>376</v>
      </c>
      <c r="F421" t="str">
        <f>TEXT(tbl_Datos[[#This Row],[Fecha]],"dddd")</f>
        <v>sábado</v>
      </c>
      <c r="G421">
        <f>WEEKNUM(tbl_Datos[[#This Row],[Fecha]])</f>
        <v>6</v>
      </c>
    </row>
    <row r="422" spans="2:7" x14ac:dyDescent="0.3">
      <c r="B422" s="17">
        <v>46060</v>
      </c>
      <c r="C422" t="s">
        <v>39</v>
      </c>
      <c r="D422" t="s">
        <v>235</v>
      </c>
      <c r="E422">
        <v>516</v>
      </c>
      <c r="F422" t="str">
        <f>TEXT(tbl_Datos[[#This Row],[Fecha]],"dddd")</f>
        <v>sábado</v>
      </c>
      <c r="G422">
        <f>WEEKNUM(tbl_Datos[[#This Row],[Fecha]])</f>
        <v>6</v>
      </c>
    </row>
    <row r="423" spans="2:7" x14ac:dyDescent="0.3">
      <c r="B423" s="17">
        <v>46060</v>
      </c>
      <c r="C423" t="s">
        <v>106</v>
      </c>
      <c r="D423" t="s">
        <v>223</v>
      </c>
      <c r="E423">
        <v>106</v>
      </c>
      <c r="F423" t="str">
        <f>TEXT(tbl_Datos[[#This Row],[Fecha]],"dddd")</f>
        <v>sábado</v>
      </c>
      <c r="G423">
        <f>WEEKNUM(tbl_Datos[[#This Row],[Fecha]])</f>
        <v>6</v>
      </c>
    </row>
    <row r="424" spans="2:7" x14ac:dyDescent="0.3">
      <c r="B424" s="17">
        <v>46061</v>
      </c>
      <c r="C424" t="s">
        <v>42</v>
      </c>
      <c r="D424" t="s">
        <v>240</v>
      </c>
      <c r="E424">
        <v>135</v>
      </c>
      <c r="F424" t="str">
        <f>TEXT(tbl_Datos[[#This Row],[Fecha]],"dddd")</f>
        <v>domingo</v>
      </c>
      <c r="G424">
        <f>WEEKNUM(tbl_Datos[[#This Row],[Fecha]])</f>
        <v>7</v>
      </c>
    </row>
    <row r="425" spans="2:7" x14ac:dyDescent="0.3">
      <c r="B425" s="17">
        <v>46061</v>
      </c>
      <c r="C425" t="s">
        <v>42</v>
      </c>
      <c r="D425" t="s">
        <v>239</v>
      </c>
      <c r="E425">
        <v>760</v>
      </c>
      <c r="F425" t="str">
        <f>TEXT(tbl_Datos[[#This Row],[Fecha]],"dddd")</f>
        <v>domingo</v>
      </c>
      <c r="G425">
        <f>WEEKNUM(tbl_Datos[[#This Row],[Fecha]])</f>
        <v>7</v>
      </c>
    </row>
    <row r="426" spans="2:7" x14ac:dyDescent="0.3">
      <c r="B426" s="17">
        <v>46061</v>
      </c>
      <c r="C426" t="s">
        <v>39</v>
      </c>
      <c r="D426" t="s">
        <v>233</v>
      </c>
      <c r="E426">
        <v>510</v>
      </c>
      <c r="F426" t="str">
        <f>TEXT(tbl_Datos[[#This Row],[Fecha]],"dddd")</f>
        <v>domingo</v>
      </c>
      <c r="G426">
        <f>WEEKNUM(tbl_Datos[[#This Row],[Fecha]])</f>
        <v>7</v>
      </c>
    </row>
    <row r="427" spans="2:7" x14ac:dyDescent="0.3">
      <c r="B427" s="17">
        <v>46061</v>
      </c>
      <c r="C427" t="s">
        <v>39</v>
      </c>
      <c r="D427" t="s">
        <v>234</v>
      </c>
      <c r="E427">
        <v>102</v>
      </c>
      <c r="F427" t="str">
        <f>TEXT(tbl_Datos[[#This Row],[Fecha]],"dddd")</f>
        <v>domingo</v>
      </c>
      <c r="G427">
        <f>WEEKNUM(tbl_Datos[[#This Row],[Fecha]])</f>
        <v>7</v>
      </c>
    </row>
    <row r="428" spans="2:7" x14ac:dyDescent="0.3">
      <c r="B428" s="17">
        <v>46061</v>
      </c>
      <c r="C428" t="s">
        <v>42</v>
      </c>
      <c r="D428" t="s">
        <v>227</v>
      </c>
      <c r="E428">
        <v>174</v>
      </c>
      <c r="F428" t="str">
        <f>TEXT(tbl_Datos[[#This Row],[Fecha]],"dddd")</f>
        <v>domingo</v>
      </c>
      <c r="G428">
        <f>WEEKNUM(tbl_Datos[[#This Row],[Fecha]])</f>
        <v>7</v>
      </c>
    </row>
    <row r="429" spans="2:7" x14ac:dyDescent="0.3">
      <c r="B429" s="17">
        <v>46061</v>
      </c>
      <c r="C429" t="s">
        <v>42</v>
      </c>
      <c r="D429" t="s">
        <v>231</v>
      </c>
      <c r="E429">
        <v>374</v>
      </c>
      <c r="F429" t="str">
        <f>TEXT(tbl_Datos[[#This Row],[Fecha]],"dddd")</f>
        <v>domingo</v>
      </c>
      <c r="G429">
        <f>WEEKNUM(tbl_Datos[[#This Row],[Fecha]])</f>
        <v>7</v>
      </c>
    </row>
    <row r="430" spans="2:7" x14ac:dyDescent="0.3">
      <c r="B430" s="17">
        <v>46061</v>
      </c>
      <c r="C430" t="s">
        <v>38</v>
      </c>
      <c r="D430" t="s">
        <v>227</v>
      </c>
      <c r="E430">
        <v>464</v>
      </c>
      <c r="F430" t="str">
        <f>TEXT(tbl_Datos[[#This Row],[Fecha]],"dddd")</f>
        <v>domingo</v>
      </c>
      <c r="G430">
        <f>WEEKNUM(tbl_Datos[[#This Row],[Fecha]])</f>
        <v>7</v>
      </c>
    </row>
    <row r="431" spans="2:7" x14ac:dyDescent="0.3">
      <c r="B431" s="17">
        <v>46061</v>
      </c>
      <c r="C431" t="s">
        <v>39</v>
      </c>
      <c r="D431" t="s">
        <v>219</v>
      </c>
      <c r="E431">
        <v>182</v>
      </c>
      <c r="F431" t="str">
        <f>TEXT(tbl_Datos[[#This Row],[Fecha]],"dddd")</f>
        <v>domingo</v>
      </c>
      <c r="G431">
        <f>WEEKNUM(tbl_Datos[[#This Row],[Fecha]])</f>
        <v>7</v>
      </c>
    </row>
    <row r="432" spans="2:7" x14ac:dyDescent="0.3">
      <c r="B432" s="17">
        <v>46061</v>
      </c>
      <c r="C432" t="s">
        <v>38</v>
      </c>
      <c r="D432" t="s">
        <v>230</v>
      </c>
      <c r="E432">
        <v>333</v>
      </c>
      <c r="F432" t="str">
        <f>TEXT(tbl_Datos[[#This Row],[Fecha]],"dddd")</f>
        <v>domingo</v>
      </c>
      <c r="G432">
        <f>WEEKNUM(tbl_Datos[[#This Row],[Fecha]])</f>
        <v>7</v>
      </c>
    </row>
    <row r="433" spans="2:7" x14ac:dyDescent="0.3">
      <c r="B433" s="17">
        <v>46061</v>
      </c>
      <c r="C433" t="s">
        <v>38</v>
      </c>
      <c r="D433" t="s">
        <v>233</v>
      </c>
      <c r="E433">
        <v>867</v>
      </c>
      <c r="F433" t="str">
        <f>TEXT(tbl_Datos[[#This Row],[Fecha]],"dddd")</f>
        <v>domingo</v>
      </c>
      <c r="G433">
        <f>WEEKNUM(tbl_Datos[[#This Row],[Fecha]])</f>
        <v>7</v>
      </c>
    </row>
    <row r="434" spans="2:7" x14ac:dyDescent="0.3">
      <c r="B434" s="17">
        <v>46061</v>
      </c>
      <c r="C434" t="s">
        <v>38</v>
      </c>
      <c r="D434" t="s">
        <v>217</v>
      </c>
      <c r="E434">
        <v>1248</v>
      </c>
      <c r="F434" t="str">
        <f>TEXT(tbl_Datos[[#This Row],[Fecha]],"dddd")</f>
        <v>domingo</v>
      </c>
      <c r="G434">
        <f>WEEKNUM(tbl_Datos[[#This Row],[Fecha]])</f>
        <v>7</v>
      </c>
    </row>
    <row r="435" spans="2:7" x14ac:dyDescent="0.3">
      <c r="B435" s="17">
        <v>46062</v>
      </c>
      <c r="C435" t="s">
        <v>42</v>
      </c>
      <c r="D435" t="s">
        <v>229</v>
      </c>
      <c r="E435">
        <v>1760</v>
      </c>
      <c r="F435" t="str">
        <f>TEXT(tbl_Datos[[#This Row],[Fecha]],"dddd")</f>
        <v>lunes</v>
      </c>
      <c r="G435">
        <f>WEEKNUM(tbl_Datos[[#This Row],[Fecha]])</f>
        <v>7</v>
      </c>
    </row>
    <row r="436" spans="2:7" x14ac:dyDescent="0.3">
      <c r="B436" s="17">
        <v>46062</v>
      </c>
      <c r="C436" t="s">
        <v>106</v>
      </c>
      <c r="D436" t="s">
        <v>223</v>
      </c>
      <c r="E436">
        <v>265</v>
      </c>
      <c r="F436" t="str">
        <f>TEXT(tbl_Datos[[#This Row],[Fecha]],"dddd")</f>
        <v>lunes</v>
      </c>
      <c r="G436">
        <f>WEEKNUM(tbl_Datos[[#This Row],[Fecha]])</f>
        <v>7</v>
      </c>
    </row>
    <row r="437" spans="2:7" x14ac:dyDescent="0.3">
      <c r="B437" s="17">
        <v>46062</v>
      </c>
      <c r="C437" t="s">
        <v>39</v>
      </c>
      <c r="D437" t="s">
        <v>226</v>
      </c>
      <c r="E437">
        <v>1728</v>
      </c>
      <c r="F437" t="str">
        <f>TEXT(tbl_Datos[[#This Row],[Fecha]],"dddd")</f>
        <v>lunes</v>
      </c>
      <c r="G437">
        <f>WEEKNUM(tbl_Datos[[#This Row],[Fecha]])</f>
        <v>7</v>
      </c>
    </row>
    <row r="438" spans="2:7" x14ac:dyDescent="0.3">
      <c r="B438" s="17">
        <v>46062</v>
      </c>
      <c r="C438" t="s">
        <v>106</v>
      </c>
      <c r="D438" t="s">
        <v>227</v>
      </c>
      <c r="E438">
        <v>1218</v>
      </c>
      <c r="F438" t="str">
        <f>TEXT(tbl_Datos[[#This Row],[Fecha]],"dddd")</f>
        <v>lunes</v>
      </c>
      <c r="G438">
        <f>WEEKNUM(tbl_Datos[[#This Row],[Fecha]])</f>
        <v>7</v>
      </c>
    </row>
    <row r="439" spans="2:7" x14ac:dyDescent="0.3">
      <c r="B439" s="17">
        <v>46062</v>
      </c>
      <c r="C439" t="s">
        <v>42</v>
      </c>
      <c r="D439" t="s">
        <v>221</v>
      </c>
      <c r="E439">
        <v>182</v>
      </c>
      <c r="F439" t="str">
        <f>TEXT(tbl_Datos[[#This Row],[Fecha]],"dddd")</f>
        <v>lunes</v>
      </c>
      <c r="G439">
        <f>WEEKNUM(tbl_Datos[[#This Row],[Fecha]])</f>
        <v>7</v>
      </c>
    </row>
    <row r="440" spans="2:7" x14ac:dyDescent="0.3">
      <c r="B440" s="17">
        <v>46062</v>
      </c>
      <c r="C440" t="s">
        <v>38</v>
      </c>
      <c r="D440" t="s">
        <v>227</v>
      </c>
      <c r="E440">
        <v>1450</v>
      </c>
      <c r="F440" t="str">
        <f>TEXT(tbl_Datos[[#This Row],[Fecha]],"dddd")</f>
        <v>lunes</v>
      </c>
      <c r="G440">
        <f>WEEKNUM(tbl_Datos[[#This Row],[Fecha]])</f>
        <v>7</v>
      </c>
    </row>
    <row r="441" spans="2:7" x14ac:dyDescent="0.3">
      <c r="B441" s="17">
        <v>46062</v>
      </c>
      <c r="C441" t="s">
        <v>42</v>
      </c>
      <c r="D441" t="s">
        <v>229</v>
      </c>
      <c r="E441">
        <v>1936</v>
      </c>
      <c r="F441" t="str">
        <f>TEXT(tbl_Datos[[#This Row],[Fecha]],"dddd")</f>
        <v>lunes</v>
      </c>
      <c r="G441">
        <f>WEEKNUM(tbl_Datos[[#This Row],[Fecha]])</f>
        <v>7</v>
      </c>
    </row>
    <row r="442" spans="2:7" x14ac:dyDescent="0.3">
      <c r="B442" s="17">
        <v>46062</v>
      </c>
      <c r="C442" t="s">
        <v>106</v>
      </c>
      <c r="D442" t="s">
        <v>241</v>
      </c>
      <c r="E442">
        <v>720</v>
      </c>
      <c r="F442" t="str">
        <f>TEXT(tbl_Datos[[#This Row],[Fecha]],"dddd")</f>
        <v>lunes</v>
      </c>
      <c r="G442">
        <f>WEEKNUM(tbl_Datos[[#This Row],[Fecha]])</f>
        <v>7</v>
      </c>
    </row>
    <row r="443" spans="2:7" x14ac:dyDescent="0.3">
      <c r="B443" s="17">
        <v>46062</v>
      </c>
      <c r="C443" t="s">
        <v>106</v>
      </c>
      <c r="D443" t="s">
        <v>227</v>
      </c>
      <c r="E443">
        <v>406</v>
      </c>
      <c r="F443" t="str">
        <f>TEXT(tbl_Datos[[#This Row],[Fecha]],"dddd")</f>
        <v>lunes</v>
      </c>
      <c r="G443">
        <f>WEEKNUM(tbl_Datos[[#This Row],[Fecha]])</f>
        <v>7</v>
      </c>
    </row>
    <row r="444" spans="2:7" x14ac:dyDescent="0.3">
      <c r="B444" s="17">
        <v>46063</v>
      </c>
      <c r="C444" t="s">
        <v>38</v>
      </c>
      <c r="D444" t="s">
        <v>228</v>
      </c>
      <c r="E444">
        <v>216</v>
      </c>
      <c r="F444" t="str">
        <f>TEXT(tbl_Datos[[#This Row],[Fecha]],"dddd")</f>
        <v>martes</v>
      </c>
      <c r="G444">
        <f>WEEKNUM(tbl_Datos[[#This Row],[Fecha]])</f>
        <v>7</v>
      </c>
    </row>
    <row r="445" spans="2:7" x14ac:dyDescent="0.3">
      <c r="B445" s="17">
        <v>46063</v>
      </c>
      <c r="C445" t="s">
        <v>42</v>
      </c>
      <c r="D445" t="s">
        <v>225</v>
      </c>
      <c r="E445">
        <v>512</v>
      </c>
      <c r="F445" t="str">
        <f>TEXT(tbl_Datos[[#This Row],[Fecha]],"dddd")</f>
        <v>martes</v>
      </c>
      <c r="G445">
        <f>WEEKNUM(tbl_Datos[[#This Row],[Fecha]])</f>
        <v>7</v>
      </c>
    </row>
    <row r="446" spans="2:7" x14ac:dyDescent="0.3">
      <c r="B446" s="17">
        <v>46063</v>
      </c>
      <c r="C446" t="s">
        <v>38</v>
      </c>
      <c r="D446" t="s">
        <v>230</v>
      </c>
      <c r="E446">
        <v>333</v>
      </c>
      <c r="F446" t="str">
        <f>TEXT(tbl_Datos[[#This Row],[Fecha]],"dddd")</f>
        <v>martes</v>
      </c>
      <c r="G446">
        <f>WEEKNUM(tbl_Datos[[#This Row],[Fecha]])</f>
        <v>7</v>
      </c>
    </row>
    <row r="447" spans="2:7" x14ac:dyDescent="0.3">
      <c r="B447" s="17">
        <v>46063</v>
      </c>
      <c r="C447" t="s">
        <v>106</v>
      </c>
      <c r="D447" t="s">
        <v>226</v>
      </c>
      <c r="E447">
        <v>2112</v>
      </c>
      <c r="F447" t="str">
        <f>TEXT(tbl_Datos[[#This Row],[Fecha]],"dddd")</f>
        <v>martes</v>
      </c>
      <c r="G447">
        <f>WEEKNUM(tbl_Datos[[#This Row],[Fecha]])</f>
        <v>7</v>
      </c>
    </row>
    <row r="448" spans="2:7" x14ac:dyDescent="0.3">
      <c r="B448" s="17">
        <v>46063</v>
      </c>
      <c r="C448" t="s">
        <v>106</v>
      </c>
      <c r="D448" t="s">
        <v>223</v>
      </c>
      <c r="E448">
        <v>848</v>
      </c>
      <c r="F448" t="str">
        <f>TEXT(tbl_Datos[[#This Row],[Fecha]],"dddd")</f>
        <v>martes</v>
      </c>
      <c r="G448">
        <f>WEEKNUM(tbl_Datos[[#This Row],[Fecha]])</f>
        <v>7</v>
      </c>
    </row>
    <row r="449" spans="2:7" x14ac:dyDescent="0.3">
      <c r="B449" s="17">
        <v>46063</v>
      </c>
      <c r="C449" t="s">
        <v>38</v>
      </c>
      <c r="D449" t="s">
        <v>241</v>
      </c>
      <c r="E449">
        <v>1260</v>
      </c>
      <c r="F449" t="str">
        <f>TEXT(tbl_Datos[[#This Row],[Fecha]],"dddd")</f>
        <v>martes</v>
      </c>
      <c r="G449">
        <f>WEEKNUM(tbl_Datos[[#This Row],[Fecha]])</f>
        <v>7</v>
      </c>
    </row>
    <row r="450" spans="2:7" x14ac:dyDescent="0.3">
      <c r="B450" s="17">
        <v>46063</v>
      </c>
      <c r="C450" t="s">
        <v>39</v>
      </c>
      <c r="D450" t="s">
        <v>235</v>
      </c>
      <c r="E450">
        <v>774</v>
      </c>
      <c r="F450" t="str">
        <f>TEXT(tbl_Datos[[#This Row],[Fecha]],"dddd")</f>
        <v>martes</v>
      </c>
      <c r="G450">
        <f>WEEKNUM(tbl_Datos[[#This Row],[Fecha]])</f>
        <v>7</v>
      </c>
    </row>
    <row r="451" spans="2:7" x14ac:dyDescent="0.3">
      <c r="B451" s="17">
        <v>46063</v>
      </c>
      <c r="C451" t="s">
        <v>106</v>
      </c>
      <c r="D451" t="s">
        <v>226</v>
      </c>
      <c r="E451">
        <v>1056</v>
      </c>
      <c r="F451" t="str">
        <f>TEXT(tbl_Datos[[#This Row],[Fecha]],"dddd")</f>
        <v>martes</v>
      </c>
      <c r="G451">
        <f>WEEKNUM(tbl_Datos[[#This Row],[Fecha]])</f>
        <v>7</v>
      </c>
    </row>
    <row r="452" spans="2:7" x14ac:dyDescent="0.3">
      <c r="B452" s="17">
        <v>46063</v>
      </c>
      <c r="C452" t="s">
        <v>106</v>
      </c>
      <c r="D452" t="s">
        <v>223</v>
      </c>
      <c r="E452">
        <v>265</v>
      </c>
      <c r="F452" t="str">
        <f>TEXT(tbl_Datos[[#This Row],[Fecha]],"dddd")</f>
        <v>martes</v>
      </c>
      <c r="G452">
        <f>WEEKNUM(tbl_Datos[[#This Row],[Fecha]])</f>
        <v>7</v>
      </c>
    </row>
    <row r="453" spans="2:7" x14ac:dyDescent="0.3">
      <c r="B453" s="17">
        <v>46063</v>
      </c>
      <c r="C453" t="s">
        <v>38</v>
      </c>
      <c r="D453" t="s">
        <v>237</v>
      </c>
      <c r="E453">
        <v>1134</v>
      </c>
      <c r="F453" t="str">
        <f>TEXT(tbl_Datos[[#This Row],[Fecha]],"dddd")</f>
        <v>martes</v>
      </c>
      <c r="G453">
        <f>WEEKNUM(tbl_Datos[[#This Row],[Fecha]])</f>
        <v>7</v>
      </c>
    </row>
    <row r="454" spans="2:7" x14ac:dyDescent="0.3">
      <c r="B454" s="17">
        <v>46063</v>
      </c>
      <c r="C454" t="s">
        <v>39</v>
      </c>
      <c r="D454" t="s">
        <v>239</v>
      </c>
      <c r="E454">
        <v>570</v>
      </c>
      <c r="F454" t="str">
        <f>TEXT(tbl_Datos[[#This Row],[Fecha]],"dddd")</f>
        <v>martes</v>
      </c>
      <c r="G454">
        <f>WEEKNUM(tbl_Datos[[#This Row],[Fecha]])</f>
        <v>7</v>
      </c>
    </row>
    <row r="455" spans="2:7" x14ac:dyDescent="0.3">
      <c r="B455" s="17">
        <v>46064</v>
      </c>
      <c r="C455" t="s">
        <v>106</v>
      </c>
      <c r="D455" t="s">
        <v>217</v>
      </c>
      <c r="E455">
        <v>52</v>
      </c>
      <c r="F455" t="str">
        <f>TEXT(tbl_Datos[[#This Row],[Fecha]],"dddd")</f>
        <v>miércoles</v>
      </c>
      <c r="G455">
        <f>WEEKNUM(tbl_Datos[[#This Row],[Fecha]])</f>
        <v>7</v>
      </c>
    </row>
    <row r="456" spans="2:7" x14ac:dyDescent="0.3">
      <c r="B456" s="17">
        <v>46064</v>
      </c>
      <c r="C456" t="s">
        <v>42</v>
      </c>
      <c r="D456" t="s">
        <v>229</v>
      </c>
      <c r="E456">
        <v>704</v>
      </c>
      <c r="F456" t="str">
        <f>TEXT(tbl_Datos[[#This Row],[Fecha]],"dddd")</f>
        <v>miércoles</v>
      </c>
      <c r="G456">
        <f>WEEKNUM(tbl_Datos[[#This Row],[Fecha]])</f>
        <v>7</v>
      </c>
    </row>
    <row r="457" spans="2:7" x14ac:dyDescent="0.3">
      <c r="B457" s="17">
        <v>46064</v>
      </c>
      <c r="C457" t="s">
        <v>38</v>
      </c>
      <c r="D457" t="s">
        <v>221</v>
      </c>
      <c r="E457">
        <v>143</v>
      </c>
      <c r="F457" t="str">
        <f>TEXT(tbl_Datos[[#This Row],[Fecha]],"dddd")</f>
        <v>miércoles</v>
      </c>
      <c r="G457">
        <f>WEEKNUM(tbl_Datos[[#This Row],[Fecha]])</f>
        <v>7</v>
      </c>
    </row>
    <row r="458" spans="2:7" x14ac:dyDescent="0.3">
      <c r="B458" s="17">
        <v>46064</v>
      </c>
      <c r="C458" t="s">
        <v>42</v>
      </c>
      <c r="D458" t="s">
        <v>240</v>
      </c>
      <c r="E458">
        <v>990</v>
      </c>
      <c r="F458" t="str">
        <f>TEXT(tbl_Datos[[#This Row],[Fecha]],"dddd")</f>
        <v>miércoles</v>
      </c>
      <c r="G458">
        <f>WEEKNUM(tbl_Datos[[#This Row],[Fecha]])</f>
        <v>7</v>
      </c>
    </row>
    <row r="459" spans="2:7" x14ac:dyDescent="0.3">
      <c r="B459" s="17">
        <v>46064</v>
      </c>
      <c r="C459" t="s">
        <v>106</v>
      </c>
      <c r="D459" t="s">
        <v>234</v>
      </c>
      <c r="E459">
        <v>816</v>
      </c>
      <c r="F459" t="str">
        <f>TEXT(tbl_Datos[[#This Row],[Fecha]],"dddd")</f>
        <v>miércoles</v>
      </c>
      <c r="G459">
        <f>WEEKNUM(tbl_Datos[[#This Row],[Fecha]])</f>
        <v>7</v>
      </c>
    </row>
    <row r="460" spans="2:7" x14ac:dyDescent="0.3">
      <c r="B460" s="17">
        <v>46064</v>
      </c>
      <c r="C460" t="s">
        <v>106</v>
      </c>
      <c r="D460" t="s">
        <v>237</v>
      </c>
      <c r="E460">
        <v>252</v>
      </c>
      <c r="F460" t="str">
        <f>TEXT(tbl_Datos[[#This Row],[Fecha]],"dddd")</f>
        <v>miércoles</v>
      </c>
      <c r="G460">
        <f>WEEKNUM(tbl_Datos[[#This Row],[Fecha]])</f>
        <v>7</v>
      </c>
    </row>
    <row r="461" spans="2:7" x14ac:dyDescent="0.3">
      <c r="B461" s="17">
        <v>46064</v>
      </c>
      <c r="C461" t="s">
        <v>42</v>
      </c>
      <c r="D461" t="s">
        <v>238</v>
      </c>
      <c r="E461">
        <v>261</v>
      </c>
      <c r="F461" t="str">
        <f>TEXT(tbl_Datos[[#This Row],[Fecha]],"dddd")</f>
        <v>miércoles</v>
      </c>
      <c r="G461">
        <f>WEEKNUM(tbl_Datos[[#This Row],[Fecha]])</f>
        <v>7</v>
      </c>
    </row>
    <row r="462" spans="2:7" x14ac:dyDescent="0.3">
      <c r="B462" s="17">
        <v>46064</v>
      </c>
      <c r="C462" t="s">
        <v>39</v>
      </c>
      <c r="D462" t="s">
        <v>229</v>
      </c>
      <c r="E462">
        <v>968</v>
      </c>
      <c r="F462" t="str">
        <f>TEXT(tbl_Datos[[#This Row],[Fecha]],"dddd")</f>
        <v>miércoles</v>
      </c>
      <c r="G462">
        <f>WEEKNUM(tbl_Datos[[#This Row],[Fecha]])</f>
        <v>7</v>
      </c>
    </row>
    <row r="463" spans="2:7" x14ac:dyDescent="0.3">
      <c r="B463" s="17">
        <v>46064</v>
      </c>
      <c r="C463" t="s">
        <v>38</v>
      </c>
      <c r="D463" t="s">
        <v>237</v>
      </c>
      <c r="E463">
        <v>189</v>
      </c>
      <c r="F463" t="str">
        <f>TEXT(tbl_Datos[[#This Row],[Fecha]],"dddd")</f>
        <v>miércoles</v>
      </c>
      <c r="G463">
        <f>WEEKNUM(tbl_Datos[[#This Row],[Fecha]])</f>
        <v>7</v>
      </c>
    </row>
    <row r="464" spans="2:7" x14ac:dyDescent="0.3">
      <c r="B464" s="17">
        <v>46064</v>
      </c>
      <c r="C464" t="s">
        <v>39</v>
      </c>
      <c r="D464" t="s">
        <v>239</v>
      </c>
      <c r="E464">
        <v>342</v>
      </c>
      <c r="F464" t="str">
        <f>TEXT(tbl_Datos[[#This Row],[Fecha]],"dddd")</f>
        <v>miércoles</v>
      </c>
      <c r="G464">
        <f>WEEKNUM(tbl_Datos[[#This Row],[Fecha]])</f>
        <v>7</v>
      </c>
    </row>
    <row r="465" spans="2:7" x14ac:dyDescent="0.3">
      <c r="B465" s="17">
        <v>46064</v>
      </c>
      <c r="C465" t="s">
        <v>106</v>
      </c>
      <c r="D465" t="s">
        <v>223</v>
      </c>
      <c r="E465">
        <v>742</v>
      </c>
      <c r="F465" t="str">
        <f>TEXT(tbl_Datos[[#This Row],[Fecha]],"dddd")</f>
        <v>miércoles</v>
      </c>
      <c r="G465">
        <f>WEEKNUM(tbl_Datos[[#This Row],[Fecha]])</f>
        <v>7</v>
      </c>
    </row>
    <row r="466" spans="2:7" x14ac:dyDescent="0.3">
      <c r="B466" s="17">
        <v>46064</v>
      </c>
      <c r="C466" t="s">
        <v>38</v>
      </c>
      <c r="D466" t="s">
        <v>219</v>
      </c>
      <c r="E466">
        <v>546</v>
      </c>
      <c r="F466" t="str">
        <f>TEXT(tbl_Datos[[#This Row],[Fecha]],"dddd")</f>
        <v>miércoles</v>
      </c>
      <c r="G466">
        <f>WEEKNUM(tbl_Datos[[#This Row],[Fecha]])</f>
        <v>7</v>
      </c>
    </row>
    <row r="467" spans="2:7" x14ac:dyDescent="0.3">
      <c r="B467" s="17">
        <v>46065</v>
      </c>
      <c r="C467" t="s">
        <v>42</v>
      </c>
      <c r="D467" t="s">
        <v>227</v>
      </c>
      <c r="E467">
        <v>406</v>
      </c>
      <c r="F467" t="str">
        <f>TEXT(tbl_Datos[[#This Row],[Fecha]],"dddd")</f>
        <v>jueves</v>
      </c>
      <c r="G467">
        <f>WEEKNUM(tbl_Datos[[#This Row],[Fecha]])</f>
        <v>7</v>
      </c>
    </row>
    <row r="468" spans="2:7" x14ac:dyDescent="0.3">
      <c r="B468" s="17">
        <v>46065</v>
      </c>
      <c r="C468" t="s">
        <v>106</v>
      </c>
      <c r="D468" t="s">
        <v>219</v>
      </c>
      <c r="E468">
        <v>91</v>
      </c>
      <c r="F468" t="str">
        <f>TEXT(tbl_Datos[[#This Row],[Fecha]],"dddd")</f>
        <v>jueves</v>
      </c>
      <c r="G468">
        <f>WEEKNUM(tbl_Datos[[#This Row],[Fecha]])</f>
        <v>7</v>
      </c>
    </row>
    <row r="469" spans="2:7" x14ac:dyDescent="0.3">
      <c r="B469" s="17">
        <v>46065</v>
      </c>
      <c r="C469" t="s">
        <v>42</v>
      </c>
      <c r="D469" t="s">
        <v>226</v>
      </c>
      <c r="E469">
        <v>192</v>
      </c>
      <c r="F469" t="str">
        <f>TEXT(tbl_Datos[[#This Row],[Fecha]],"dddd")</f>
        <v>jueves</v>
      </c>
      <c r="G469">
        <f>WEEKNUM(tbl_Datos[[#This Row],[Fecha]])</f>
        <v>7</v>
      </c>
    </row>
    <row r="470" spans="2:7" x14ac:dyDescent="0.3">
      <c r="B470" s="17">
        <v>46065</v>
      </c>
      <c r="C470" t="s">
        <v>106</v>
      </c>
      <c r="D470" t="s">
        <v>239</v>
      </c>
      <c r="E470">
        <v>532</v>
      </c>
      <c r="F470" t="str">
        <f>TEXT(tbl_Datos[[#This Row],[Fecha]],"dddd")</f>
        <v>jueves</v>
      </c>
      <c r="G470">
        <f>WEEKNUM(tbl_Datos[[#This Row],[Fecha]])</f>
        <v>7</v>
      </c>
    </row>
    <row r="471" spans="2:7" x14ac:dyDescent="0.3">
      <c r="B471" s="17">
        <v>46065</v>
      </c>
      <c r="C471" t="s">
        <v>39</v>
      </c>
      <c r="D471" t="s">
        <v>232</v>
      </c>
      <c r="E471">
        <v>893</v>
      </c>
      <c r="F471" t="str">
        <f>TEXT(tbl_Datos[[#This Row],[Fecha]],"dddd")</f>
        <v>jueves</v>
      </c>
      <c r="G471">
        <f>WEEKNUM(tbl_Datos[[#This Row],[Fecha]])</f>
        <v>7</v>
      </c>
    </row>
    <row r="472" spans="2:7" x14ac:dyDescent="0.3">
      <c r="B472" s="17">
        <v>46065</v>
      </c>
      <c r="C472" t="s">
        <v>42</v>
      </c>
      <c r="D472" t="s">
        <v>240</v>
      </c>
      <c r="E472">
        <v>900</v>
      </c>
      <c r="F472" t="str">
        <f>TEXT(tbl_Datos[[#This Row],[Fecha]],"dddd")</f>
        <v>jueves</v>
      </c>
      <c r="G472">
        <f>WEEKNUM(tbl_Datos[[#This Row],[Fecha]])</f>
        <v>7</v>
      </c>
    </row>
    <row r="473" spans="2:7" x14ac:dyDescent="0.3">
      <c r="B473" s="17">
        <v>46065</v>
      </c>
      <c r="C473" t="s">
        <v>42</v>
      </c>
      <c r="D473" t="s">
        <v>226</v>
      </c>
      <c r="E473">
        <v>768</v>
      </c>
      <c r="F473" t="str">
        <f>TEXT(tbl_Datos[[#This Row],[Fecha]],"dddd")</f>
        <v>jueves</v>
      </c>
      <c r="G473">
        <f>WEEKNUM(tbl_Datos[[#This Row],[Fecha]])</f>
        <v>7</v>
      </c>
    </row>
    <row r="474" spans="2:7" x14ac:dyDescent="0.3">
      <c r="B474" s="17">
        <v>46065</v>
      </c>
      <c r="C474" t="s">
        <v>42</v>
      </c>
      <c r="D474" t="s">
        <v>229</v>
      </c>
      <c r="E474">
        <v>1848</v>
      </c>
      <c r="F474" t="str">
        <f>TEXT(tbl_Datos[[#This Row],[Fecha]],"dddd")</f>
        <v>jueves</v>
      </c>
      <c r="G474">
        <f>WEEKNUM(tbl_Datos[[#This Row],[Fecha]])</f>
        <v>7</v>
      </c>
    </row>
    <row r="475" spans="2:7" x14ac:dyDescent="0.3">
      <c r="B475" s="17">
        <v>46065</v>
      </c>
      <c r="C475" t="s">
        <v>106</v>
      </c>
      <c r="D475" t="s">
        <v>234</v>
      </c>
      <c r="E475">
        <v>663</v>
      </c>
      <c r="F475" t="str">
        <f>TEXT(tbl_Datos[[#This Row],[Fecha]],"dddd")</f>
        <v>jueves</v>
      </c>
      <c r="G475">
        <f>WEEKNUM(tbl_Datos[[#This Row],[Fecha]])</f>
        <v>7</v>
      </c>
    </row>
    <row r="476" spans="2:7" x14ac:dyDescent="0.3">
      <c r="B476" s="17">
        <v>46065</v>
      </c>
      <c r="C476" t="s">
        <v>39</v>
      </c>
      <c r="D476" t="s">
        <v>233</v>
      </c>
      <c r="E476">
        <v>612</v>
      </c>
      <c r="F476" t="str">
        <f>TEXT(tbl_Datos[[#This Row],[Fecha]],"dddd")</f>
        <v>jueves</v>
      </c>
      <c r="G476">
        <f>WEEKNUM(tbl_Datos[[#This Row],[Fecha]])</f>
        <v>7</v>
      </c>
    </row>
    <row r="477" spans="2:7" x14ac:dyDescent="0.3">
      <c r="B477" s="17">
        <v>46065</v>
      </c>
      <c r="C477" t="s">
        <v>39</v>
      </c>
      <c r="D477" t="s">
        <v>237</v>
      </c>
      <c r="E477">
        <v>882</v>
      </c>
      <c r="F477" t="str">
        <f>TEXT(tbl_Datos[[#This Row],[Fecha]],"dddd")</f>
        <v>jueves</v>
      </c>
      <c r="G477">
        <f>WEEKNUM(tbl_Datos[[#This Row],[Fecha]])</f>
        <v>7</v>
      </c>
    </row>
    <row r="478" spans="2:7" x14ac:dyDescent="0.3">
      <c r="B478" s="17">
        <v>46065</v>
      </c>
      <c r="C478" t="s">
        <v>106</v>
      </c>
      <c r="D478" t="s">
        <v>223</v>
      </c>
      <c r="E478">
        <v>530</v>
      </c>
      <c r="F478" t="str">
        <f>TEXT(tbl_Datos[[#This Row],[Fecha]],"dddd")</f>
        <v>jueves</v>
      </c>
      <c r="G478">
        <f>WEEKNUM(tbl_Datos[[#This Row],[Fecha]])</f>
        <v>7</v>
      </c>
    </row>
    <row r="479" spans="2:7" x14ac:dyDescent="0.3">
      <c r="B479" s="17">
        <v>46066</v>
      </c>
      <c r="C479" t="s">
        <v>42</v>
      </c>
      <c r="D479" t="s">
        <v>225</v>
      </c>
      <c r="E479">
        <v>128</v>
      </c>
      <c r="F479" t="str">
        <f>TEXT(tbl_Datos[[#This Row],[Fecha]],"dddd")</f>
        <v>viernes</v>
      </c>
      <c r="G479">
        <f>WEEKNUM(tbl_Datos[[#This Row],[Fecha]])</f>
        <v>7</v>
      </c>
    </row>
    <row r="480" spans="2:7" x14ac:dyDescent="0.3">
      <c r="B480" s="17">
        <v>46066</v>
      </c>
      <c r="C480" t="s">
        <v>38</v>
      </c>
      <c r="D480" t="s">
        <v>229</v>
      </c>
      <c r="E480">
        <v>264</v>
      </c>
      <c r="F480" t="str">
        <f>TEXT(tbl_Datos[[#This Row],[Fecha]],"dddd")</f>
        <v>viernes</v>
      </c>
      <c r="G480">
        <f>WEEKNUM(tbl_Datos[[#This Row],[Fecha]])</f>
        <v>7</v>
      </c>
    </row>
    <row r="481" spans="2:7" x14ac:dyDescent="0.3">
      <c r="B481" s="17">
        <v>46066</v>
      </c>
      <c r="C481" t="s">
        <v>42</v>
      </c>
      <c r="D481" t="s">
        <v>226</v>
      </c>
      <c r="E481">
        <v>1152</v>
      </c>
      <c r="F481" t="str">
        <f>TEXT(tbl_Datos[[#This Row],[Fecha]],"dddd")</f>
        <v>viernes</v>
      </c>
      <c r="G481">
        <f>WEEKNUM(tbl_Datos[[#This Row],[Fecha]])</f>
        <v>7</v>
      </c>
    </row>
    <row r="482" spans="2:7" x14ac:dyDescent="0.3">
      <c r="B482" s="17">
        <v>46066</v>
      </c>
      <c r="C482" t="s">
        <v>38</v>
      </c>
      <c r="D482" t="s">
        <v>233</v>
      </c>
      <c r="E482">
        <v>1224</v>
      </c>
      <c r="F482" t="str">
        <f>TEXT(tbl_Datos[[#This Row],[Fecha]],"dddd")</f>
        <v>viernes</v>
      </c>
      <c r="G482">
        <f>WEEKNUM(tbl_Datos[[#This Row],[Fecha]])</f>
        <v>7</v>
      </c>
    </row>
    <row r="483" spans="2:7" x14ac:dyDescent="0.3">
      <c r="B483" s="17">
        <v>46067</v>
      </c>
      <c r="C483" t="s">
        <v>42</v>
      </c>
      <c r="D483" t="s">
        <v>236</v>
      </c>
      <c r="E483">
        <v>154</v>
      </c>
      <c r="F483" t="str">
        <f>TEXT(tbl_Datos[[#This Row],[Fecha]],"dddd")</f>
        <v>sábado</v>
      </c>
      <c r="G483">
        <f>WEEKNUM(tbl_Datos[[#This Row],[Fecha]])</f>
        <v>7</v>
      </c>
    </row>
    <row r="484" spans="2:7" x14ac:dyDescent="0.3">
      <c r="B484" s="17">
        <v>46067</v>
      </c>
      <c r="C484" t="s">
        <v>39</v>
      </c>
      <c r="D484" t="s">
        <v>232</v>
      </c>
      <c r="E484">
        <v>940</v>
      </c>
      <c r="F484" t="str">
        <f>TEXT(tbl_Datos[[#This Row],[Fecha]],"dddd")</f>
        <v>sábado</v>
      </c>
      <c r="G484">
        <f>WEEKNUM(tbl_Datos[[#This Row],[Fecha]])</f>
        <v>7</v>
      </c>
    </row>
    <row r="485" spans="2:7" x14ac:dyDescent="0.3">
      <c r="B485" s="17">
        <v>46067</v>
      </c>
      <c r="C485" t="s">
        <v>106</v>
      </c>
      <c r="D485" t="s">
        <v>237</v>
      </c>
      <c r="E485">
        <v>1512</v>
      </c>
      <c r="F485" t="str">
        <f>TEXT(tbl_Datos[[#This Row],[Fecha]],"dddd")</f>
        <v>sábado</v>
      </c>
      <c r="G485">
        <f>WEEKNUM(tbl_Datos[[#This Row],[Fecha]])</f>
        <v>7</v>
      </c>
    </row>
    <row r="486" spans="2:7" x14ac:dyDescent="0.3">
      <c r="B486" s="17">
        <v>46067</v>
      </c>
      <c r="C486" t="s">
        <v>39</v>
      </c>
      <c r="D486" t="s">
        <v>229</v>
      </c>
      <c r="E486">
        <v>440</v>
      </c>
      <c r="F486" t="str">
        <f>TEXT(tbl_Datos[[#This Row],[Fecha]],"dddd")</f>
        <v>sábado</v>
      </c>
      <c r="G486">
        <f>WEEKNUM(tbl_Datos[[#This Row],[Fecha]])</f>
        <v>7</v>
      </c>
    </row>
    <row r="487" spans="2:7" x14ac:dyDescent="0.3">
      <c r="B487" s="17">
        <v>46067</v>
      </c>
      <c r="C487" t="s">
        <v>38</v>
      </c>
      <c r="D487" t="s">
        <v>219</v>
      </c>
      <c r="E487">
        <v>2093</v>
      </c>
      <c r="F487" t="str">
        <f>TEXT(tbl_Datos[[#This Row],[Fecha]],"dddd")</f>
        <v>sábado</v>
      </c>
      <c r="G487">
        <f>WEEKNUM(tbl_Datos[[#This Row],[Fecha]])</f>
        <v>7</v>
      </c>
    </row>
    <row r="488" spans="2:7" x14ac:dyDescent="0.3">
      <c r="B488" s="17">
        <v>46067</v>
      </c>
      <c r="C488" t="s">
        <v>106</v>
      </c>
      <c r="D488" t="s">
        <v>221</v>
      </c>
      <c r="E488">
        <v>234</v>
      </c>
      <c r="F488" t="str">
        <f>TEXT(tbl_Datos[[#This Row],[Fecha]],"dddd")</f>
        <v>sábado</v>
      </c>
      <c r="G488">
        <f>WEEKNUM(tbl_Datos[[#This Row],[Fecha]])</f>
        <v>7</v>
      </c>
    </row>
    <row r="489" spans="2:7" x14ac:dyDescent="0.3">
      <c r="B489" s="17">
        <v>46067</v>
      </c>
      <c r="C489" t="s">
        <v>39</v>
      </c>
      <c r="D489" t="s">
        <v>219</v>
      </c>
      <c r="E489">
        <v>1365</v>
      </c>
      <c r="F489" t="str">
        <f>TEXT(tbl_Datos[[#This Row],[Fecha]],"dddd")</f>
        <v>sábado</v>
      </c>
      <c r="G489">
        <f>WEEKNUM(tbl_Datos[[#This Row],[Fecha]])</f>
        <v>7</v>
      </c>
    </row>
    <row r="490" spans="2:7" x14ac:dyDescent="0.3">
      <c r="B490" s="17">
        <v>46067</v>
      </c>
      <c r="C490" t="s">
        <v>42</v>
      </c>
      <c r="D490" t="s">
        <v>236</v>
      </c>
      <c r="E490">
        <v>231</v>
      </c>
      <c r="F490" t="str">
        <f>TEXT(tbl_Datos[[#This Row],[Fecha]],"dddd")</f>
        <v>sábado</v>
      </c>
      <c r="G490">
        <f>WEEKNUM(tbl_Datos[[#This Row],[Fecha]])</f>
        <v>7</v>
      </c>
    </row>
    <row r="491" spans="2:7" x14ac:dyDescent="0.3">
      <c r="B491" s="17">
        <v>46067</v>
      </c>
      <c r="C491" t="s">
        <v>42</v>
      </c>
      <c r="D491" t="s">
        <v>230</v>
      </c>
      <c r="E491">
        <v>74</v>
      </c>
      <c r="F491" t="str">
        <f>TEXT(tbl_Datos[[#This Row],[Fecha]],"dddd")</f>
        <v>sábado</v>
      </c>
      <c r="G491">
        <f>WEEKNUM(tbl_Datos[[#This Row],[Fecha]])</f>
        <v>7</v>
      </c>
    </row>
    <row r="492" spans="2:7" x14ac:dyDescent="0.3">
      <c r="B492" s="17">
        <v>46067</v>
      </c>
      <c r="C492" t="s">
        <v>38</v>
      </c>
      <c r="D492" t="s">
        <v>236</v>
      </c>
      <c r="E492">
        <v>121</v>
      </c>
      <c r="F492" t="str">
        <f>TEXT(tbl_Datos[[#This Row],[Fecha]],"dddd")</f>
        <v>sábado</v>
      </c>
      <c r="G492">
        <f>WEEKNUM(tbl_Datos[[#This Row],[Fecha]])</f>
        <v>7</v>
      </c>
    </row>
    <row r="493" spans="2:7" x14ac:dyDescent="0.3">
      <c r="B493" s="17">
        <v>46067</v>
      </c>
      <c r="C493" t="s">
        <v>39</v>
      </c>
      <c r="D493" t="s">
        <v>217</v>
      </c>
      <c r="E493">
        <v>312</v>
      </c>
      <c r="F493" t="str">
        <f>TEXT(tbl_Datos[[#This Row],[Fecha]],"dddd")</f>
        <v>sábado</v>
      </c>
      <c r="G493">
        <f>WEEKNUM(tbl_Datos[[#This Row],[Fecha]])</f>
        <v>7</v>
      </c>
    </row>
    <row r="494" spans="2:7" x14ac:dyDescent="0.3">
      <c r="B494" s="17">
        <v>46067</v>
      </c>
      <c r="C494" t="s">
        <v>39</v>
      </c>
      <c r="D494" t="s">
        <v>226</v>
      </c>
      <c r="E494">
        <v>1728</v>
      </c>
      <c r="F494" t="str">
        <f>TEXT(tbl_Datos[[#This Row],[Fecha]],"dddd")</f>
        <v>sábado</v>
      </c>
      <c r="G494">
        <f>WEEKNUM(tbl_Datos[[#This Row],[Fecha]])</f>
        <v>7</v>
      </c>
    </row>
    <row r="495" spans="2:7" x14ac:dyDescent="0.3">
      <c r="B495" s="17">
        <v>46067</v>
      </c>
      <c r="C495" t="s">
        <v>42</v>
      </c>
      <c r="D495" t="s">
        <v>223</v>
      </c>
      <c r="E495">
        <v>424</v>
      </c>
      <c r="F495" t="str">
        <f>TEXT(tbl_Datos[[#This Row],[Fecha]],"dddd")</f>
        <v>sábado</v>
      </c>
      <c r="G495">
        <f>WEEKNUM(tbl_Datos[[#This Row],[Fecha]])</f>
        <v>7</v>
      </c>
    </row>
    <row r="496" spans="2:7" x14ac:dyDescent="0.3">
      <c r="B496" s="17">
        <v>46068</v>
      </c>
      <c r="C496" t="s">
        <v>106</v>
      </c>
      <c r="D496" t="s">
        <v>233</v>
      </c>
      <c r="E496">
        <v>357</v>
      </c>
      <c r="F496" t="str">
        <f>TEXT(tbl_Datos[[#This Row],[Fecha]],"dddd")</f>
        <v>domingo</v>
      </c>
      <c r="G496">
        <f>WEEKNUM(tbl_Datos[[#This Row],[Fecha]])</f>
        <v>8</v>
      </c>
    </row>
    <row r="497" spans="2:7" x14ac:dyDescent="0.3">
      <c r="B497" s="17">
        <v>46068</v>
      </c>
      <c r="C497" t="s">
        <v>106</v>
      </c>
      <c r="D497" t="s">
        <v>217</v>
      </c>
      <c r="E497">
        <v>52</v>
      </c>
      <c r="F497" t="str">
        <f>TEXT(tbl_Datos[[#This Row],[Fecha]],"dddd")</f>
        <v>domingo</v>
      </c>
      <c r="G497">
        <f>WEEKNUM(tbl_Datos[[#This Row],[Fecha]])</f>
        <v>8</v>
      </c>
    </row>
    <row r="498" spans="2:7" x14ac:dyDescent="0.3">
      <c r="B498" s="17">
        <v>46068</v>
      </c>
      <c r="C498" t="s">
        <v>106</v>
      </c>
      <c r="D498" t="s">
        <v>225</v>
      </c>
      <c r="E498">
        <v>704</v>
      </c>
      <c r="F498" t="str">
        <f>TEXT(tbl_Datos[[#This Row],[Fecha]],"dddd")</f>
        <v>domingo</v>
      </c>
      <c r="G498">
        <f>WEEKNUM(tbl_Datos[[#This Row],[Fecha]])</f>
        <v>8</v>
      </c>
    </row>
    <row r="499" spans="2:7" x14ac:dyDescent="0.3">
      <c r="B499" s="17">
        <v>46068</v>
      </c>
      <c r="C499" t="s">
        <v>39</v>
      </c>
      <c r="D499" t="s">
        <v>234</v>
      </c>
      <c r="E499">
        <v>816</v>
      </c>
      <c r="F499" t="str">
        <f>TEXT(tbl_Datos[[#This Row],[Fecha]],"dddd")</f>
        <v>domingo</v>
      </c>
      <c r="G499">
        <f>WEEKNUM(tbl_Datos[[#This Row],[Fecha]])</f>
        <v>8</v>
      </c>
    </row>
    <row r="500" spans="2:7" x14ac:dyDescent="0.3">
      <c r="B500" s="17">
        <v>46068</v>
      </c>
      <c r="C500" t="s">
        <v>38</v>
      </c>
      <c r="D500" t="s">
        <v>231</v>
      </c>
      <c r="E500">
        <v>440</v>
      </c>
      <c r="F500" t="str">
        <f>TEXT(tbl_Datos[[#This Row],[Fecha]],"dddd")</f>
        <v>domingo</v>
      </c>
      <c r="G500">
        <f>WEEKNUM(tbl_Datos[[#This Row],[Fecha]])</f>
        <v>8</v>
      </c>
    </row>
    <row r="501" spans="2:7" x14ac:dyDescent="0.3">
      <c r="B501" s="17">
        <v>46068</v>
      </c>
      <c r="C501" t="s">
        <v>106</v>
      </c>
      <c r="D501" t="s">
        <v>225</v>
      </c>
      <c r="E501">
        <v>576</v>
      </c>
      <c r="F501" t="str">
        <f>TEXT(tbl_Datos[[#This Row],[Fecha]],"dddd")</f>
        <v>domingo</v>
      </c>
      <c r="G501">
        <f>WEEKNUM(tbl_Datos[[#This Row],[Fecha]])</f>
        <v>8</v>
      </c>
    </row>
    <row r="502" spans="2:7" x14ac:dyDescent="0.3">
      <c r="B502" s="17">
        <v>46068</v>
      </c>
      <c r="C502" t="s">
        <v>42</v>
      </c>
      <c r="D502" t="s">
        <v>223</v>
      </c>
      <c r="E502">
        <v>1272</v>
      </c>
      <c r="F502" t="str">
        <f>TEXT(tbl_Datos[[#This Row],[Fecha]],"dddd")</f>
        <v>domingo</v>
      </c>
      <c r="G502">
        <f>WEEKNUM(tbl_Datos[[#This Row],[Fecha]])</f>
        <v>8</v>
      </c>
    </row>
    <row r="503" spans="2:7" x14ac:dyDescent="0.3">
      <c r="B503" s="17">
        <v>46068</v>
      </c>
      <c r="C503" t="s">
        <v>42</v>
      </c>
      <c r="D503" t="s">
        <v>226</v>
      </c>
      <c r="E503">
        <v>1152</v>
      </c>
      <c r="F503" t="str">
        <f>TEXT(tbl_Datos[[#This Row],[Fecha]],"dddd")</f>
        <v>domingo</v>
      </c>
      <c r="G503">
        <f>WEEKNUM(tbl_Datos[[#This Row],[Fecha]])</f>
        <v>8</v>
      </c>
    </row>
    <row r="504" spans="2:7" x14ac:dyDescent="0.3">
      <c r="B504" s="17">
        <v>46069</v>
      </c>
      <c r="C504" t="s">
        <v>39</v>
      </c>
      <c r="D504" t="s">
        <v>228</v>
      </c>
      <c r="E504">
        <v>1080</v>
      </c>
      <c r="F504" t="str">
        <f>TEXT(tbl_Datos[[#This Row],[Fecha]],"dddd")</f>
        <v>lunes</v>
      </c>
      <c r="G504">
        <f>WEEKNUM(tbl_Datos[[#This Row],[Fecha]])</f>
        <v>8</v>
      </c>
    </row>
    <row r="505" spans="2:7" x14ac:dyDescent="0.3">
      <c r="B505" s="17">
        <v>46069</v>
      </c>
      <c r="C505" t="s">
        <v>42</v>
      </c>
      <c r="D505" t="s">
        <v>231</v>
      </c>
      <c r="E505">
        <v>22</v>
      </c>
      <c r="F505" t="str">
        <f>TEXT(tbl_Datos[[#This Row],[Fecha]],"dddd")</f>
        <v>lunes</v>
      </c>
      <c r="G505">
        <f>WEEKNUM(tbl_Datos[[#This Row],[Fecha]])</f>
        <v>8</v>
      </c>
    </row>
    <row r="506" spans="2:7" x14ac:dyDescent="0.3">
      <c r="B506" s="17">
        <v>46069</v>
      </c>
      <c r="C506" t="s">
        <v>38</v>
      </c>
      <c r="D506" t="s">
        <v>240</v>
      </c>
      <c r="E506">
        <v>135</v>
      </c>
      <c r="F506" t="str">
        <f>TEXT(tbl_Datos[[#This Row],[Fecha]],"dddd")</f>
        <v>lunes</v>
      </c>
      <c r="G506">
        <f>WEEKNUM(tbl_Datos[[#This Row],[Fecha]])</f>
        <v>8</v>
      </c>
    </row>
    <row r="507" spans="2:7" x14ac:dyDescent="0.3">
      <c r="B507" s="17">
        <v>46069</v>
      </c>
      <c r="C507" t="s">
        <v>42</v>
      </c>
      <c r="D507" t="s">
        <v>230</v>
      </c>
      <c r="E507">
        <v>407</v>
      </c>
      <c r="F507" t="str">
        <f>TEXT(tbl_Datos[[#This Row],[Fecha]],"dddd")</f>
        <v>lunes</v>
      </c>
      <c r="G507">
        <f>WEEKNUM(tbl_Datos[[#This Row],[Fecha]])</f>
        <v>8</v>
      </c>
    </row>
    <row r="508" spans="2:7" x14ac:dyDescent="0.3">
      <c r="B508" s="17">
        <v>46069</v>
      </c>
      <c r="C508" t="s">
        <v>39</v>
      </c>
      <c r="D508" t="s">
        <v>221</v>
      </c>
      <c r="E508">
        <v>117</v>
      </c>
      <c r="F508" t="str">
        <f>TEXT(tbl_Datos[[#This Row],[Fecha]],"dddd")</f>
        <v>lunes</v>
      </c>
      <c r="G508">
        <f>WEEKNUM(tbl_Datos[[#This Row],[Fecha]])</f>
        <v>8</v>
      </c>
    </row>
    <row r="509" spans="2:7" x14ac:dyDescent="0.3">
      <c r="B509" s="17">
        <v>46069</v>
      </c>
      <c r="C509" t="s">
        <v>39</v>
      </c>
      <c r="D509" t="s">
        <v>229</v>
      </c>
      <c r="E509">
        <v>440</v>
      </c>
      <c r="F509" t="str">
        <f>TEXT(tbl_Datos[[#This Row],[Fecha]],"dddd")</f>
        <v>lunes</v>
      </c>
      <c r="G509">
        <f>WEEKNUM(tbl_Datos[[#This Row],[Fecha]])</f>
        <v>8</v>
      </c>
    </row>
    <row r="510" spans="2:7" x14ac:dyDescent="0.3">
      <c r="B510" s="17">
        <v>46070</v>
      </c>
      <c r="C510" t="s">
        <v>38</v>
      </c>
      <c r="D510" t="s">
        <v>233</v>
      </c>
      <c r="E510">
        <v>306</v>
      </c>
      <c r="F510" t="str">
        <f>TEXT(tbl_Datos[[#This Row],[Fecha]],"dddd")</f>
        <v>martes</v>
      </c>
      <c r="G510">
        <f>WEEKNUM(tbl_Datos[[#This Row],[Fecha]])</f>
        <v>8</v>
      </c>
    </row>
    <row r="511" spans="2:7" x14ac:dyDescent="0.3">
      <c r="B511" s="17">
        <v>46070</v>
      </c>
      <c r="C511" t="s">
        <v>39</v>
      </c>
      <c r="D511" t="s">
        <v>235</v>
      </c>
      <c r="E511">
        <v>559</v>
      </c>
      <c r="F511" t="str">
        <f>TEXT(tbl_Datos[[#This Row],[Fecha]],"dddd")</f>
        <v>martes</v>
      </c>
      <c r="G511">
        <f>WEEKNUM(tbl_Datos[[#This Row],[Fecha]])</f>
        <v>8</v>
      </c>
    </row>
    <row r="512" spans="2:7" x14ac:dyDescent="0.3">
      <c r="B512" s="17">
        <v>46070</v>
      </c>
      <c r="C512" t="s">
        <v>39</v>
      </c>
      <c r="D512" t="s">
        <v>239</v>
      </c>
      <c r="E512">
        <v>228</v>
      </c>
      <c r="F512" t="str">
        <f>TEXT(tbl_Datos[[#This Row],[Fecha]],"dddd")</f>
        <v>martes</v>
      </c>
      <c r="G512">
        <f>WEEKNUM(tbl_Datos[[#This Row],[Fecha]])</f>
        <v>8</v>
      </c>
    </row>
    <row r="513" spans="2:7" x14ac:dyDescent="0.3">
      <c r="B513" s="17">
        <v>46070</v>
      </c>
      <c r="C513" t="s">
        <v>106</v>
      </c>
      <c r="D513" t="s">
        <v>236</v>
      </c>
      <c r="E513">
        <v>55</v>
      </c>
      <c r="F513" t="str">
        <f>TEXT(tbl_Datos[[#This Row],[Fecha]],"dddd")</f>
        <v>martes</v>
      </c>
      <c r="G513">
        <f>WEEKNUM(tbl_Datos[[#This Row],[Fecha]])</f>
        <v>8</v>
      </c>
    </row>
    <row r="514" spans="2:7" x14ac:dyDescent="0.3">
      <c r="B514" s="17">
        <v>46070</v>
      </c>
      <c r="C514" t="s">
        <v>42</v>
      </c>
      <c r="D514" t="s">
        <v>241</v>
      </c>
      <c r="E514">
        <v>480</v>
      </c>
      <c r="F514" t="str">
        <f>TEXT(tbl_Datos[[#This Row],[Fecha]],"dddd")</f>
        <v>martes</v>
      </c>
      <c r="G514">
        <f>WEEKNUM(tbl_Datos[[#This Row],[Fecha]])</f>
        <v>8</v>
      </c>
    </row>
    <row r="515" spans="2:7" x14ac:dyDescent="0.3">
      <c r="B515" s="17">
        <v>46070</v>
      </c>
      <c r="C515" t="s">
        <v>106</v>
      </c>
      <c r="D515" t="s">
        <v>227</v>
      </c>
      <c r="E515">
        <v>1334</v>
      </c>
      <c r="F515" t="str">
        <f>TEXT(tbl_Datos[[#This Row],[Fecha]],"dddd")</f>
        <v>martes</v>
      </c>
      <c r="G515">
        <f>WEEKNUM(tbl_Datos[[#This Row],[Fecha]])</f>
        <v>8</v>
      </c>
    </row>
    <row r="516" spans="2:7" x14ac:dyDescent="0.3">
      <c r="B516" s="17">
        <v>46070</v>
      </c>
      <c r="C516" t="s">
        <v>38</v>
      </c>
      <c r="D516" t="s">
        <v>236</v>
      </c>
      <c r="E516">
        <v>253</v>
      </c>
      <c r="F516" t="str">
        <f>TEXT(tbl_Datos[[#This Row],[Fecha]],"dddd")</f>
        <v>martes</v>
      </c>
      <c r="G516">
        <f>WEEKNUM(tbl_Datos[[#This Row],[Fecha]])</f>
        <v>8</v>
      </c>
    </row>
    <row r="517" spans="2:7" x14ac:dyDescent="0.3">
      <c r="B517" s="17">
        <v>46070</v>
      </c>
      <c r="C517" t="s">
        <v>42</v>
      </c>
      <c r="D517" t="s">
        <v>217</v>
      </c>
      <c r="E517">
        <v>1196</v>
      </c>
      <c r="F517" t="str">
        <f>TEXT(tbl_Datos[[#This Row],[Fecha]],"dddd")</f>
        <v>martes</v>
      </c>
      <c r="G517">
        <f>WEEKNUM(tbl_Datos[[#This Row],[Fecha]])</f>
        <v>8</v>
      </c>
    </row>
    <row r="518" spans="2:7" x14ac:dyDescent="0.3">
      <c r="B518" s="17">
        <v>46070</v>
      </c>
      <c r="C518" t="s">
        <v>38</v>
      </c>
      <c r="D518" t="s">
        <v>227</v>
      </c>
      <c r="E518">
        <v>928</v>
      </c>
      <c r="F518" t="str">
        <f>TEXT(tbl_Datos[[#This Row],[Fecha]],"dddd")</f>
        <v>martes</v>
      </c>
      <c r="G518">
        <f>WEEKNUM(tbl_Datos[[#This Row],[Fecha]])</f>
        <v>8</v>
      </c>
    </row>
    <row r="519" spans="2:7" x14ac:dyDescent="0.3">
      <c r="B519" s="17">
        <v>46070</v>
      </c>
      <c r="C519" t="s">
        <v>38</v>
      </c>
      <c r="D519" t="s">
        <v>236</v>
      </c>
      <c r="E519">
        <v>253</v>
      </c>
      <c r="F519" t="str">
        <f>TEXT(tbl_Datos[[#This Row],[Fecha]],"dddd")</f>
        <v>martes</v>
      </c>
      <c r="G519">
        <f>WEEKNUM(tbl_Datos[[#This Row],[Fecha]])</f>
        <v>8</v>
      </c>
    </row>
    <row r="520" spans="2:7" x14ac:dyDescent="0.3">
      <c r="B520" s="17">
        <v>46071</v>
      </c>
      <c r="C520" t="s">
        <v>106</v>
      </c>
      <c r="D520" t="s">
        <v>234</v>
      </c>
      <c r="E520">
        <v>510</v>
      </c>
      <c r="F520" t="str">
        <f>TEXT(tbl_Datos[[#This Row],[Fecha]],"dddd")</f>
        <v>miércoles</v>
      </c>
      <c r="G520">
        <f>WEEKNUM(tbl_Datos[[#This Row],[Fecha]])</f>
        <v>8</v>
      </c>
    </row>
    <row r="521" spans="2:7" x14ac:dyDescent="0.3">
      <c r="B521" s="17">
        <v>46071</v>
      </c>
      <c r="C521" t="s">
        <v>39</v>
      </c>
      <c r="D521" t="s">
        <v>217</v>
      </c>
      <c r="E521">
        <v>156</v>
      </c>
      <c r="F521" t="str">
        <f>TEXT(tbl_Datos[[#This Row],[Fecha]],"dddd")</f>
        <v>miércoles</v>
      </c>
      <c r="G521">
        <f>WEEKNUM(tbl_Datos[[#This Row],[Fecha]])</f>
        <v>8</v>
      </c>
    </row>
    <row r="522" spans="2:7" x14ac:dyDescent="0.3">
      <c r="B522" s="17">
        <v>46071</v>
      </c>
      <c r="C522" t="s">
        <v>39</v>
      </c>
      <c r="D522" t="s">
        <v>228</v>
      </c>
      <c r="E522">
        <v>1512</v>
      </c>
      <c r="F522" t="str">
        <f>TEXT(tbl_Datos[[#This Row],[Fecha]],"dddd")</f>
        <v>miércoles</v>
      </c>
      <c r="G522">
        <f>WEEKNUM(tbl_Datos[[#This Row],[Fecha]])</f>
        <v>8</v>
      </c>
    </row>
    <row r="523" spans="2:7" x14ac:dyDescent="0.3">
      <c r="B523" s="17">
        <v>46071</v>
      </c>
      <c r="C523" t="s">
        <v>38</v>
      </c>
      <c r="D523" t="s">
        <v>226</v>
      </c>
      <c r="E523">
        <v>2112</v>
      </c>
      <c r="F523" t="str">
        <f>TEXT(tbl_Datos[[#This Row],[Fecha]],"dddd")</f>
        <v>miércoles</v>
      </c>
      <c r="G523">
        <f>WEEKNUM(tbl_Datos[[#This Row],[Fecha]])</f>
        <v>8</v>
      </c>
    </row>
    <row r="524" spans="2:7" x14ac:dyDescent="0.3">
      <c r="B524" s="17">
        <v>46071</v>
      </c>
      <c r="C524" t="s">
        <v>106</v>
      </c>
      <c r="D524" t="s">
        <v>239</v>
      </c>
      <c r="E524">
        <v>266</v>
      </c>
      <c r="F524" t="str">
        <f>TEXT(tbl_Datos[[#This Row],[Fecha]],"dddd")</f>
        <v>miércoles</v>
      </c>
      <c r="G524">
        <f>WEEKNUM(tbl_Datos[[#This Row],[Fecha]])</f>
        <v>8</v>
      </c>
    </row>
    <row r="525" spans="2:7" x14ac:dyDescent="0.3">
      <c r="B525" s="17">
        <v>46071</v>
      </c>
      <c r="C525" t="s">
        <v>38</v>
      </c>
      <c r="D525" t="s">
        <v>238</v>
      </c>
      <c r="E525">
        <v>522</v>
      </c>
      <c r="F525" t="str">
        <f>TEXT(tbl_Datos[[#This Row],[Fecha]],"dddd")</f>
        <v>miércoles</v>
      </c>
      <c r="G525">
        <f>WEEKNUM(tbl_Datos[[#This Row],[Fecha]])</f>
        <v>8</v>
      </c>
    </row>
    <row r="526" spans="2:7" x14ac:dyDescent="0.3">
      <c r="B526" s="17">
        <v>46071</v>
      </c>
      <c r="C526" t="s">
        <v>106</v>
      </c>
      <c r="D526" t="s">
        <v>225</v>
      </c>
      <c r="E526">
        <v>64</v>
      </c>
      <c r="F526" t="str">
        <f>TEXT(tbl_Datos[[#This Row],[Fecha]],"dddd")</f>
        <v>miércoles</v>
      </c>
      <c r="G526">
        <f>WEEKNUM(tbl_Datos[[#This Row],[Fecha]])</f>
        <v>8</v>
      </c>
    </row>
    <row r="527" spans="2:7" x14ac:dyDescent="0.3">
      <c r="B527" s="17">
        <v>46071</v>
      </c>
      <c r="C527" t="s">
        <v>42</v>
      </c>
      <c r="D527" t="s">
        <v>229</v>
      </c>
      <c r="E527">
        <v>176</v>
      </c>
      <c r="F527" t="str">
        <f>TEXT(tbl_Datos[[#This Row],[Fecha]],"dddd")</f>
        <v>miércoles</v>
      </c>
      <c r="G527">
        <f>WEEKNUM(tbl_Datos[[#This Row],[Fecha]])</f>
        <v>8</v>
      </c>
    </row>
    <row r="528" spans="2:7" x14ac:dyDescent="0.3">
      <c r="B528" s="17">
        <v>46071</v>
      </c>
      <c r="C528" t="s">
        <v>38</v>
      </c>
      <c r="D528" t="s">
        <v>231</v>
      </c>
      <c r="E528">
        <v>132</v>
      </c>
      <c r="F528" t="str">
        <f>TEXT(tbl_Datos[[#This Row],[Fecha]],"dddd")</f>
        <v>miércoles</v>
      </c>
      <c r="G528">
        <f>WEEKNUM(tbl_Datos[[#This Row],[Fecha]])</f>
        <v>8</v>
      </c>
    </row>
    <row r="529" spans="2:7" x14ac:dyDescent="0.3">
      <c r="B529" s="17">
        <v>46072</v>
      </c>
      <c r="C529" t="s">
        <v>106</v>
      </c>
      <c r="D529" t="s">
        <v>228</v>
      </c>
      <c r="E529">
        <v>1152</v>
      </c>
      <c r="F529" t="str">
        <f>TEXT(tbl_Datos[[#This Row],[Fecha]],"dddd")</f>
        <v>jueves</v>
      </c>
      <c r="G529">
        <f>WEEKNUM(tbl_Datos[[#This Row],[Fecha]])</f>
        <v>8</v>
      </c>
    </row>
    <row r="530" spans="2:7" x14ac:dyDescent="0.3">
      <c r="B530" s="17">
        <v>46072</v>
      </c>
      <c r="C530" t="s">
        <v>106</v>
      </c>
      <c r="D530" t="s">
        <v>237</v>
      </c>
      <c r="E530">
        <v>441</v>
      </c>
      <c r="F530" t="str">
        <f>TEXT(tbl_Datos[[#This Row],[Fecha]],"dddd")</f>
        <v>jueves</v>
      </c>
      <c r="G530">
        <f>WEEKNUM(tbl_Datos[[#This Row],[Fecha]])</f>
        <v>8</v>
      </c>
    </row>
    <row r="531" spans="2:7" x14ac:dyDescent="0.3">
      <c r="B531" s="17">
        <v>46072</v>
      </c>
      <c r="C531" t="s">
        <v>42</v>
      </c>
      <c r="D531" t="s">
        <v>236</v>
      </c>
      <c r="E531">
        <v>132</v>
      </c>
      <c r="F531" t="str">
        <f>TEXT(tbl_Datos[[#This Row],[Fecha]],"dddd")</f>
        <v>jueves</v>
      </c>
      <c r="G531">
        <f>WEEKNUM(tbl_Datos[[#This Row],[Fecha]])</f>
        <v>8</v>
      </c>
    </row>
    <row r="532" spans="2:7" x14ac:dyDescent="0.3">
      <c r="B532" s="17">
        <v>46072</v>
      </c>
      <c r="C532" t="s">
        <v>42</v>
      </c>
      <c r="D532" t="s">
        <v>223</v>
      </c>
      <c r="E532">
        <v>901</v>
      </c>
      <c r="F532" t="str">
        <f>TEXT(tbl_Datos[[#This Row],[Fecha]],"dddd")</f>
        <v>jueves</v>
      </c>
      <c r="G532">
        <f>WEEKNUM(tbl_Datos[[#This Row],[Fecha]])</f>
        <v>8</v>
      </c>
    </row>
    <row r="533" spans="2:7" x14ac:dyDescent="0.3">
      <c r="B533" s="17">
        <v>46072</v>
      </c>
      <c r="C533" t="s">
        <v>39</v>
      </c>
      <c r="D533" t="s">
        <v>223</v>
      </c>
      <c r="E533">
        <v>1219</v>
      </c>
      <c r="F533" t="str">
        <f>TEXT(tbl_Datos[[#This Row],[Fecha]],"dddd")</f>
        <v>jueves</v>
      </c>
      <c r="G533">
        <f>WEEKNUM(tbl_Datos[[#This Row],[Fecha]])</f>
        <v>8</v>
      </c>
    </row>
    <row r="534" spans="2:7" x14ac:dyDescent="0.3">
      <c r="B534" s="17">
        <v>46072</v>
      </c>
      <c r="C534" t="s">
        <v>39</v>
      </c>
      <c r="D534" t="s">
        <v>239</v>
      </c>
      <c r="E534">
        <v>76</v>
      </c>
      <c r="F534" t="str">
        <f>TEXT(tbl_Datos[[#This Row],[Fecha]],"dddd")</f>
        <v>jueves</v>
      </c>
      <c r="G534">
        <f>WEEKNUM(tbl_Datos[[#This Row],[Fecha]])</f>
        <v>8</v>
      </c>
    </row>
    <row r="535" spans="2:7" x14ac:dyDescent="0.3">
      <c r="B535" s="17">
        <v>46072</v>
      </c>
      <c r="C535" t="s">
        <v>106</v>
      </c>
      <c r="D535" t="s">
        <v>226</v>
      </c>
      <c r="E535">
        <v>1344</v>
      </c>
      <c r="F535" t="str">
        <f>TEXT(tbl_Datos[[#This Row],[Fecha]],"dddd")</f>
        <v>jueves</v>
      </c>
      <c r="G535">
        <f>WEEKNUM(tbl_Datos[[#This Row],[Fecha]])</f>
        <v>8</v>
      </c>
    </row>
    <row r="536" spans="2:7" x14ac:dyDescent="0.3">
      <c r="B536" s="17">
        <v>46072</v>
      </c>
      <c r="C536" t="s">
        <v>38</v>
      </c>
      <c r="D536" t="s">
        <v>230</v>
      </c>
      <c r="E536">
        <v>74</v>
      </c>
      <c r="F536" t="str">
        <f>TEXT(tbl_Datos[[#This Row],[Fecha]],"dddd")</f>
        <v>jueves</v>
      </c>
      <c r="G536">
        <f>WEEKNUM(tbl_Datos[[#This Row],[Fecha]])</f>
        <v>8</v>
      </c>
    </row>
    <row r="537" spans="2:7" x14ac:dyDescent="0.3">
      <c r="B537" s="17">
        <v>46072</v>
      </c>
      <c r="C537" t="s">
        <v>42</v>
      </c>
      <c r="D537" t="s">
        <v>226</v>
      </c>
      <c r="E537">
        <v>576</v>
      </c>
      <c r="F537" t="str">
        <f>TEXT(tbl_Datos[[#This Row],[Fecha]],"dddd")</f>
        <v>jueves</v>
      </c>
      <c r="G537">
        <f>WEEKNUM(tbl_Datos[[#This Row],[Fecha]])</f>
        <v>8</v>
      </c>
    </row>
    <row r="538" spans="2:7" x14ac:dyDescent="0.3">
      <c r="B538" s="17">
        <v>46072</v>
      </c>
      <c r="C538" t="s">
        <v>106</v>
      </c>
      <c r="D538" t="s">
        <v>221</v>
      </c>
      <c r="E538">
        <v>39</v>
      </c>
      <c r="F538" t="str">
        <f>TEXT(tbl_Datos[[#This Row],[Fecha]],"dddd")</f>
        <v>jueves</v>
      </c>
      <c r="G538">
        <f>WEEKNUM(tbl_Datos[[#This Row],[Fecha]])</f>
        <v>8</v>
      </c>
    </row>
    <row r="539" spans="2:7" x14ac:dyDescent="0.3">
      <c r="B539" s="17">
        <v>46072</v>
      </c>
      <c r="C539" t="s">
        <v>42</v>
      </c>
      <c r="D539" t="s">
        <v>242</v>
      </c>
      <c r="E539">
        <v>342</v>
      </c>
      <c r="F539" t="str">
        <f>TEXT(tbl_Datos[[#This Row],[Fecha]],"dddd")</f>
        <v>jueves</v>
      </c>
      <c r="G539">
        <f>WEEKNUM(tbl_Datos[[#This Row],[Fecha]])</f>
        <v>8</v>
      </c>
    </row>
    <row r="540" spans="2:7" x14ac:dyDescent="0.3">
      <c r="B540" s="17">
        <v>46073</v>
      </c>
      <c r="C540" t="s">
        <v>106</v>
      </c>
      <c r="D540" t="s">
        <v>215</v>
      </c>
      <c r="E540">
        <v>552</v>
      </c>
      <c r="F540" t="str">
        <f>TEXT(tbl_Datos[[#This Row],[Fecha]],"dddd")</f>
        <v>viernes</v>
      </c>
      <c r="G540">
        <f>WEEKNUM(tbl_Datos[[#This Row],[Fecha]])</f>
        <v>8</v>
      </c>
    </row>
    <row r="541" spans="2:7" x14ac:dyDescent="0.3">
      <c r="B541" s="17">
        <v>46073</v>
      </c>
      <c r="C541" t="s">
        <v>106</v>
      </c>
      <c r="D541" t="s">
        <v>242</v>
      </c>
      <c r="E541">
        <v>741</v>
      </c>
      <c r="F541" t="str">
        <f>TEXT(tbl_Datos[[#This Row],[Fecha]],"dddd")</f>
        <v>viernes</v>
      </c>
      <c r="G541">
        <f>WEEKNUM(tbl_Datos[[#This Row],[Fecha]])</f>
        <v>8</v>
      </c>
    </row>
    <row r="542" spans="2:7" x14ac:dyDescent="0.3">
      <c r="B542" s="17">
        <v>46073</v>
      </c>
      <c r="C542" t="s">
        <v>39</v>
      </c>
      <c r="D542" t="s">
        <v>225</v>
      </c>
      <c r="E542">
        <v>128</v>
      </c>
      <c r="F542" t="str">
        <f>TEXT(tbl_Datos[[#This Row],[Fecha]],"dddd")</f>
        <v>viernes</v>
      </c>
      <c r="G542">
        <f>WEEKNUM(tbl_Datos[[#This Row],[Fecha]])</f>
        <v>8</v>
      </c>
    </row>
    <row r="543" spans="2:7" x14ac:dyDescent="0.3">
      <c r="B543" s="17">
        <v>46073</v>
      </c>
      <c r="C543" t="s">
        <v>106</v>
      </c>
      <c r="D543" t="s">
        <v>233</v>
      </c>
      <c r="E543">
        <v>1020</v>
      </c>
      <c r="F543" t="str">
        <f>TEXT(tbl_Datos[[#This Row],[Fecha]],"dddd")</f>
        <v>viernes</v>
      </c>
      <c r="G543">
        <f>WEEKNUM(tbl_Datos[[#This Row],[Fecha]])</f>
        <v>8</v>
      </c>
    </row>
    <row r="544" spans="2:7" x14ac:dyDescent="0.3">
      <c r="B544" s="17">
        <v>46073</v>
      </c>
      <c r="C544" t="s">
        <v>38</v>
      </c>
      <c r="D544" t="s">
        <v>232</v>
      </c>
      <c r="E544">
        <v>376</v>
      </c>
      <c r="F544" t="str">
        <f>TEXT(tbl_Datos[[#This Row],[Fecha]],"dddd")</f>
        <v>viernes</v>
      </c>
      <c r="G544">
        <f>WEEKNUM(tbl_Datos[[#This Row],[Fecha]])</f>
        <v>8</v>
      </c>
    </row>
    <row r="545" spans="2:7" x14ac:dyDescent="0.3">
      <c r="B545" s="17">
        <v>46073</v>
      </c>
      <c r="C545" t="s">
        <v>106</v>
      </c>
      <c r="D545" t="s">
        <v>234</v>
      </c>
      <c r="E545">
        <v>1071</v>
      </c>
      <c r="F545" t="str">
        <f>TEXT(tbl_Datos[[#This Row],[Fecha]],"dddd")</f>
        <v>viernes</v>
      </c>
      <c r="G545">
        <f>WEEKNUM(tbl_Datos[[#This Row],[Fecha]])</f>
        <v>8</v>
      </c>
    </row>
    <row r="546" spans="2:7" x14ac:dyDescent="0.3">
      <c r="B546" s="17">
        <v>46074</v>
      </c>
      <c r="C546" t="s">
        <v>39</v>
      </c>
      <c r="D546" t="s">
        <v>217</v>
      </c>
      <c r="E546">
        <v>416</v>
      </c>
      <c r="F546" t="str">
        <f>TEXT(tbl_Datos[[#This Row],[Fecha]],"dddd")</f>
        <v>sábado</v>
      </c>
      <c r="G546">
        <f>WEEKNUM(tbl_Datos[[#This Row],[Fecha]])</f>
        <v>8</v>
      </c>
    </row>
    <row r="547" spans="2:7" x14ac:dyDescent="0.3">
      <c r="B547" s="17">
        <v>46074</v>
      </c>
      <c r="C547" t="s">
        <v>39</v>
      </c>
      <c r="D547" t="s">
        <v>239</v>
      </c>
      <c r="E547">
        <v>950</v>
      </c>
      <c r="F547" t="str">
        <f>TEXT(tbl_Datos[[#This Row],[Fecha]],"dddd")</f>
        <v>sábado</v>
      </c>
      <c r="G547">
        <f>WEEKNUM(tbl_Datos[[#This Row],[Fecha]])</f>
        <v>8</v>
      </c>
    </row>
    <row r="548" spans="2:7" x14ac:dyDescent="0.3">
      <c r="B548" s="17">
        <v>46074</v>
      </c>
      <c r="C548" t="s">
        <v>42</v>
      </c>
      <c r="D548" t="s">
        <v>235</v>
      </c>
      <c r="E548">
        <v>516</v>
      </c>
      <c r="F548" t="str">
        <f>TEXT(tbl_Datos[[#This Row],[Fecha]],"dddd")</f>
        <v>sábado</v>
      </c>
      <c r="G548">
        <f>WEEKNUM(tbl_Datos[[#This Row],[Fecha]])</f>
        <v>8</v>
      </c>
    </row>
    <row r="549" spans="2:7" x14ac:dyDescent="0.3">
      <c r="B549" s="17">
        <v>46074</v>
      </c>
      <c r="C549" t="s">
        <v>106</v>
      </c>
      <c r="D549" t="s">
        <v>223</v>
      </c>
      <c r="E549">
        <v>318</v>
      </c>
      <c r="F549" t="str">
        <f>TEXT(tbl_Datos[[#This Row],[Fecha]],"dddd")</f>
        <v>sábado</v>
      </c>
      <c r="G549">
        <f>WEEKNUM(tbl_Datos[[#This Row],[Fecha]])</f>
        <v>8</v>
      </c>
    </row>
    <row r="550" spans="2:7" x14ac:dyDescent="0.3">
      <c r="B550" s="17">
        <v>46074</v>
      </c>
      <c r="C550" t="s">
        <v>39</v>
      </c>
      <c r="D550" t="s">
        <v>223</v>
      </c>
      <c r="E550">
        <v>795</v>
      </c>
      <c r="F550" t="str">
        <f>TEXT(tbl_Datos[[#This Row],[Fecha]],"dddd")</f>
        <v>sábado</v>
      </c>
      <c r="G550">
        <f>WEEKNUM(tbl_Datos[[#This Row],[Fecha]])</f>
        <v>8</v>
      </c>
    </row>
    <row r="551" spans="2:7" x14ac:dyDescent="0.3">
      <c r="B551" s="17">
        <v>46074</v>
      </c>
      <c r="C551" t="s">
        <v>39</v>
      </c>
      <c r="D551" t="s">
        <v>219</v>
      </c>
      <c r="E551">
        <v>2002</v>
      </c>
      <c r="F551" t="str">
        <f>TEXT(tbl_Datos[[#This Row],[Fecha]],"dddd")</f>
        <v>sábado</v>
      </c>
      <c r="G551">
        <f>WEEKNUM(tbl_Datos[[#This Row],[Fecha]])</f>
        <v>8</v>
      </c>
    </row>
    <row r="552" spans="2:7" x14ac:dyDescent="0.3">
      <c r="B552" s="17">
        <v>46074</v>
      </c>
      <c r="C552" t="s">
        <v>39</v>
      </c>
      <c r="D552" t="s">
        <v>234</v>
      </c>
      <c r="E552">
        <v>51</v>
      </c>
      <c r="F552" t="str">
        <f>TEXT(tbl_Datos[[#This Row],[Fecha]],"dddd")</f>
        <v>sábado</v>
      </c>
      <c r="G552">
        <f>WEEKNUM(tbl_Datos[[#This Row],[Fecha]])</f>
        <v>8</v>
      </c>
    </row>
    <row r="553" spans="2:7" x14ac:dyDescent="0.3">
      <c r="B553" s="17">
        <v>46074</v>
      </c>
      <c r="C553" t="s">
        <v>38</v>
      </c>
      <c r="D553" t="s">
        <v>229</v>
      </c>
      <c r="E553">
        <v>1408</v>
      </c>
      <c r="F553" t="str">
        <f>TEXT(tbl_Datos[[#This Row],[Fecha]],"dddd")</f>
        <v>sábado</v>
      </c>
      <c r="G553">
        <f>WEEKNUM(tbl_Datos[[#This Row],[Fecha]])</f>
        <v>8</v>
      </c>
    </row>
    <row r="554" spans="2:7" x14ac:dyDescent="0.3">
      <c r="B554" s="17">
        <v>46074</v>
      </c>
      <c r="C554" t="s">
        <v>39</v>
      </c>
      <c r="D554" t="s">
        <v>239</v>
      </c>
      <c r="E554">
        <v>304</v>
      </c>
      <c r="F554" t="str">
        <f>TEXT(tbl_Datos[[#This Row],[Fecha]],"dddd")</f>
        <v>sábado</v>
      </c>
      <c r="G554">
        <f>WEEKNUM(tbl_Datos[[#This Row],[Fecha]])</f>
        <v>8</v>
      </c>
    </row>
    <row r="555" spans="2:7" x14ac:dyDescent="0.3">
      <c r="B555" s="17">
        <v>46074</v>
      </c>
      <c r="C555" t="s">
        <v>39</v>
      </c>
      <c r="D555" t="s">
        <v>219</v>
      </c>
      <c r="E555">
        <v>1274</v>
      </c>
      <c r="F555" t="str">
        <f>TEXT(tbl_Datos[[#This Row],[Fecha]],"dddd")</f>
        <v>sábado</v>
      </c>
      <c r="G555">
        <f>WEEKNUM(tbl_Datos[[#This Row],[Fecha]])</f>
        <v>8</v>
      </c>
    </row>
    <row r="556" spans="2:7" x14ac:dyDescent="0.3">
      <c r="B556" s="17">
        <v>46075</v>
      </c>
      <c r="C556" t="s">
        <v>42</v>
      </c>
      <c r="D556" t="s">
        <v>237</v>
      </c>
      <c r="E556">
        <v>1575</v>
      </c>
      <c r="F556" t="str">
        <f>TEXT(tbl_Datos[[#This Row],[Fecha]],"dddd")</f>
        <v>domingo</v>
      </c>
      <c r="G556">
        <f>WEEKNUM(tbl_Datos[[#This Row],[Fecha]])</f>
        <v>9</v>
      </c>
    </row>
    <row r="557" spans="2:7" x14ac:dyDescent="0.3">
      <c r="B557" s="17">
        <v>46075</v>
      </c>
      <c r="C557" t="s">
        <v>39</v>
      </c>
      <c r="D557" t="s">
        <v>234</v>
      </c>
      <c r="E557">
        <v>1275</v>
      </c>
      <c r="F557" t="str">
        <f>TEXT(tbl_Datos[[#This Row],[Fecha]],"dddd")</f>
        <v>domingo</v>
      </c>
      <c r="G557">
        <f>WEEKNUM(tbl_Datos[[#This Row],[Fecha]])</f>
        <v>9</v>
      </c>
    </row>
    <row r="558" spans="2:7" x14ac:dyDescent="0.3">
      <c r="B558" s="17">
        <v>46075</v>
      </c>
      <c r="C558" t="s">
        <v>106</v>
      </c>
      <c r="D558" t="s">
        <v>227</v>
      </c>
      <c r="E558">
        <v>812</v>
      </c>
      <c r="F558" t="str">
        <f>TEXT(tbl_Datos[[#This Row],[Fecha]],"dddd")</f>
        <v>domingo</v>
      </c>
      <c r="G558">
        <f>WEEKNUM(tbl_Datos[[#This Row],[Fecha]])</f>
        <v>9</v>
      </c>
    </row>
    <row r="559" spans="2:7" x14ac:dyDescent="0.3">
      <c r="B559" s="17">
        <v>46075</v>
      </c>
      <c r="C559" t="s">
        <v>106</v>
      </c>
      <c r="D559" t="s">
        <v>241</v>
      </c>
      <c r="E559">
        <v>1320</v>
      </c>
      <c r="F559" t="str">
        <f>TEXT(tbl_Datos[[#This Row],[Fecha]],"dddd")</f>
        <v>domingo</v>
      </c>
      <c r="G559">
        <f>WEEKNUM(tbl_Datos[[#This Row],[Fecha]])</f>
        <v>9</v>
      </c>
    </row>
    <row r="560" spans="2:7" x14ac:dyDescent="0.3">
      <c r="B560" s="17">
        <v>46075</v>
      </c>
      <c r="C560" t="s">
        <v>39</v>
      </c>
      <c r="D560" t="s">
        <v>215</v>
      </c>
      <c r="E560">
        <v>276</v>
      </c>
      <c r="F560" t="str">
        <f>TEXT(tbl_Datos[[#This Row],[Fecha]],"dddd")</f>
        <v>domingo</v>
      </c>
      <c r="G560">
        <f>WEEKNUM(tbl_Datos[[#This Row],[Fecha]])</f>
        <v>9</v>
      </c>
    </row>
    <row r="561" spans="2:7" x14ac:dyDescent="0.3">
      <c r="B561" s="17">
        <v>46075</v>
      </c>
      <c r="C561" t="s">
        <v>39</v>
      </c>
      <c r="D561" t="s">
        <v>232</v>
      </c>
      <c r="E561">
        <v>470</v>
      </c>
      <c r="F561" t="str">
        <f>TEXT(tbl_Datos[[#This Row],[Fecha]],"dddd")</f>
        <v>domingo</v>
      </c>
      <c r="G561">
        <f>WEEKNUM(tbl_Datos[[#This Row],[Fecha]])</f>
        <v>9</v>
      </c>
    </row>
    <row r="562" spans="2:7" x14ac:dyDescent="0.3">
      <c r="B562" s="17">
        <v>46076</v>
      </c>
      <c r="C562" t="s">
        <v>106</v>
      </c>
      <c r="D562" t="s">
        <v>226</v>
      </c>
      <c r="E562">
        <v>192</v>
      </c>
      <c r="F562" t="str">
        <f>TEXT(tbl_Datos[[#This Row],[Fecha]],"dddd")</f>
        <v>lunes</v>
      </c>
      <c r="G562">
        <f>WEEKNUM(tbl_Datos[[#This Row],[Fecha]])</f>
        <v>9</v>
      </c>
    </row>
    <row r="563" spans="2:7" x14ac:dyDescent="0.3">
      <c r="B563" s="17">
        <v>46076</v>
      </c>
      <c r="C563" t="s">
        <v>106</v>
      </c>
      <c r="D563" t="s">
        <v>226</v>
      </c>
      <c r="E563">
        <v>192</v>
      </c>
      <c r="F563" t="str">
        <f>TEXT(tbl_Datos[[#This Row],[Fecha]],"dddd")</f>
        <v>lunes</v>
      </c>
      <c r="G563">
        <f>WEEKNUM(tbl_Datos[[#This Row],[Fecha]])</f>
        <v>9</v>
      </c>
    </row>
    <row r="564" spans="2:7" x14ac:dyDescent="0.3">
      <c r="B564" s="17">
        <v>46076</v>
      </c>
      <c r="C564" t="s">
        <v>106</v>
      </c>
      <c r="D564" t="s">
        <v>237</v>
      </c>
      <c r="E564">
        <v>504</v>
      </c>
      <c r="F564" t="str">
        <f>TEXT(tbl_Datos[[#This Row],[Fecha]],"dddd")</f>
        <v>lunes</v>
      </c>
      <c r="G564">
        <f>WEEKNUM(tbl_Datos[[#This Row],[Fecha]])</f>
        <v>9</v>
      </c>
    </row>
    <row r="565" spans="2:7" x14ac:dyDescent="0.3">
      <c r="B565" s="17">
        <v>46076</v>
      </c>
      <c r="C565" t="s">
        <v>38</v>
      </c>
      <c r="D565" t="s">
        <v>226</v>
      </c>
      <c r="E565">
        <v>1056</v>
      </c>
      <c r="F565" t="str">
        <f>TEXT(tbl_Datos[[#This Row],[Fecha]],"dddd")</f>
        <v>lunes</v>
      </c>
      <c r="G565">
        <f>WEEKNUM(tbl_Datos[[#This Row],[Fecha]])</f>
        <v>9</v>
      </c>
    </row>
    <row r="566" spans="2:7" x14ac:dyDescent="0.3">
      <c r="B566" s="17">
        <v>46076</v>
      </c>
      <c r="C566" t="s">
        <v>106</v>
      </c>
      <c r="D566" t="s">
        <v>223</v>
      </c>
      <c r="E566">
        <v>53</v>
      </c>
      <c r="F566" t="str">
        <f>TEXT(tbl_Datos[[#This Row],[Fecha]],"dddd")</f>
        <v>lunes</v>
      </c>
      <c r="G566">
        <f>WEEKNUM(tbl_Datos[[#This Row],[Fecha]])</f>
        <v>9</v>
      </c>
    </row>
    <row r="567" spans="2:7" x14ac:dyDescent="0.3">
      <c r="B567" s="17">
        <v>46076</v>
      </c>
      <c r="C567" t="s">
        <v>42</v>
      </c>
      <c r="D567" t="s">
        <v>221</v>
      </c>
      <c r="E567">
        <v>260</v>
      </c>
      <c r="F567" t="str">
        <f>TEXT(tbl_Datos[[#This Row],[Fecha]],"dddd")</f>
        <v>lunes</v>
      </c>
      <c r="G567">
        <f>WEEKNUM(tbl_Datos[[#This Row],[Fecha]])</f>
        <v>9</v>
      </c>
    </row>
    <row r="568" spans="2:7" x14ac:dyDescent="0.3">
      <c r="B568" s="17">
        <v>46076</v>
      </c>
      <c r="C568" t="s">
        <v>42</v>
      </c>
      <c r="D568" t="s">
        <v>223</v>
      </c>
      <c r="E568">
        <v>212</v>
      </c>
      <c r="F568" t="str">
        <f>TEXT(tbl_Datos[[#This Row],[Fecha]],"dddd")</f>
        <v>lunes</v>
      </c>
      <c r="G568">
        <f>WEEKNUM(tbl_Datos[[#This Row],[Fecha]])</f>
        <v>9</v>
      </c>
    </row>
    <row r="569" spans="2:7" x14ac:dyDescent="0.3">
      <c r="B569" s="17">
        <v>46076</v>
      </c>
      <c r="C569" t="s">
        <v>42</v>
      </c>
      <c r="D569" t="s">
        <v>233</v>
      </c>
      <c r="E569">
        <v>255</v>
      </c>
      <c r="F569" t="str">
        <f>TEXT(tbl_Datos[[#This Row],[Fecha]],"dddd")</f>
        <v>lunes</v>
      </c>
      <c r="G569">
        <f>WEEKNUM(tbl_Datos[[#This Row],[Fecha]])</f>
        <v>9</v>
      </c>
    </row>
    <row r="570" spans="2:7" x14ac:dyDescent="0.3">
      <c r="B570" s="17">
        <v>46076</v>
      </c>
      <c r="C570" t="s">
        <v>106</v>
      </c>
      <c r="D570" t="s">
        <v>242</v>
      </c>
      <c r="E570">
        <v>57</v>
      </c>
      <c r="F570" t="str">
        <f>TEXT(tbl_Datos[[#This Row],[Fecha]],"dddd")</f>
        <v>lunes</v>
      </c>
      <c r="G570">
        <f>WEEKNUM(tbl_Datos[[#This Row],[Fecha]])</f>
        <v>9</v>
      </c>
    </row>
    <row r="571" spans="2:7" x14ac:dyDescent="0.3">
      <c r="B571" s="17">
        <v>46076</v>
      </c>
      <c r="C571" t="s">
        <v>38</v>
      </c>
      <c r="D571" t="s">
        <v>226</v>
      </c>
      <c r="E571">
        <v>2400</v>
      </c>
      <c r="F571" t="str">
        <f>TEXT(tbl_Datos[[#This Row],[Fecha]],"dddd")</f>
        <v>lunes</v>
      </c>
      <c r="G571">
        <f>WEEKNUM(tbl_Datos[[#This Row],[Fecha]])</f>
        <v>9</v>
      </c>
    </row>
    <row r="572" spans="2:7" x14ac:dyDescent="0.3">
      <c r="B572" s="17">
        <v>46076</v>
      </c>
      <c r="C572" t="s">
        <v>106</v>
      </c>
      <c r="D572" t="s">
        <v>230</v>
      </c>
      <c r="E572">
        <v>925</v>
      </c>
      <c r="F572" t="str">
        <f>TEXT(tbl_Datos[[#This Row],[Fecha]],"dddd")</f>
        <v>lunes</v>
      </c>
      <c r="G572">
        <f>WEEKNUM(tbl_Datos[[#This Row],[Fecha]])</f>
        <v>9</v>
      </c>
    </row>
    <row r="573" spans="2:7" x14ac:dyDescent="0.3">
      <c r="B573" s="17">
        <v>46076</v>
      </c>
      <c r="C573" t="s">
        <v>42</v>
      </c>
      <c r="D573" t="s">
        <v>240</v>
      </c>
      <c r="E573">
        <v>270</v>
      </c>
      <c r="F573" t="str">
        <f>TEXT(tbl_Datos[[#This Row],[Fecha]],"dddd")</f>
        <v>lunes</v>
      </c>
      <c r="G573">
        <f>WEEKNUM(tbl_Datos[[#This Row],[Fecha]])</f>
        <v>9</v>
      </c>
    </row>
    <row r="574" spans="2:7" x14ac:dyDescent="0.3">
      <c r="B574" s="17">
        <v>46077</v>
      </c>
      <c r="C574" t="s">
        <v>42</v>
      </c>
      <c r="D574" t="s">
        <v>215</v>
      </c>
      <c r="E574">
        <v>1104</v>
      </c>
      <c r="F574" t="str">
        <f>TEXT(tbl_Datos[[#This Row],[Fecha]],"dddd")</f>
        <v>martes</v>
      </c>
      <c r="G574">
        <f>WEEKNUM(tbl_Datos[[#This Row],[Fecha]])</f>
        <v>9</v>
      </c>
    </row>
    <row r="575" spans="2:7" x14ac:dyDescent="0.3">
      <c r="B575" s="17">
        <v>46077</v>
      </c>
      <c r="C575" t="s">
        <v>106</v>
      </c>
      <c r="D575" t="s">
        <v>223</v>
      </c>
      <c r="E575">
        <v>742</v>
      </c>
      <c r="F575" t="str">
        <f>TEXT(tbl_Datos[[#This Row],[Fecha]],"dddd")</f>
        <v>martes</v>
      </c>
      <c r="G575">
        <f>WEEKNUM(tbl_Datos[[#This Row],[Fecha]])</f>
        <v>9</v>
      </c>
    </row>
    <row r="576" spans="2:7" x14ac:dyDescent="0.3">
      <c r="B576" s="17">
        <v>46077</v>
      </c>
      <c r="C576" t="s">
        <v>106</v>
      </c>
      <c r="D576" t="s">
        <v>232</v>
      </c>
      <c r="E576">
        <v>141</v>
      </c>
      <c r="F576" t="str">
        <f>TEXT(tbl_Datos[[#This Row],[Fecha]],"dddd")</f>
        <v>martes</v>
      </c>
      <c r="G576">
        <f>WEEKNUM(tbl_Datos[[#This Row],[Fecha]])</f>
        <v>9</v>
      </c>
    </row>
    <row r="577" spans="2:7" x14ac:dyDescent="0.3">
      <c r="B577" s="17">
        <v>46077</v>
      </c>
      <c r="C577" t="s">
        <v>38</v>
      </c>
      <c r="D577" t="s">
        <v>233</v>
      </c>
      <c r="E577">
        <v>714</v>
      </c>
      <c r="F577" t="str">
        <f>TEXT(tbl_Datos[[#This Row],[Fecha]],"dddd")</f>
        <v>martes</v>
      </c>
      <c r="G577">
        <f>WEEKNUM(tbl_Datos[[#This Row],[Fecha]])</f>
        <v>9</v>
      </c>
    </row>
    <row r="578" spans="2:7" x14ac:dyDescent="0.3">
      <c r="B578" s="17">
        <v>46077</v>
      </c>
      <c r="C578" t="s">
        <v>38</v>
      </c>
      <c r="D578" t="s">
        <v>225</v>
      </c>
      <c r="E578">
        <v>512</v>
      </c>
      <c r="F578" t="str">
        <f>TEXT(tbl_Datos[[#This Row],[Fecha]],"dddd")</f>
        <v>martes</v>
      </c>
      <c r="G578">
        <f>WEEKNUM(tbl_Datos[[#This Row],[Fecha]])</f>
        <v>9</v>
      </c>
    </row>
    <row r="579" spans="2:7" x14ac:dyDescent="0.3">
      <c r="B579" s="17">
        <v>46077</v>
      </c>
      <c r="C579" t="s">
        <v>39</v>
      </c>
      <c r="D579" t="s">
        <v>230</v>
      </c>
      <c r="E579">
        <v>592</v>
      </c>
      <c r="F579" t="str">
        <f>TEXT(tbl_Datos[[#This Row],[Fecha]],"dddd")</f>
        <v>martes</v>
      </c>
      <c r="G579">
        <f>WEEKNUM(tbl_Datos[[#This Row],[Fecha]])</f>
        <v>9</v>
      </c>
    </row>
    <row r="580" spans="2:7" x14ac:dyDescent="0.3">
      <c r="B580" s="17">
        <v>46077</v>
      </c>
      <c r="C580" t="s">
        <v>42</v>
      </c>
      <c r="D580" t="s">
        <v>240</v>
      </c>
      <c r="E580">
        <v>225</v>
      </c>
      <c r="F580" t="str">
        <f>TEXT(tbl_Datos[[#This Row],[Fecha]],"dddd")</f>
        <v>martes</v>
      </c>
      <c r="G580">
        <f>WEEKNUM(tbl_Datos[[#This Row],[Fecha]])</f>
        <v>9</v>
      </c>
    </row>
    <row r="581" spans="2:7" x14ac:dyDescent="0.3">
      <c r="B581" s="17">
        <v>46077</v>
      </c>
      <c r="C581" t="s">
        <v>106</v>
      </c>
      <c r="D581" t="s">
        <v>226</v>
      </c>
      <c r="E581">
        <v>1152</v>
      </c>
      <c r="F581" t="str">
        <f>TEXT(tbl_Datos[[#This Row],[Fecha]],"dddd")</f>
        <v>martes</v>
      </c>
      <c r="G581">
        <f>WEEKNUM(tbl_Datos[[#This Row],[Fecha]])</f>
        <v>9</v>
      </c>
    </row>
    <row r="582" spans="2:7" x14ac:dyDescent="0.3">
      <c r="B582" s="17">
        <v>46078</v>
      </c>
      <c r="C582" t="s">
        <v>42</v>
      </c>
      <c r="D582" t="s">
        <v>236</v>
      </c>
      <c r="E582">
        <v>220</v>
      </c>
      <c r="F582" t="str">
        <f>TEXT(tbl_Datos[[#This Row],[Fecha]],"dddd")</f>
        <v>miércoles</v>
      </c>
      <c r="G582">
        <f>WEEKNUM(tbl_Datos[[#This Row],[Fecha]])</f>
        <v>9</v>
      </c>
    </row>
    <row r="583" spans="2:7" x14ac:dyDescent="0.3">
      <c r="B583" s="17">
        <v>46078</v>
      </c>
      <c r="C583" t="s">
        <v>39</v>
      </c>
      <c r="D583" t="s">
        <v>240</v>
      </c>
      <c r="E583">
        <v>720</v>
      </c>
      <c r="F583" t="str">
        <f>TEXT(tbl_Datos[[#This Row],[Fecha]],"dddd")</f>
        <v>miércoles</v>
      </c>
      <c r="G583">
        <f>WEEKNUM(tbl_Datos[[#This Row],[Fecha]])</f>
        <v>9</v>
      </c>
    </row>
    <row r="584" spans="2:7" x14ac:dyDescent="0.3">
      <c r="B584" s="17">
        <v>46078</v>
      </c>
      <c r="C584" t="s">
        <v>38</v>
      </c>
      <c r="D584" t="s">
        <v>239</v>
      </c>
      <c r="E584">
        <v>874</v>
      </c>
      <c r="F584" t="str">
        <f>TEXT(tbl_Datos[[#This Row],[Fecha]],"dddd")</f>
        <v>miércoles</v>
      </c>
      <c r="G584">
        <f>WEEKNUM(tbl_Datos[[#This Row],[Fecha]])</f>
        <v>9</v>
      </c>
    </row>
    <row r="585" spans="2:7" x14ac:dyDescent="0.3">
      <c r="B585" s="17">
        <v>46078</v>
      </c>
      <c r="C585" t="s">
        <v>42</v>
      </c>
      <c r="D585" t="s">
        <v>215</v>
      </c>
      <c r="E585">
        <v>621</v>
      </c>
      <c r="F585" t="str">
        <f>TEXT(tbl_Datos[[#This Row],[Fecha]],"dddd")</f>
        <v>miércoles</v>
      </c>
      <c r="G585">
        <f>WEEKNUM(tbl_Datos[[#This Row],[Fecha]])</f>
        <v>9</v>
      </c>
    </row>
    <row r="586" spans="2:7" x14ac:dyDescent="0.3">
      <c r="B586" s="17">
        <v>46078</v>
      </c>
      <c r="C586" t="s">
        <v>106</v>
      </c>
      <c r="D586" t="s">
        <v>219</v>
      </c>
      <c r="E586">
        <v>1183</v>
      </c>
      <c r="F586" t="str">
        <f>TEXT(tbl_Datos[[#This Row],[Fecha]],"dddd")</f>
        <v>miércoles</v>
      </c>
      <c r="G586">
        <f>WEEKNUM(tbl_Datos[[#This Row],[Fecha]])</f>
        <v>9</v>
      </c>
    </row>
    <row r="587" spans="2:7" x14ac:dyDescent="0.3">
      <c r="B587" s="17">
        <v>46078</v>
      </c>
      <c r="C587" t="s">
        <v>42</v>
      </c>
      <c r="D587" t="s">
        <v>229</v>
      </c>
      <c r="E587">
        <v>264</v>
      </c>
      <c r="F587" t="str">
        <f>TEXT(tbl_Datos[[#This Row],[Fecha]],"dddd")</f>
        <v>miércoles</v>
      </c>
      <c r="G587">
        <f>WEEKNUM(tbl_Datos[[#This Row],[Fecha]])</f>
        <v>9</v>
      </c>
    </row>
    <row r="588" spans="2:7" x14ac:dyDescent="0.3">
      <c r="B588" s="17">
        <v>46078</v>
      </c>
      <c r="C588" t="s">
        <v>106</v>
      </c>
      <c r="D588" t="s">
        <v>223</v>
      </c>
      <c r="E588">
        <v>795</v>
      </c>
      <c r="F588" t="str">
        <f>TEXT(tbl_Datos[[#This Row],[Fecha]],"dddd")</f>
        <v>miércoles</v>
      </c>
      <c r="G588">
        <f>WEEKNUM(tbl_Datos[[#This Row],[Fecha]])</f>
        <v>9</v>
      </c>
    </row>
    <row r="589" spans="2:7" x14ac:dyDescent="0.3">
      <c r="B589" s="17">
        <v>46078</v>
      </c>
      <c r="C589" t="s">
        <v>106</v>
      </c>
      <c r="D589" t="s">
        <v>236</v>
      </c>
      <c r="E589">
        <v>11</v>
      </c>
      <c r="F589" t="str">
        <f>TEXT(tbl_Datos[[#This Row],[Fecha]],"dddd")</f>
        <v>miércoles</v>
      </c>
      <c r="G589">
        <f>WEEKNUM(tbl_Datos[[#This Row],[Fecha]])</f>
        <v>9</v>
      </c>
    </row>
    <row r="590" spans="2:7" x14ac:dyDescent="0.3">
      <c r="B590" s="17">
        <v>46078</v>
      </c>
      <c r="C590" t="s">
        <v>39</v>
      </c>
      <c r="D590" t="s">
        <v>235</v>
      </c>
      <c r="E590">
        <v>688</v>
      </c>
      <c r="F590" t="str">
        <f>TEXT(tbl_Datos[[#This Row],[Fecha]],"dddd")</f>
        <v>miércoles</v>
      </c>
      <c r="G590">
        <f>WEEKNUM(tbl_Datos[[#This Row],[Fecha]])</f>
        <v>9</v>
      </c>
    </row>
    <row r="591" spans="2:7" x14ac:dyDescent="0.3">
      <c r="B591" s="17">
        <v>46078</v>
      </c>
      <c r="C591" t="s">
        <v>38</v>
      </c>
      <c r="D591" t="s">
        <v>229</v>
      </c>
      <c r="E591">
        <v>1584</v>
      </c>
      <c r="F591" t="str">
        <f>TEXT(tbl_Datos[[#This Row],[Fecha]],"dddd")</f>
        <v>miércoles</v>
      </c>
      <c r="G591">
        <f>WEEKNUM(tbl_Datos[[#This Row],[Fecha]])</f>
        <v>9</v>
      </c>
    </row>
    <row r="592" spans="2:7" x14ac:dyDescent="0.3">
      <c r="B592" s="17">
        <v>46078</v>
      </c>
      <c r="C592" t="s">
        <v>42</v>
      </c>
      <c r="D592" t="s">
        <v>230</v>
      </c>
      <c r="E592">
        <v>888</v>
      </c>
      <c r="F592" t="str">
        <f>TEXT(tbl_Datos[[#This Row],[Fecha]],"dddd")</f>
        <v>miércoles</v>
      </c>
      <c r="G592">
        <f>WEEKNUM(tbl_Datos[[#This Row],[Fecha]])</f>
        <v>9</v>
      </c>
    </row>
    <row r="593" spans="2:7" x14ac:dyDescent="0.3">
      <c r="B593" s="17">
        <v>46079</v>
      </c>
      <c r="C593" t="s">
        <v>38</v>
      </c>
      <c r="D593" t="s">
        <v>238</v>
      </c>
      <c r="E593">
        <v>522</v>
      </c>
      <c r="F593" t="str">
        <f>TEXT(tbl_Datos[[#This Row],[Fecha]],"dddd")</f>
        <v>jueves</v>
      </c>
      <c r="G593">
        <f>WEEKNUM(tbl_Datos[[#This Row],[Fecha]])</f>
        <v>9</v>
      </c>
    </row>
    <row r="594" spans="2:7" x14ac:dyDescent="0.3">
      <c r="B594" s="17">
        <v>46079</v>
      </c>
      <c r="C594" t="s">
        <v>39</v>
      </c>
      <c r="D594" t="s">
        <v>226</v>
      </c>
      <c r="E594">
        <v>864</v>
      </c>
      <c r="F594" t="str">
        <f>TEXT(tbl_Datos[[#This Row],[Fecha]],"dddd")</f>
        <v>jueves</v>
      </c>
      <c r="G594">
        <f>WEEKNUM(tbl_Datos[[#This Row],[Fecha]])</f>
        <v>9</v>
      </c>
    </row>
    <row r="595" spans="2:7" x14ac:dyDescent="0.3">
      <c r="B595" s="17">
        <v>46079</v>
      </c>
      <c r="C595" t="s">
        <v>42</v>
      </c>
      <c r="D595" t="s">
        <v>232</v>
      </c>
      <c r="E595">
        <v>423</v>
      </c>
      <c r="F595" t="str">
        <f>TEXT(tbl_Datos[[#This Row],[Fecha]],"dddd")</f>
        <v>jueves</v>
      </c>
      <c r="G595">
        <f>WEEKNUM(tbl_Datos[[#This Row],[Fecha]])</f>
        <v>9</v>
      </c>
    </row>
    <row r="596" spans="2:7" x14ac:dyDescent="0.3">
      <c r="B596" s="17">
        <v>46079</v>
      </c>
      <c r="C596" t="s">
        <v>39</v>
      </c>
      <c r="D596" t="s">
        <v>226</v>
      </c>
      <c r="E596">
        <v>2208</v>
      </c>
      <c r="F596" t="str">
        <f>TEXT(tbl_Datos[[#This Row],[Fecha]],"dddd")</f>
        <v>jueves</v>
      </c>
      <c r="G596">
        <f>WEEKNUM(tbl_Datos[[#This Row],[Fecha]])</f>
        <v>9</v>
      </c>
    </row>
    <row r="597" spans="2:7" x14ac:dyDescent="0.3">
      <c r="B597" s="17">
        <v>46079</v>
      </c>
      <c r="C597" t="s">
        <v>42</v>
      </c>
      <c r="D597" t="s">
        <v>238</v>
      </c>
      <c r="E597">
        <v>435</v>
      </c>
      <c r="F597" t="str">
        <f>TEXT(tbl_Datos[[#This Row],[Fecha]],"dddd")</f>
        <v>jueves</v>
      </c>
      <c r="G597">
        <f>WEEKNUM(tbl_Datos[[#This Row],[Fecha]])</f>
        <v>9</v>
      </c>
    </row>
    <row r="598" spans="2:7" x14ac:dyDescent="0.3">
      <c r="B598" s="17">
        <v>46079</v>
      </c>
      <c r="C598" t="s">
        <v>38</v>
      </c>
      <c r="D598" t="s">
        <v>240</v>
      </c>
      <c r="E598">
        <v>585</v>
      </c>
      <c r="F598" t="str">
        <f>TEXT(tbl_Datos[[#This Row],[Fecha]],"dddd")</f>
        <v>jueves</v>
      </c>
      <c r="G598">
        <f>WEEKNUM(tbl_Datos[[#This Row],[Fecha]])</f>
        <v>9</v>
      </c>
    </row>
    <row r="599" spans="2:7" x14ac:dyDescent="0.3">
      <c r="B599" s="17">
        <v>46079</v>
      </c>
      <c r="C599" t="s">
        <v>42</v>
      </c>
      <c r="D599" t="s">
        <v>225</v>
      </c>
      <c r="E599">
        <v>1280</v>
      </c>
      <c r="F599" t="str">
        <f>TEXT(tbl_Datos[[#This Row],[Fecha]],"dddd")</f>
        <v>jueves</v>
      </c>
      <c r="G599">
        <f>WEEKNUM(tbl_Datos[[#This Row],[Fecha]])</f>
        <v>9</v>
      </c>
    </row>
    <row r="600" spans="2:7" x14ac:dyDescent="0.3">
      <c r="B600" s="17">
        <v>46079</v>
      </c>
      <c r="C600" t="s">
        <v>42</v>
      </c>
      <c r="D600" t="s">
        <v>223</v>
      </c>
      <c r="E600">
        <v>318</v>
      </c>
      <c r="F600" t="str">
        <f>TEXT(tbl_Datos[[#This Row],[Fecha]],"dddd")</f>
        <v>jueves</v>
      </c>
      <c r="G600">
        <f>WEEKNUM(tbl_Datos[[#This Row],[Fecha]])</f>
        <v>9</v>
      </c>
    </row>
    <row r="601" spans="2:7" x14ac:dyDescent="0.3">
      <c r="B601" s="17">
        <v>46080</v>
      </c>
      <c r="C601" t="s">
        <v>106</v>
      </c>
      <c r="D601" t="s">
        <v>241</v>
      </c>
      <c r="E601">
        <v>720</v>
      </c>
      <c r="F601" t="str">
        <f>TEXT(tbl_Datos[[#This Row],[Fecha]],"dddd")</f>
        <v>viernes</v>
      </c>
      <c r="G601">
        <f>WEEKNUM(tbl_Datos[[#This Row],[Fecha]])</f>
        <v>9</v>
      </c>
    </row>
    <row r="602" spans="2:7" x14ac:dyDescent="0.3">
      <c r="B602" s="17">
        <v>46080</v>
      </c>
      <c r="C602" t="s">
        <v>42</v>
      </c>
      <c r="D602" t="s">
        <v>241</v>
      </c>
      <c r="E602">
        <v>1380</v>
      </c>
      <c r="F602" t="str">
        <f>TEXT(tbl_Datos[[#This Row],[Fecha]],"dddd")</f>
        <v>viernes</v>
      </c>
      <c r="G602">
        <f>WEEKNUM(tbl_Datos[[#This Row],[Fecha]])</f>
        <v>9</v>
      </c>
    </row>
    <row r="603" spans="2:7" x14ac:dyDescent="0.3">
      <c r="B603" s="17">
        <v>46080</v>
      </c>
      <c r="C603" t="s">
        <v>106</v>
      </c>
      <c r="D603" t="s">
        <v>241</v>
      </c>
      <c r="E603">
        <v>900</v>
      </c>
      <c r="F603" t="str">
        <f>TEXT(tbl_Datos[[#This Row],[Fecha]],"dddd")</f>
        <v>viernes</v>
      </c>
      <c r="G603">
        <f>WEEKNUM(tbl_Datos[[#This Row],[Fecha]])</f>
        <v>9</v>
      </c>
    </row>
    <row r="604" spans="2:7" x14ac:dyDescent="0.3">
      <c r="B604" s="17">
        <v>46081</v>
      </c>
      <c r="C604" t="s">
        <v>42</v>
      </c>
      <c r="D604" t="s">
        <v>236</v>
      </c>
      <c r="E604">
        <v>253</v>
      </c>
      <c r="F604" t="str">
        <f>TEXT(tbl_Datos[[#This Row],[Fecha]],"dddd")</f>
        <v>sábado</v>
      </c>
      <c r="G604">
        <f>WEEKNUM(tbl_Datos[[#This Row],[Fecha]])</f>
        <v>9</v>
      </c>
    </row>
    <row r="605" spans="2:7" x14ac:dyDescent="0.3">
      <c r="B605" s="17">
        <v>46081</v>
      </c>
      <c r="C605" t="s">
        <v>39</v>
      </c>
      <c r="D605" t="s">
        <v>234</v>
      </c>
      <c r="E605">
        <v>51</v>
      </c>
      <c r="F605" t="str">
        <f>TEXT(tbl_Datos[[#This Row],[Fecha]],"dddd")</f>
        <v>sábado</v>
      </c>
      <c r="G605">
        <f>WEEKNUM(tbl_Datos[[#This Row],[Fecha]])</f>
        <v>9</v>
      </c>
    </row>
    <row r="606" spans="2:7" x14ac:dyDescent="0.3">
      <c r="B606" s="17">
        <v>46081</v>
      </c>
      <c r="C606" t="s">
        <v>38</v>
      </c>
      <c r="D606" t="s">
        <v>236</v>
      </c>
      <c r="E606">
        <v>99</v>
      </c>
      <c r="F606" t="str">
        <f>TEXT(tbl_Datos[[#This Row],[Fecha]],"dddd")</f>
        <v>sábado</v>
      </c>
      <c r="G606">
        <f>WEEKNUM(tbl_Datos[[#This Row],[Fecha]])</f>
        <v>9</v>
      </c>
    </row>
    <row r="607" spans="2:7" x14ac:dyDescent="0.3">
      <c r="B607" s="17">
        <v>46081</v>
      </c>
      <c r="C607" t="s">
        <v>38</v>
      </c>
      <c r="D607" t="s">
        <v>231</v>
      </c>
      <c r="E607">
        <v>462</v>
      </c>
      <c r="F607" t="str">
        <f>TEXT(tbl_Datos[[#This Row],[Fecha]],"dddd")</f>
        <v>sábado</v>
      </c>
      <c r="G607">
        <f>WEEKNUM(tbl_Datos[[#This Row],[Fecha]])</f>
        <v>9</v>
      </c>
    </row>
    <row r="608" spans="2:7" x14ac:dyDescent="0.3">
      <c r="B608" s="17">
        <v>46081</v>
      </c>
      <c r="C608" t="s">
        <v>106</v>
      </c>
      <c r="D608" t="s">
        <v>219</v>
      </c>
      <c r="E608">
        <v>819</v>
      </c>
      <c r="F608" t="str">
        <f>TEXT(tbl_Datos[[#This Row],[Fecha]],"dddd")</f>
        <v>sábado</v>
      </c>
      <c r="G608">
        <f>WEEKNUM(tbl_Datos[[#This Row],[Fecha]])</f>
        <v>9</v>
      </c>
    </row>
    <row r="609" spans="2:7" x14ac:dyDescent="0.3">
      <c r="B609" s="17">
        <v>46081</v>
      </c>
      <c r="C609" t="s">
        <v>106</v>
      </c>
      <c r="D609" t="s">
        <v>230</v>
      </c>
      <c r="E609">
        <v>888</v>
      </c>
      <c r="F609" t="str">
        <f>TEXT(tbl_Datos[[#This Row],[Fecha]],"dddd")</f>
        <v>sábado</v>
      </c>
      <c r="G609">
        <f>WEEKNUM(tbl_Datos[[#This Row],[Fecha]])</f>
        <v>9</v>
      </c>
    </row>
    <row r="610" spans="2:7" x14ac:dyDescent="0.3">
      <c r="B610" s="17">
        <v>46081</v>
      </c>
      <c r="C610" t="s">
        <v>42</v>
      </c>
      <c r="D610" t="s">
        <v>225</v>
      </c>
      <c r="E610">
        <v>1152</v>
      </c>
      <c r="F610" t="str">
        <f>TEXT(tbl_Datos[[#This Row],[Fecha]],"dddd")</f>
        <v>sábado</v>
      </c>
      <c r="G610">
        <f>WEEKNUM(tbl_Datos[[#This Row],[Fecha]])</f>
        <v>9</v>
      </c>
    </row>
    <row r="611" spans="2:7" x14ac:dyDescent="0.3">
      <c r="B611" s="17">
        <v>46081</v>
      </c>
      <c r="C611" t="s">
        <v>106</v>
      </c>
      <c r="D611" t="s">
        <v>238</v>
      </c>
      <c r="E611">
        <v>696</v>
      </c>
      <c r="F611" t="str">
        <f>TEXT(tbl_Datos[[#This Row],[Fecha]],"dddd")</f>
        <v>sábado</v>
      </c>
      <c r="G611">
        <f>WEEKNUM(tbl_Datos[[#This Row],[Fecha]])</f>
        <v>9</v>
      </c>
    </row>
    <row r="612" spans="2:7" x14ac:dyDescent="0.3">
      <c r="B612" s="17">
        <v>46081</v>
      </c>
      <c r="C612" t="s">
        <v>38</v>
      </c>
      <c r="D612" t="s">
        <v>233</v>
      </c>
      <c r="E612">
        <v>765</v>
      </c>
      <c r="F612" t="str">
        <f>TEXT(tbl_Datos[[#This Row],[Fecha]],"dddd")</f>
        <v>sábado</v>
      </c>
      <c r="G612">
        <f>WEEKNUM(tbl_Datos[[#This Row],[Fecha]])</f>
        <v>9</v>
      </c>
    </row>
    <row r="613" spans="2:7" x14ac:dyDescent="0.3">
      <c r="B613" s="17">
        <v>46081</v>
      </c>
      <c r="C613" t="s">
        <v>39</v>
      </c>
      <c r="D613" t="s">
        <v>230</v>
      </c>
      <c r="E613">
        <v>148</v>
      </c>
      <c r="F613" t="str">
        <f>TEXT(tbl_Datos[[#This Row],[Fecha]],"dddd")</f>
        <v>sábado</v>
      </c>
      <c r="G613">
        <f>WEEKNUM(tbl_Datos[[#This Row],[Fecha]])</f>
        <v>9</v>
      </c>
    </row>
    <row r="614" spans="2:7" x14ac:dyDescent="0.3">
      <c r="B614" s="17">
        <v>46081</v>
      </c>
      <c r="C614" t="s">
        <v>42</v>
      </c>
      <c r="D614" t="s">
        <v>229</v>
      </c>
      <c r="E614">
        <v>968</v>
      </c>
      <c r="F614" t="str">
        <f>TEXT(tbl_Datos[[#This Row],[Fecha]],"dddd")</f>
        <v>sábado</v>
      </c>
      <c r="G614">
        <f>WEEKNUM(tbl_Datos[[#This Row],[Fecha]])</f>
        <v>9</v>
      </c>
    </row>
    <row r="615" spans="2:7" x14ac:dyDescent="0.3">
      <c r="B615" s="17">
        <v>46081</v>
      </c>
      <c r="C615" t="s">
        <v>106</v>
      </c>
      <c r="D615" t="s">
        <v>215</v>
      </c>
      <c r="E615">
        <v>1311</v>
      </c>
      <c r="F615" t="str">
        <f>TEXT(tbl_Datos[[#This Row],[Fecha]],"dddd")</f>
        <v>sábado</v>
      </c>
      <c r="G615">
        <f>WEEKNUM(tbl_Datos[[#This Row],[Fecha]])</f>
        <v>9</v>
      </c>
    </row>
    <row r="616" spans="2:7" x14ac:dyDescent="0.3">
      <c r="B616" s="17">
        <v>46081</v>
      </c>
      <c r="C616" t="s">
        <v>42</v>
      </c>
      <c r="D616" t="s">
        <v>217</v>
      </c>
      <c r="E616">
        <v>936</v>
      </c>
      <c r="F616" t="str">
        <f>TEXT(tbl_Datos[[#This Row],[Fecha]],"dddd")</f>
        <v>sábado</v>
      </c>
      <c r="G616">
        <f>WEEKNUM(tbl_Datos[[#This Row],[Fecha]])</f>
        <v>9</v>
      </c>
    </row>
    <row r="617" spans="2:7" x14ac:dyDescent="0.3">
      <c r="B617" s="17">
        <v>46081</v>
      </c>
      <c r="C617" t="s">
        <v>39</v>
      </c>
      <c r="D617" t="s">
        <v>228</v>
      </c>
      <c r="E617">
        <v>792</v>
      </c>
      <c r="F617" t="str">
        <f>TEXT(tbl_Datos[[#This Row],[Fecha]],"dddd")</f>
        <v>sábado</v>
      </c>
      <c r="G617">
        <f>WEEKNUM(tbl_Datos[[#This Row],[Fecha]])</f>
        <v>9</v>
      </c>
    </row>
    <row r="618" spans="2:7" x14ac:dyDescent="0.3">
      <c r="B618" s="17">
        <v>46081</v>
      </c>
      <c r="C618" t="s">
        <v>39</v>
      </c>
      <c r="D618" t="s">
        <v>228</v>
      </c>
      <c r="E618">
        <v>1368</v>
      </c>
      <c r="F618" t="str">
        <f>TEXT(tbl_Datos[[#This Row],[Fecha]],"dddd")</f>
        <v>sábado</v>
      </c>
      <c r="G618">
        <f>WEEKNUM(tbl_Datos[[#This Row],[Fecha]])</f>
        <v>9</v>
      </c>
    </row>
    <row r="619" spans="2:7" x14ac:dyDescent="0.3">
      <c r="B619" s="17">
        <v>46082</v>
      </c>
      <c r="C619" t="s">
        <v>106</v>
      </c>
      <c r="D619" t="s">
        <v>229</v>
      </c>
      <c r="E619">
        <v>1496</v>
      </c>
      <c r="F619" t="str">
        <f>TEXT(tbl_Datos[[#This Row],[Fecha]],"dddd")</f>
        <v>domingo</v>
      </c>
      <c r="G619">
        <f>WEEKNUM(tbl_Datos[[#This Row],[Fecha]])</f>
        <v>10</v>
      </c>
    </row>
    <row r="620" spans="2:7" x14ac:dyDescent="0.3">
      <c r="B620" s="17">
        <v>46082</v>
      </c>
      <c r="C620" t="s">
        <v>38</v>
      </c>
      <c r="D620" t="s">
        <v>215</v>
      </c>
      <c r="E620">
        <v>897</v>
      </c>
      <c r="F620" t="str">
        <f>TEXT(tbl_Datos[[#This Row],[Fecha]],"dddd")</f>
        <v>domingo</v>
      </c>
      <c r="G620">
        <f>WEEKNUM(tbl_Datos[[#This Row],[Fecha]])</f>
        <v>10</v>
      </c>
    </row>
    <row r="621" spans="2:7" x14ac:dyDescent="0.3">
      <c r="B621" s="17">
        <v>46082</v>
      </c>
      <c r="C621" t="s">
        <v>38</v>
      </c>
      <c r="D621" t="s">
        <v>241</v>
      </c>
      <c r="E621">
        <v>840</v>
      </c>
      <c r="F621" t="str">
        <f>TEXT(tbl_Datos[[#This Row],[Fecha]],"dddd")</f>
        <v>domingo</v>
      </c>
      <c r="G621">
        <f>WEEKNUM(tbl_Datos[[#This Row],[Fecha]])</f>
        <v>10</v>
      </c>
    </row>
    <row r="622" spans="2:7" x14ac:dyDescent="0.3">
      <c r="B622" s="17">
        <v>46082</v>
      </c>
      <c r="C622" t="s">
        <v>39</v>
      </c>
      <c r="D622" t="s">
        <v>238</v>
      </c>
      <c r="E622">
        <v>2001</v>
      </c>
      <c r="F622" t="str">
        <f>TEXT(tbl_Datos[[#This Row],[Fecha]],"dddd")</f>
        <v>domingo</v>
      </c>
      <c r="G622">
        <f>WEEKNUM(tbl_Datos[[#This Row],[Fecha]])</f>
        <v>10</v>
      </c>
    </row>
    <row r="623" spans="2:7" x14ac:dyDescent="0.3">
      <c r="B623" s="17">
        <v>46082</v>
      </c>
      <c r="C623" t="s">
        <v>38</v>
      </c>
      <c r="D623" t="s">
        <v>223</v>
      </c>
      <c r="E623">
        <v>265</v>
      </c>
      <c r="F623" t="str">
        <f>TEXT(tbl_Datos[[#This Row],[Fecha]],"dddd")</f>
        <v>domingo</v>
      </c>
      <c r="G623">
        <f>WEEKNUM(tbl_Datos[[#This Row],[Fecha]])</f>
        <v>10</v>
      </c>
    </row>
    <row r="624" spans="2:7" x14ac:dyDescent="0.3">
      <c r="B624" s="17">
        <v>46082</v>
      </c>
      <c r="C624" t="s">
        <v>39</v>
      </c>
      <c r="D624" t="s">
        <v>242</v>
      </c>
      <c r="E624">
        <v>456</v>
      </c>
      <c r="F624" t="str">
        <f>TEXT(tbl_Datos[[#This Row],[Fecha]],"dddd")</f>
        <v>domingo</v>
      </c>
      <c r="G624">
        <f>WEEKNUM(tbl_Datos[[#This Row],[Fecha]])</f>
        <v>10</v>
      </c>
    </row>
    <row r="625" spans="2:7" x14ac:dyDescent="0.3">
      <c r="B625" s="17">
        <v>46082</v>
      </c>
      <c r="C625" t="s">
        <v>39</v>
      </c>
      <c r="D625" t="s">
        <v>242</v>
      </c>
      <c r="E625">
        <v>912</v>
      </c>
      <c r="F625" t="str">
        <f>TEXT(tbl_Datos[[#This Row],[Fecha]],"dddd")</f>
        <v>domingo</v>
      </c>
      <c r="G625">
        <f>WEEKNUM(tbl_Datos[[#This Row],[Fecha]])</f>
        <v>10</v>
      </c>
    </row>
    <row r="626" spans="2:7" x14ac:dyDescent="0.3">
      <c r="B626" s="17">
        <v>46082</v>
      </c>
      <c r="C626" t="s">
        <v>42</v>
      </c>
      <c r="D626" t="s">
        <v>229</v>
      </c>
      <c r="E626">
        <v>2112</v>
      </c>
      <c r="F626" t="str">
        <f>TEXT(tbl_Datos[[#This Row],[Fecha]],"dddd")</f>
        <v>domingo</v>
      </c>
      <c r="G626">
        <f>WEEKNUM(tbl_Datos[[#This Row],[Fecha]])</f>
        <v>10</v>
      </c>
    </row>
    <row r="627" spans="2:7" x14ac:dyDescent="0.3">
      <c r="B627" s="17">
        <v>46082</v>
      </c>
      <c r="C627" t="s">
        <v>106</v>
      </c>
      <c r="D627" t="s">
        <v>221</v>
      </c>
      <c r="E627">
        <v>52</v>
      </c>
      <c r="F627" t="str">
        <f>TEXT(tbl_Datos[[#This Row],[Fecha]],"dddd")</f>
        <v>domingo</v>
      </c>
      <c r="G627">
        <f>WEEKNUM(tbl_Datos[[#This Row],[Fecha]])</f>
        <v>10</v>
      </c>
    </row>
    <row r="628" spans="2:7" x14ac:dyDescent="0.3">
      <c r="B628" s="17">
        <v>46082</v>
      </c>
      <c r="C628" t="s">
        <v>106</v>
      </c>
      <c r="D628" t="s">
        <v>241</v>
      </c>
      <c r="E628">
        <v>1140</v>
      </c>
      <c r="F628" t="str">
        <f>TEXT(tbl_Datos[[#This Row],[Fecha]],"dddd")</f>
        <v>domingo</v>
      </c>
      <c r="G628">
        <f>WEEKNUM(tbl_Datos[[#This Row],[Fecha]])</f>
        <v>10</v>
      </c>
    </row>
    <row r="629" spans="2:7" x14ac:dyDescent="0.3">
      <c r="B629" s="17">
        <v>46082</v>
      </c>
      <c r="C629" t="s">
        <v>39</v>
      </c>
      <c r="D629" t="s">
        <v>223</v>
      </c>
      <c r="E629">
        <v>212</v>
      </c>
      <c r="F629" t="str">
        <f>TEXT(tbl_Datos[[#This Row],[Fecha]],"dddd")</f>
        <v>domingo</v>
      </c>
      <c r="G629">
        <f>WEEKNUM(tbl_Datos[[#This Row],[Fecha]])</f>
        <v>10</v>
      </c>
    </row>
    <row r="630" spans="2:7" x14ac:dyDescent="0.3">
      <c r="B630" s="17">
        <v>46082</v>
      </c>
      <c r="C630" t="s">
        <v>39</v>
      </c>
      <c r="D630" t="s">
        <v>226</v>
      </c>
      <c r="E630">
        <v>960</v>
      </c>
      <c r="F630" t="str">
        <f>TEXT(tbl_Datos[[#This Row],[Fecha]],"dddd")</f>
        <v>domingo</v>
      </c>
      <c r="G630">
        <f>WEEKNUM(tbl_Datos[[#This Row],[Fecha]])</f>
        <v>10</v>
      </c>
    </row>
    <row r="631" spans="2:7" x14ac:dyDescent="0.3">
      <c r="B631" s="17">
        <v>46082</v>
      </c>
      <c r="C631" t="s">
        <v>106</v>
      </c>
      <c r="D631" t="s">
        <v>231</v>
      </c>
      <c r="E631">
        <v>352</v>
      </c>
      <c r="F631" t="str">
        <f>TEXT(tbl_Datos[[#This Row],[Fecha]],"dddd")</f>
        <v>domingo</v>
      </c>
      <c r="G631">
        <f>WEEKNUM(tbl_Datos[[#This Row],[Fecha]])</f>
        <v>10</v>
      </c>
    </row>
    <row r="632" spans="2:7" x14ac:dyDescent="0.3">
      <c r="B632" s="17">
        <v>46082</v>
      </c>
      <c r="C632" t="s">
        <v>42</v>
      </c>
      <c r="D632" t="s">
        <v>225</v>
      </c>
      <c r="E632">
        <v>1536</v>
      </c>
      <c r="F632" t="str">
        <f>TEXT(tbl_Datos[[#This Row],[Fecha]],"dddd")</f>
        <v>domingo</v>
      </c>
      <c r="G632">
        <f>WEEKNUM(tbl_Datos[[#This Row],[Fecha]])</f>
        <v>10</v>
      </c>
    </row>
    <row r="633" spans="2:7" x14ac:dyDescent="0.3">
      <c r="B633" s="17">
        <v>46082</v>
      </c>
      <c r="C633" t="s">
        <v>39</v>
      </c>
      <c r="D633" t="s">
        <v>219</v>
      </c>
      <c r="E633">
        <v>1092</v>
      </c>
      <c r="F633" t="str">
        <f>TEXT(tbl_Datos[[#This Row],[Fecha]],"dddd")</f>
        <v>domingo</v>
      </c>
      <c r="G633">
        <f>WEEKNUM(tbl_Datos[[#This Row],[Fecha]])</f>
        <v>10</v>
      </c>
    </row>
    <row r="634" spans="2:7" x14ac:dyDescent="0.3">
      <c r="B634" s="17">
        <v>46083</v>
      </c>
      <c r="C634" t="s">
        <v>106</v>
      </c>
      <c r="D634" t="s">
        <v>230</v>
      </c>
      <c r="E634">
        <v>370</v>
      </c>
      <c r="F634" t="str">
        <f>TEXT(tbl_Datos[[#This Row],[Fecha]],"dddd")</f>
        <v>lunes</v>
      </c>
      <c r="G634">
        <f>WEEKNUM(tbl_Datos[[#This Row],[Fecha]])</f>
        <v>10</v>
      </c>
    </row>
    <row r="635" spans="2:7" x14ac:dyDescent="0.3">
      <c r="B635" s="17">
        <v>46083</v>
      </c>
      <c r="C635" t="s">
        <v>42</v>
      </c>
      <c r="D635" t="s">
        <v>227</v>
      </c>
      <c r="E635">
        <v>290</v>
      </c>
      <c r="F635" t="str">
        <f>TEXT(tbl_Datos[[#This Row],[Fecha]],"dddd")</f>
        <v>lunes</v>
      </c>
      <c r="G635">
        <f>WEEKNUM(tbl_Datos[[#This Row],[Fecha]])</f>
        <v>10</v>
      </c>
    </row>
    <row r="636" spans="2:7" x14ac:dyDescent="0.3">
      <c r="B636" s="17">
        <v>46083</v>
      </c>
      <c r="C636" t="s">
        <v>42</v>
      </c>
      <c r="D636" t="s">
        <v>221</v>
      </c>
      <c r="E636">
        <v>299</v>
      </c>
      <c r="F636" t="str">
        <f>TEXT(tbl_Datos[[#This Row],[Fecha]],"dddd")</f>
        <v>lunes</v>
      </c>
      <c r="G636">
        <f>WEEKNUM(tbl_Datos[[#This Row],[Fecha]])</f>
        <v>10</v>
      </c>
    </row>
    <row r="637" spans="2:7" x14ac:dyDescent="0.3">
      <c r="B637" s="17">
        <v>46083</v>
      </c>
      <c r="C637" t="s">
        <v>39</v>
      </c>
      <c r="D637" t="s">
        <v>219</v>
      </c>
      <c r="E637">
        <v>1820</v>
      </c>
      <c r="F637" t="str">
        <f>TEXT(tbl_Datos[[#This Row],[Fecha]],"dddd")</f>
        <v>lunes</v>
      </c>
      <c r="G637">
        <f>WEEKNUM(tbl_Datos[[#This Row],[Fecha]])</f>
        <v>10</v>
      </c>
    </row>
    <row r="638" spans="2:7" x14ac:dyDescent="0.3">
      <c r="B638" s="17">
        <v>46083</v>
      </c>
      <c r="C638" t="s">
        <v>38</v>
      </c>
      <c r="D638" t="s">
        <v>226</v>
      </c>
      <c r="E638">
        <v>288</v>
      </c>
      <c r="F638" t="str">
        <f>TEXT(tbl_Datos[[#This Row],[Fecha]],"dddd")</f>
        <v>lunes</v>
      </c>
      <c r="G638">
        <f>WEEKNUM(tbl_Datos[[#This Row],[Fecha]])</f>
        <v>10</v>
      </c>
    </row>
    <row r="639" spans="2:7" x14ac:dyDescent="0.3">
      <c r="B639" s="17">
        <v>46083</v>
      </c>
      <c r="C639" t="s">
        <v>38</v>
      </c>
      <c r="D639" t="s">
        <v>226</v>
      </c>
      <c r="E639">
        <v>864</v>
      </c>
      <c r="F639" t="str">
        <f>TEXT(tbl_Datos[[#This Row],[Fecha]],"dddd")</f>
        <v>lunes</v>
      </c>
      <c r="G639">
        <f>WEEKNUM(tbl_Datos[[#This Row],[Fecha]])</f>
        <v>10</v>
      </c>
    </row>
    <row r="640" spans="2:7" x14ac:dyDescent="0.3">
      <c r="B640" s="17">
        <v>46083</v>
      </c>
      <c r="C640" t="s">
        <v>106</v>
      </c>
      <c r="D640" t="s">
        <v>217</v>
      </c>
      <c r="E640">
        <v>884</v>
      </c>
      <c r="F640" t="str">
        <f>TEXT(tbl_Datos[[#This Row],[Fecha]],"dddd")</f>
        <v>lunes</v>
      </c>
      <c r="G640">
        <f>WEEKNUM(tbl_Datos[[#This Row],[Fecha]])</f>
        <v>10</v>
      </c>
    </row>
    <row r="641" spans="2:7" x14ac:dyDescent="0.3">
      <c r="B641" s="17">
        <v>46083</v>
      </c>
      <c r="C641" t="s">
        <v>106</v>
      </c>
      <c r="D641" t="s">
        <v>215</v>
      </c>
      <c r="E641">
        <v>552</v>
      </c>
      <c r="F641" t="str">
        <f>TEXT(tbl_Datos[[#This Row],[Fecha]],"dddd")</f>
        <v>lunes</v>
      </c>
      <c r="G641">
        <f>WEEKNUM(tbl_Datos[[#This Row],[Fecha]])</f>
        <v>10</v>
      </c>
    </row>
    <row r="642" spans="2:7" x14ac:dyDescent="0.3">
      <c r="B642" s="17">
        <v>46083</v>
      </c>
      <c r="C642" t="s">
        <v>38</v>
      </c>
      <c r="D642" t="s">
        <v>227</v>
      </c>
      <c r="E642">
        <v>1450</v>
      </c>
      <c r="F642" t="str">
        <f>TEXT(tbl_Datos[[#This Row],[Fecha]],"dddd")</f>
        <v>lunes</v>
      </c>
      <c r="G642">
        <f>WEEKNUM(tbl_Datos[[#This Row],[Fecha]])</f>
        <v>10</v>
      </c>
    </row>
    <row r="643" spans="2:7" x14ac:dyDescent="0.3">
      <c r="B643" s="17">
        <v>46083</v>
      </c>
      <c r="C643" t="s">
        <v>106</v>
      </c>
      <c r="D643" t="s">
        <v>215</v>
      </c>
      <c r="E643">
        <v>69</v>
      </c>
      <c r="F643" t="str">
        <f>TEXT(tbl_Datos[[#This Row],[Fecha]],"dddd")</f>
        <v>lunes</v>
      </c>
      <c r="G643">
        <f>WEEKNUM(tbl_Datos[[#This Row],[Fecha]])</f>
        <v>10</v>
      </c>
    </row>
    <row r="644" spans="2:7" x14ac:dyDescent="0.3">
      <c r="B644" s="17">
        <v>46083</v>
      </c>
      <c r="C644" t="s">
        <v>38</v>
      </c>
      <c r="D644" t="s">
        <v>231</v>
      </c>
      <c r="E644">
        <v>396</v>
      </c>
      <c r="F644" t="str">
        <f>TEXT(tbl_Datos[[#This Row],[Fecha]],"dddd")</f>
        <v>lunes</v>
      </c>
      <c r="G644">
        <f>WEEKNUM(tbl_Datos[[#This Row],[Fecha]])</f>
        <v>10</v>
      </c>
    </row>
    <row r="645" spans="2:7" x14ac:dyDescent="0.3">
      <c r="B645" s="17">
        <v>46084</v>
      </c>
      <c r="C645" t="s">
        <v>38</v>
      </c>
      <c r="D645" t="s">
        <v>226</v>
      </c>
      <c r="E645">
        <v>1248</v>
      </c>
      <c r="F645" t="str">
        <f>TEXT(tbl_Datos[[#This Row],[Fecha]],"dddd")</f>
        <v>martes</v>
      </c>
      <c r="G645">
        <f>WEEKNUM(tbl_Datos[[#This Row],[Fecha]])</f>
        <v>10</v>
      </c>
    </row>
    <row r="646" spans="2:7" x14ac:dyDescent="0.3">
      <c r="B646" s="17">
        <v>46084</v>
      </c>
      <c r="C646" t="s">
        <v>38</v>
      </c>
      <c r="D646" t="s">
        <v>241</v>
      </c>
      <c r="E646">
        <v>480</v>
      </c>
      <c r="F646" t="str">
        <f>TEXT(tbl_Datos[[#This Row],[Fecha]],"dddd")</f>
        <v>martes</v>
      </c>
      <c r="G646">
        <f>WEEKNUM(tbl_Datos[[#This Row],[Fecha]])</f>
        <v>10</v>
      </c>
    </row>
    <row r="647" spans="2:7" x14ac:dyDescent="0.3">
      <c r="B647" s="17">
        <v>46084</v>
      </c>
      <c r="C647" t="s">
        <v>38</v>
      </c>
      <c r="D647" t="s">
        <v>234</v>
      </c>
      <c r="E647">
        <v>459</v>
      </c>
      <c r="F647" t="str">
        <f>TEXT(tbl_Datos[[#This Row],[Fecha]],"dddd")</f>
        <v>martes</v>
      </c>
      <c r="G647">
        <f>WEEKNUM(tbl_Datos[[#This Row],[Fecha]])</f>
        <v>10</v>
      </c>
    </row>
    <row r="648" spans="2:7" x14ac:dyDescent="0.3">
      <c r="B648" s="17">
        <v>46084</v>
      </c>
      <c r="C648" t="s">
        <v>42</v>
      </c>
      <c r="D648" t="s">
        <v>226</v>
      </c>
      <c r="E648">
        <v>1344</v>
      </c>
      <c r="F648" t="str">
        <f>TEXT(tbl_Datos[[#This Row],[Fecha]],"dddd")</f>
        <v>martes</v>
      </c>
      <c r="G648">
        <f>WEEKNUM(tbl_Datos[[#This Row],[Fecha]])</f>
        <v>10</v>
      </c>
    </row>
    <row r="649" spans="2:7" x14ac:dyDescent="0.3">
      <c r="B649" s="17">
        <v>46084</v>
      </c>
      <c r="C649" t="s">
        <v>106</v>
      </c>
      <c r="D649" t="s">
        <v>229</v>
      </c>
      <c r="E649">
        <v>1320</v>
      </c>
      <c r="F649" t="str">
        <f>TEXT(tbl_Datos[[#This Row],[Fecha]],"dddd")</f>
        <v>martes</v>
      </c>
      <c r="G649">
        <f>WEEKNUM(tbl_Datos[[#This Row],[Fecha]])</f>
        <v>10</v>
      </c>
    </row>
    <row r="650" spans="2:7" x14ac:dyDescent="0.3">
      <c r="B650" s="17">
        <v>46084</v>
      </c>
      <c r="C650" t="s">
        <v>106</v>
      </c>
      <c r="D650" t="s">
        <v>236</v>
      </c>
      <c r="E650">
        <v>264</v>
      </c>
      <c r="F650" t="str">
        <f>TEXT(tbl_Datos[[#This Row],[Fecha]],"dddd")</f>
        <v>martes</v>
      </c>
      <c r="G650">
        <f>WEEKNUM(tbl_Datos[[#This Row],[Fecha]])</f>
        <v>10</v>
      </c>
    </row>
    <row r="651" spans="2:7" x14ac:dyDescent="0.3">
      <c r="B651" s="17">
        <v>46084</v>
      </c>
      <c r="C651" t="s">
        <v>106</v>
      </c>
      <c r="D651" t="s">
        <v>240</v>
      </c>
      <c r="E651">
        <v>405</v>
      </c>
      <c r="F651" t="str">
        <f>TEXT(tbl_Datos[[#This Row],[Fecha]],"dddd")</f>
        <v>martes</v>
      </c>
      <c r="G651">
        <f>WEEKNUM(tbl_Datos[[#This Row],[Fecha]])</f>
        <v>10</v>
      </c>
    </row>
    <row r="652" spans="2:7" x14ac:dyDescent="0.3">
      <c r="B652" s="17">
        <v>46084</v>
      </c>
      <c r="C652" t="s">
        <v>106</v>
      </c>
      <c r="D652" t="s">
        <v>225</v>
      </c>
      <c r="E652">
        <v>832</v>
      </c>
      <c r="F652" t="str">
        <f>TEXT(tbl_Datos[[#This Row],[Fecha]],"dddd")</f>
        <v>martes</v>
      </c>
      <c r="G652">
        <f>WEEKNUM(tbl_Datos[[#This Row],[Fecha]])</f>
        <v>10</v>
      </c>
    </row>
    <row r="653" spans="2:7" x14ac:dyDescent="0.3">
      <c r="B653" s="17">
        <v>46084</v>
      </c>
      <c r="C653" t="s">
        <v>42</v>
      </c>
      <c r="D653" t="s">
        <v>225</v>
      </c>
      <c r="E653">
        <v>448</v>
      </c>
      <c r="F653" t="str">
        <f>TEXT(tbl_Datos[[#This Row],[Fecha]],"dddd")</f>
        <v>martes</v>
      </c>
      <c r="G653">
        <f>WEEKNUM(tbl_Datos[[#This Row],[Fecha]])</f>
        <v>10</v>
      </c>
    </row>
    <row r="654" spans="2:7" x14ac:dyDescent="0.3">
      <c r="B654" s="17">
        <v>46084</v>
      </c>
      <c r="C654" t="s">
        <v>106</v>
      </c>
      <c r="D654" t="s">
        <v>235</v>
      </c>
      <c r="E654">
        <v>1075</v>
      </c>
      <c r="F654" t="str">
        <f>TEXT(tbl_Datos[[#This Row],[Fecha]],"dddd")</f>
        <v>martes</v>
      </c>
      <c r="G654">
        <f>WEEKNUM(tbl_Datos[[#This Row],[Fecha]])</f>
        <v>10</v>
      </c>
    </row>
    <row r="655" spans="2:7" x14ac:dyDescent="0.3">
      <c r="B655" s="17">
        <v>46084</v>
      </c>
      <c r="C655" t="s">
        <v>39</v>
      </c>
      <c r="D655" t="s">
        <v>225</v>
      </c>
      <c r="E655">
        <v>64</v>
      </c>
      <c r="F655" t="str">
        <f>TEXT(tbl_Datos[[#This Row],[Fecha]],"dddd")</f>
        <v>martes</v>
      </c>
      <c r="G655">
        <f>WEEKNUM(tbl_Datos[[#This Row],[Fecha]])</f>
        <v>10</v>
      </c>
    </row>
    <row r="656" spans="2:7" x14ac:dyDescent="0.3">
      <c r="B656" s="17">
        <v>46084</v>
      </c>
      <c r="C656" t="s">
        <v>42</v>
      </c>
      <c r="D656" t="s">
        <v>234</v>
      </c>
      <c r="E656">
        <v>306</v>
      </c>
      <c r="F656" t="str">
        <f>TEXT(tbl_Datos[[#This Row],[Fecha]],"dddd")</f>
        <v>martes</v>
      </c>
      <c r="G656">
        <f>WEEKNUM(tbl_Datos[[#This Row],[Fecha]])</f>
        <v>10</v>
      </c>
    </row>
    <row r="657" spans="2:7" x14ac:dyDescent="0.3">
      <c r="B657" s="17">
        <v>46084</v>
      </c>
      <c r="C657" t="s">
        <v>38</v>
      </c>
      <c r="D657" t="s">
        <v>226</v>
      </c>
      <c r="E657">
        <v>1056</v>
      </c>
      <c r="F657" t="str">
        <f>TEXT(tbl_Datos[[#This Row],[Fecha]],"dddd")</f>
        <v>martes</v>
      </c>
      <c r="G657">
        <f>WEEKNUM(tbl_Datos[[#This Row],[Fecha]])</f>
        <v>10</v>
      </c>
    </row>
    <row r="658" spans="2:7" x14ac:dyDescent="0.3">
      <c r="B658" s="17">
        <v>46084</v>
      </c>
      <c r="C658" t="s">
        <v>39</v>
      </c>
      <c r="D658" t="s">
        <v>236</v>
      </c>
      <c r="E658">
        <v>275</v>
      </c>
      <c r="F658" t="str">
        <f>TEXT(tbl_Datos[[#This Row],[Fecha]],"dddd")</f>
        <v>martes</v>
      </c>
      <c r="G658">
        <f>WEEKNUM(tbl_Datos[[#This Row],[Fecha]])</f>
        <v>10</v>
      </c>
    </row>
    <row r="659" spans="2:7" x14ac:dyDescent="0.3">
      <c r="B659" s="17">
        <v>46085</v>
      </c>
      <c r="C659" t="s">
        <v>38</v>
      </c>
      <c r="D659" t="s">
        <v>223</v>
      </c>
      <c r="E659">
        <v>159</v>
      </c>
      <c r="F659" t="str">
        <f>TEXT(tbl_Datos[[#This Row],[Fecha]],"dddd")</f>
        <v>miércoles</v>
      </c>
      <c r="G659">
        <f>WEEKNUM(tbl_Datos[[#This Row],[Fecha]])</f>
        <v>10</v>
      </c>
    </row>
    <row r="660" spans="2:7" x14ac:dyDescent="0.3">
      <c r="B660" s="17">
        <v>46085</v>
      </c>
      <c r="C660" t="s">
        <v>42</v>
      </c>
      <c r="D660" t="s">
        <v>242</v>
      </c>
      <c r="E660">
        <v>969</v>
      </c>
      <c r="F660" t="str">
        <f>TEXT(tbl_Datos[[#This Row],[Fecha]],"dddd")</f>
        <v>miércoles</v>
      </c>
      <c r="G660">
        <f>WEEKNUM(tbl_Datos[[#This Row],[Fecha]])</f>
        <v>10</v>
      </c>
    </row>
    <row r="661" spans="2:7" x14ac:dyDescent="0.3">
      <c r="B661" s="17">
        <v>46085</v>
      </c>
      <c r="C661" t="s">
        <v>42</v>
      </c>
      <c r="D661" t="s">
        <v>226</v>
      </c>
      <c r="E661">
        <v>2112</v>
      </c>
      <c r="F661" t="str">
        <f>TEXT(tbl_Datos[[#This Row],[Fecha]],"dddd")</f>
        <v>miércoles</v>
      </c>
      <c r="G661">
        <f>WEEKNUM(tbl_Datos[[#This Row],[Fecha]])</f>
        <v>10</v>
      </c>
    </row>
    <row r="662" spans="2:7" x14ac:dyDescent="0.3">
      <c r="B662" s="17">
        <v>46085</v>
      </c>
      <c r="C662" t="s">
        <v>42</v>
      </c>
      <c r="D662" t="s">
        <v>240</v>
      </c>
      <c r="E662">
        <v>855</v>
      </c>
      <c r="F662" t="str">
        <f>TEXT(tbl_Datos[[#This Row],[Fecha]],"dddd")</f>
        <v>miércoles</v>
      </c>
      <c r="G662">
        <f>WEEKNUM(tbl_Datos[[#This Row],[Fecha]])</f>
        <v>10</v>
      </c>
    </row>
    <row r="663" spans="2:7" x14ac:dyDescent="0.3">
      <c r="B663" s="17">
        <v>46085</v>
      </c>
      <c r="C663" t="s">
        <v>106</v>
      </c>
      <c r="D663" t="s">
        <v>227</v>
      </c>
      <c r="E663">
        <v>812</v>
      </c>
      <c r="F663" t="str">
        <f>TEXT(tbl_Datos[[#This Row],[Fecha]],"dddd")</f>
        <v>miércoles</v>
      </c>
      <c r="G663">
        <f>WEEKNUM(tbl_Datos[[#This Row],[Fecha]])</f>
        <v>10</v>
      </c>
    </row>
    <row r="664" spans="2:7" x14ac:dyDescent="0.3">
      <c r="B664" s="17">
        <v>46085</v>
      </c>
      <c r="C664" t="s">
        <v>38</v>
      </c>
      <c r="D664" t="s">
        <v>227</v>
      </c>
      <c r="E664">
        <v>1276</v>
      </c>
      <c r="F664" t="str">
        <f>TEXT(tbl_Datos[[#This Row],[Fecha]],"dddd")</f>
        <v>miércoles</v>
      </c>
      <c r="G664">
        <f>WEEKNUM(tbl_Datos[[#This Row],[Fecha]])</f>
        <v>10</v>
      </c>
    </row>
    <row r="665" spans="2:7" x14ac:dyDescent="0.3">
      <c r="B665" s="17">
        <v>46085</v>
      </c>
      <c r="C665" t="s">
        <v>106</v>
      </c>
      <c r="D665" t="s">
        <v>237</v>
      </c>
      <c r="E665">
        <v>756</v>
      </c>
      <c r="F665" t="str">
        <f>TEXT(tbl_Datos[[#This Row],[Fecha]],"dddd")</f>
        <v>miércoles</v>
      </c>
      <c r="G665">
        <f>WEEKNUM(tbl_Datos[[#This Row],[Fecha]])</f>
        <v>10</v>
      </c>
    </row>
    <row r="666" spans="2:7" x14ac:dyDescent="0.3">
      <c r="B666" s="17">
        <v>46085</v>
      </c>
      <c r="C666" t="s">
        <v>39</v>
      </c>
      <c r="D666" t="s">
        <v>236</v>
      </c>
      <c r="E666">
        <v>253</v>
      </c>
      <c r="F666" t="str">
        <f>TEXT(tbl_Datos[[#This Row],[Fecha]],"dddd")</f>
        <v>miércoles</v>
      </c>
      <c r="G666">
        <f>WEEKNUM(tbl_Datos[[#This Row],[Fecha]])</f>
        <v>10</v>
      </c>
    </row>
    <row r="667" spans="2:7" x14ac:dyDescent="0.3">
      <c r="B667" s="17">
        <v>46085</v>
      </c>
      <c r="C667" t="s">
        <v>38</v>
      </c>
      <c r="D667" t="s">
        <v>240</v>
      </c>
      <c r="E667">
        <v>855</v>
      </c>
      <c r="F667" t="str">
        <f>TEXT(tbl_Datos[[#This Row],[Fecha]],"dddd")</f>
        <v>miércoles</v>
      </c>
      <c r="G667">
        <f>WEEKNUM(tbl_Datos[[#This Row],[Fecha]])</f>
        <v>10</v>
      </c>
    </row>
    <row r="668" spans="2:7" x14ac:dyDescent="0.3">
      <c r="B668" s="17">
        <v>46085</v>
      </c>
      <c r="C668" t="s">
        <v>42</v>
      </c>
      <c r="D668" t="s">
        <v>232</v>
      </c>
      <c r="E668">
        <v>893</v>
      </c>
      <c r="F668" t="str">
        <f>TEXT(tbl_Datos[[#This Row],[Fecha]],"dddd")</f>
        <v>miércoles</v>
      </c>
      <c r="G668">
        <f>WEEKNUM(tbl_Datos[[#This Row],[Fecha]])</f>
        <v>10</v>
      </c>
    </row>
    <row r="669" spans="2:7" x14ac:dyDescent="0.3">
      <c r="B669" s="17">
        <v>46085</v>
      </c>
      <c r="C669" t="s">
        <v>38</v>
      </c>
      <c r="D669" t="s">
        <v>230</v>
      </c>
      <c r="E669">
        <v>777</v>
      </c>
      <c r="F669" t="str">
        <f>TEXT(tbl_Datos[[#This Row],[Fecha]],"dddd")</f>
        <v>miércoles</v>
      </c>
      <c r="G669">
        <f>WEEKNUM(tbl_Datos[[#This Row],[Fecha]])</f>
        <v>10</v>
      </c>
    </row>
    <row r="670" spans="2:7" x14ac:dyDescent="0.3">
      <c r="B670" s="17">
        <v>46085</v>
      </c>
      <c r="C670" t="s">
        <v>106</v>
      </c>
      <c r="D670" t="s">
        <v>231</v>
      </c>
      <c r="E670">
        <v>154</v>
      </c>
      <c r="F670" t="str">
        <f>TEXT(tbl_Datos[[#This Row],[Fecha]],"dddd")</f>
        <v>miércoles</v>
      </c>
      <c r="G670">
        <f>WEEKNUM(tbl_Datos[[#This Row],[Fecha]])</f>
        <v>10</v>
      </c>
    </row>
    <row r="671" spans="2:7" x14ac:dyDescent="0.3">
      <c r="B671" s="17">
        <v>46086</v>
      </c>
      <c r="C671" t="s">
        <v>42</v>
      </c>
      <c r="D671" t="s">
        <v>238</v>
      </c>
      <c r="E671">
        <v>2001</v>
      </c>
      <c r="F671" t="str">
        <f>TEXT(tbl_Datos[[#This Row],[Fecha]],"dddd")</f>
        <v>jueves</v>
      </c>
      <c r="G671">
        <f>WEEKNUM(tbl_Datos[[#This Row],[Fecha]])</f>
        <v>10</v>
      </c>
    </row>
    <row r="672" spans="2:7" x14ac:dyDescent="0.3">
      <c r="B672" s="17">
        <v>46086</v>
      </c>
      <c r="C672" t="s">
        <v>39</v>
      </c>
      <c r="D672" t="s">
        <v>215</v>
      </c>
      <c r="E672">
        <v>1656</v>
      </c>
      <c r="F672" t="str">
        <f>TEXT(tbl_Datos[[#This Row],[Fecha]],"dddd")</f>
        <v>jueves</v>
      </c>
      <c r="G672">
        <f>WEEKNUM(tbl_Datos[[#This Row],[Fecha]])</f>
        <v>10</v>
      </c>
    </row>
    <row r="673" spans="2:7" x14ac:dyDescent="0.3">
      <c r="B673" s="17">
        <v>46086</v>
      </c>
      <c r="C673" t="s">
        <v>39</v>
      </c>
      <c r="D673" t="s">
        <v>231</v>
      </c>
      <c r="E673">
        <v>154</v>
      </c>
      <c r="F673" t="str">
        <f>TEXT(tbl_Datos[[#This Row],[Fecha]],"dddd")</f>
        <v>jueves</v>
      </c>
      <c r="G673">
        <f>WEEKNUM(tbl_Datos[[#This Row],[Fecha]])</f>
        <v>10</v>
      </c>
    </row>
    <row r="674" spans="2:7" x14ac:dyDescent="0.3">
      <c r="B674" s="17">
        <v>46086</v>
      </c>
      <c r="C674" t="s">
        <v>42</v>
      </c>
      <c r="D674" t="s">
        <v>237</v>
      </c>
      <c r="E674">
        <v>1260</v>
      </c>
      <c r="F674" t="str">
        <f>TEXT(tbl_Datos[[#This Row],[Fecha]],"dddd")</f>
        <v>jueves</v>
      </c>
      <c r="G674">
        <f>WEEKNUM(tbl_Datos[[#This Row],[Fecha]])</f>
        <v>10</v>
      </c>
    </row>
    <row r="675" spans="2:7" x14ac:dyDescent="0.3">
      <c r="B675" s="17">
        <v>46086</v>
      </c>
      <c r="C675" t="s">
        <v>38</v>
      </c>
      <c r="D675" t="s">
        <v>234</v>
      </c>
      <c r="E675">
        <v>612</v>
      </c>
      <c r="F675" t="str">
        <f>TEXT(tbl_Datos[[#This Row],[Fecha]],"dddd")</f>
        <v>jueves</v>
      </c>
      <c r="G675">
        <f>WEEKNUM(tbl_Datos[[#This Row],[Fecha]])</f>
        <v>10</v>
      </c>
    </row>
    <row r="676" spans="2:7" x14ac:dyDescent="0.3">
      <c r="B676" s="17">
        <v>46086</v>
      </c>
      <c r="C676" t="s">
        <v>42</v>
      </c>
      <c r="D676" t="s">
        <v>228</v>
      </c>
      <c r="E676">
        <v>792</v>
      </c>
      <c r="F676" t="str">
        <f>TEXT(tbl_Datos[[#This Row],[Fecha]],"dddd")</f>
        <v>jueves</v>
      </c>
      <c r="G676">
        <f>WEEKNUM(tbl_Datos[[#This Row],[Fecha]])</f>
        <v>10</v>
      </c>
    </row>
    <row r="677" spans="2:7" x14ac:dyDescent="0.3">
      <c r="B677" s="17">
        <v>46087</v>
      </c>
      <c r="C677" t="s">
        <v>38</v>
      </c>
      <c r="D677" t="s">
        <v>235</v>
      </c>
      <c r="E677">
        <v>301</v>
      </c>
      <c r="F677" t="str">
        <f>TEXT(tbl_Datos[[#This Row],[Fecha]],"dddd")</f>
        <v>viernes</v>
      </c>
      <c r="G677">
        <f>WEEKNUM(tbl_Datos[[#This Row],[Fecha]])</f>
        <v>10</v>
      </c>
    </row>
    <row r="678" spans="2:7" x14ac:dyDescent="0.3">
      <c r="B678" s="17">
        <v>46087</v>
      </c>
      <c r="C678" t="s">
        <v>42</v>
      </c>
      <c r="D678" t="s">
        <v>241</v>
      </c>
      <c r="E678">
        <v>720</v>
      </c>
      <c r="F678" t="str">
        <f>TEXT(tbl_Datos[[#This Row],[Fecha]],"dddd")</f>
        <v>viernes</v>
      </c>
      <c r="G678">
        <f>WEEKNUM(tbl_Datos[[#This Row],[Fecha]])</f>
        <v>10</v>
      </c>
    </row>
    <row r="679" spans="2:7" x14ac:dyDescent="0.3">
      <c r="B679" s="17">
        <v>46087</v>
      </c>
      <c r="C679" t="s">
        <v>42</v>
      </c>
      <c r="D679" t="s">
        <v>221</v>
      </c>
      <c r="E679">
        <v>195</v>
      </c>
      <c r="F679" t="str">
        <f>TEXT(tbl_Datos[[#This Row],[Fecha]],"dddd")</f>
        <v>viernes</v>
      </c>
      <c r="G679">
        <f>WEEKNUM(tbl_Datos[[#This Row],[Fecha]])</f>
        <v>10</v>
      </c>
    </row>
    <row r="680" spans="2:7" x14ac:dyDescent="0.3">
      <c r="B680" s="17">
        <v>46087</v>
      </c>
      <c r="C680" t="s">
        <v>38</v>
      </c>
      <c r="D680" t="s">
        <v>241</v>
      </c>
      <c r="E680">
        <v>300</v>
      </c>
      <c r="F680" t="str">
        <f>TEXT(tbl_Datos[[#This Row],[Fecha]],"dddd")</f>
        <v>viernes</v>
      </c>
      <c r="G680">
        <f>WEEKNUM(tbl_Datos[[#This Row],[Fecha]])</f>
        <v>10</v>
      </c>
    </row>
    <row r="681" spans="2:7" x14ac:dyDescent="0.3">
      <c r="B681" s="17">
        <v>46087</v>
      </c>
      <c r="C681" t="s">
        <v>39</v>
      </c>
      <c r="D681" t="s">
        <v>215</v>
      </c>
      <c r="E681">
        <v>690</v>
      </c>
      <c r="F681" t="str">
        <f>TEXT(tbl_Datos[[#This Row],[Fecha]],"dddd")</f>
        <v>viernes</v>
      </c>
      <c r="G681">
        <f>WEEKNUM(tbl_Datos[[#This Row],[Fecha]])</f>
        <v>10</v>
      </c>
    </row>
    <row r="682" spans="2:7" x14ac:dyDescent="0.3">
      <c r="B682" s="17">
        <v>46087</v>
      </c>
      <c r="C682" t="s">
        <v>106</v>
      </c>
      <c r="D682" t="s">
        <v>239</v>
      </c>
      <c r="E682">
        <v>722</v>
      </c>
      <c r="F682" t="str">
        <f>TEXT(tbl_Datos[[#This Row],[Fecha]],"dddd")</f>
        <v>viernes</v>
      </c>
      <c r="G682">
        <f>WEEKNUM(tbl_Datos[[#This Row],[Fecha]])</f>
        <v>10</v>
      </c>
    </row>
    <row r="683" spans="2:7" x14ac:dyDescent="0.3">
      <c r="B683" s="17">
        <v>46087</v>
      </c>
      <c r="C683" t="s">
        <v>106</v>
      </c>
      <c r="D683" t="s">
        <v>229</v>
      </c>
      <c r="E683">
        <v>2112</v>
      </c>
      <c r="F683" t="str">
        <f>TEXT(tbl_Datos[[#This Row],[Fecha]],"dddd")</f>
        <v>viernes</v>
      </c>
      <c r="G683">
        <f>WEEKNUM(tbl_Datos[[#This Row],[Fecha]])</f>
        <v>10</v>
      </c>
    </row>
    <row r="684" spans="2:7" x14ac:dyDescent="0.3">
      <c r="B684" s="17">
        <v>46087</v>
      </c>
      <c r="C684" t="s">
        <v>42</v>
      </c>
      <c r="D684" t="s">
        <v>217</v>
      </c>
      <c r="E684">
        <v>988</v>
      </c>
      <c r="F684" t="str">
        <f>TEXT(tbl_Datos[[#This Row],[Fecha]],"dddd")</f>
        <v>viernes</v>
      </c>
      <c r="G684">
        <f>WEEKNUM(tbl_Datos[[#This Row],[Fecha]])</f>
        <v>10</v>
      </c>
    </row>
    <row r="685" spans="2:7" x14ac:dyDescent="0.3">
      <c r="B685" s="17">
        <v>46087</v>
      </c>
      <c r="C685" t="s">
        <v>42</v>
      </c>
      <c r="D685" t="s">
        <v>231</v>
      </c>
      <c r="E685">
        <v>286</v>
      </c>
      <c r="F685" t="str">
        <f>TEXT(tbl_Datos[[#This Row],[Fecha]],"dddd")</f>
        <v>viernes</v>
      </c>
      <c r="G685">
        <f>WEEKNUM(tbl_Datos[[#This Row],[Fecha]])</f>
        <v>10</v>
      </c>
    </row>
    <row r="686" spans="2:7" x14ac:dyDescent="0.3">
      <c r="B686" s="17">
        <v>46087</v>
      </c>
      <c r="C686" t="s">
        <v>39</v>
      </c>
      <c r="D686" t="s">
        <v>219</v>
      </c>
      <c r="E686">
        <v>2184</v>
      </c>
      <c r="F686" t="str">
        <f>TEXT(tbl_Datos[[#This Row],[Fecha]],"dddd")</f>
        <v>viernes</v>
      </c>
      <c r="G686">
        <f>WEEKNUM(tbl_Datos[[#This Row],[Fecha]])</f>
        <v>10</v>
      </c>
    </row>
    <row r="687" spans="2:7" x14ac:dyDescent="0.3">
      <c r="B687" s="17">
        <v>46087</v>
      </c>
      <c r="C687" t="s">
        <v>42</v>
      </c>
      <c r="D687" t="s">
        <v>228</v>
      </c>
      <c r="E687">
        <v>1584</v>
      </c>
      <c r="F687" t="str">
        <f>TEXT(tbl_Datos[[#This Row],[Fecha]],"dddd")</f>
        <v>viernes</v>
      </c>
      <c r="G687">
        <f>WEEKNUM(tbl_Datos[[#This Row],[Fecha]])</f>
        <v>10</v>
      </c>
    </row>
    <row r="688" spans="2:7" x14ac:dyDescent="0.3">
      <c r="B688" s="17">
        <v>46087</v>
      </c>
      <c r="C688" t="s">
        <v>42</v>
      </c>
      <c r="D688" t="s">
        <v>225</v>
      </c>
      <c r="E688">
        <v>1280</v>
      </c>
      <c r="F688" t="str">
        <f>TEXT(tbl_Datos[[#This Row],[Fecha]],"dddd")</f>
        <v>viernes</v>
      </c>
      <c r="G688">
        <f>WEEKNUM(tbl_Datos[[#This Row],[Fecha]])</f>
        <v>10</v>
      </c>
    </row>
    <row r="689" spans="2:7" x14ac:dyDescent="0.3">
      <c r="B689" s="17">
        <v>46087</v>
      </c>
      <c r="C689" t="s">
        <v>38</v>
      </c>
      <c r="D689" t="s">
        <v>221</v>
      </c>
      <c r="E689">
        <v>221</v>
      </c>
      <c r="F689" t="str">
        <f>TEXT(tbl_Datos[[#This Row],[Fecha]],"dddd")</f>
        <v>viernes</v>
      </c>
      <c r="G689">
        <f>WEEKNUM(tbl_Datos[[#This Row],[Fecha]])</f>
        <v>10</v>
      </c>
    </row>
    <row r="690" spans="2:7" x14ac:dyDescent="0.3">
      <c r="B690" s="17">
        <v>46087</v>
      </c>
      <c r="C690" t="s">
        <v>39</v>
      </c>
      <c r="D690" t="s">
        <v>215</v>
      </c>
      <c r="E690">
        <v>483</v>
      </c>
      <c r="F690" t="str">
        <f>TEXT(tbl_Datos[[#This Row],[Fecha]],"dddd")</f>
        <v>viernes</v>
      </c>
      <c r="G690">
        <f>WEEKNUM(tbl_Datos[[#This Row],[Fecha]])</f>
        <v>10</v>
      </c>
    </row>
    <row r="691" spans="2:7" x14ac:dyDescent="0.3">
      <c r="B691" s="17">
        <v>46087</v>
      </c>
      <c r="C691" t="s">
        <v>39</v>
      </c>
      <c r="D691" t="s">
        <v>221</v>
      </c>
      <c r="E691">
        <v>169</v>
      </c>
      <c r="F691" t="str">
        <f>TEXT(tbl_Datos[[#This Row],[Fecha]],"dddd")</f>
        <v>viernes</v>
      </c>
      <c r="G691">
        <f>WEEKNUM(tbl_Datos[[#This Row],[Fecha]])</f>
        <v>10</v>
      </c>
    </row>
    <row r="692" spans="2:7" x14ac:dyDescent="0.3">
      <c r="B692" s="17">
        <v>46087</v>
      </c>
      <c r="C692" t="s">
        <v>38</v>
      </c>
      <c r="D692" t="s">
        <v>223</v>
      </c>
      <c r="E692">
        <v>318</v>
      </c>
      <c r="F692" t="str">
        <f>TEXT(tbl_Datos[[#This Row],[Fecha]],"dddd")</f>
        <v>viernes</v>
      </c>
      <c r="G692">
        <f>WEEKNUM(tbl_Datos[[#This Row],[Fecha]])</f>
        <v>10</v>
      </c>
    </row>
    <row r="693" spans="2:7" x14ac:dyDescent="0.3">
      <c r="B693" s="17">
        <v>46087</v>
      </c>
      <c r="C693" t="s">
        <v>106</v>
      </c>
      <c r="D693" t="s">
        <v>234</v>
      </c>
      <c r="E693">
        <v>1020</v>
      </c>
      <c r="F693" t="str">
        <f>TEXT(tbl_Datos[[#This Row],[Fecha]],"dddd")</f>
        <v>viernes</v>
      </c>
      <c r="G693">
        <f>WEEKNUM(tbl_Datos[[#This Row],[Fecha]])</f>
        <v>10</v>
      </c>
    </row>
    <row r="694" spans="2:7" x14ac:dyDescent="0.3">
      <c r="B694" s="17">
        <v>46088</v>
      </c>
      <c r="C694" t="s">
        <v>106</v>
      </c>
      <c r="D694" t="s">
        <v>237</v>
      </c>
      <c r="E694">
        <v>1512</v>
      </c>
      <c r="F694" t="str">
        <f>TEXT(tbl_Datos[[#This Row],[Fecha]],"dddd")</f>
        <v>sábado</v>
      </c>
      <c r="G694">
        <f>WEEKNUM(tbl_Datos[[#This Row],[Fecha]])</f>
        <v>10</v>
      </c>
    </row>
    <row r="695" spans="2:7" x14ac:dyDescent="0.3">
      <c r="B695" s="17">
        <v>46088</v>
      </c>
      <c r="C695" t="s">
        <v>42</v>
      </c>
      <c r="D695" t="s">
        <v>233</v>
      </c>
      <c r="E695">
        <v>1173</v>
      </c>
      <c r="F695" t="str">
        <f>TEXT(tbl_Datos[[#This Row],[Fecha]],"dddd")</f>
        <v>sábado</v>
      </c>
      <c r="G695">
        <f>WEEKNUM(tbl_Datos[[#This Row],[Fecha]])</f>
        <v>10</v>
      </c>
    </row>
    <row r="696" spans="2:7" x14ac:dyDescent="0.3">
      <c r="B696" s="17">
        <v>46088</v>
      </c>
      <c r="C696" t="s">
        <v>38</v>
      </c>
      <c r="D696" t="s">
        <v>240</v>
      </c>
      <c r="E696">
        <v>450</v>
      </c>
      <c r="F696" t="str">
        <f>TEXT(tbl_Datos[[#This Row],[Fecha]],"dddd")</f>
        <v>sábado</v>
      </c>
      <c r="G696">
        <f>WEEKNUM(tbl_Datos[[#This Row],[Fecha]])</f>
        <v>10</v>
      </c>
    </row>
    <row r="697" spans="2:7" x14ac:dyDescent="0.3">
      <c r="B697" s="17">
        <v>46088</v>
      </c>
      <c r="C697" t="s">
        <v>106</v>
      </c>
      <c r="D697" t="s">
        <v>235</v>
      </c>
      <c r="E697">
        <v>645</v>
      </c>
      <c r="F697" t="str">
        <f>TEXT(tbl_Datos[[#This Row],[Fecha]],"dddd")</f>
        <v>sábado</v>
      </c>
      <c r="G697">
        <f>WEEKNUM(tbl_Datos[[#This Row],[Fecha]])</f>
        <v>10</v>
      </c>
    </row>
    <row r="698" spans="2:7" x14ac:dyDescent="0.3">
      <c r="B698" s="17">
        <v>46088</v>
      </c>
      <c r="C698" t="s">
        <v>106</v>
      </c>
      <c r="D698" t="s">
        <v>236</v>
      </c>
      <c r="E698">
        <v>77</v>
      </c>
      <c r="F698" t="str">
        <f>TEXT(tbl_Datos[[#This Row],[Fecha]],"dddd")</f>
        <v>sábado</v>
      </c>
      <c r="G698">
        <f>WEEKNUM(tbl_Datos[[#This Row],[Fecha]])</f>
        <v>10</v>
      </c>
    </row>
    <row r="699" spans="2:7" x14ac:dyDescent="0.3">
      <c r="B699" s="17">
        <v>46088</v>
      </c>
      <c r="C699" t="s">
        <v>39</v>
      </c>
      <c r="D699" t="s">
        <v>230</v>
      </c>
      <c r="E699">
        <v>74</v>
      </c>
      <c r="F699" t="str">
        <f>TEXT(tbl_Datos[[#This Row],[Fecha]],"dddd")</f>
        <v>sábado</v>
      </c>
      <c r="G699">
        <f>WEEKNUM(tbl_Datos[[#This Row],[Fecha]])</f>
        <v>10</v>
      </c>
    </row>
    <row r="700" spans="2:7" x14ac:dyDescent="0.3">
      <c r="B700" s="17">
        <v>46088</v>
      </c>
      <c r="C700" t="s">
        <v>42</v>
      </c>
      <c r="D700" t="s">
        <v>238</v>
      </c>
      <c r="E700">
        <v>783</v>
      </c>
      <c r="F700" t="str">
        <f>TEXT(tbl_Datos[[#This Row],[Fecha]],"dddd")</f>
        <v>sábado</v>
      </c>
      <c r="G700">
        <f>WEEKNUM(tbl_Datos[[#This Row],[Fecha]])</f>
        <v>10</v>
      </c>
    </row>
    <row r="701" spans="2:7" x14ac:dyDescent="0.3">
      <c r="B701" s="17">
        <v>46088</v>
      </c>
      <c r="C701" t="s">
        <v>42</v>
      </c>
      <c r="D701" t="s">
        <v>241</v>
      </c>
      <c r="E701">
        <v>360</v>
      </c>
      <c r="F701" t="str">
        <f>TEXT(tbl_Datos[[#This Row],[Fecha]],"dddd")</f>
        <v>sábado</v>
      </c>
      <c r="G701">
        <f>WEEKNUM(tbl_Datos[[#This Row],[Fecha]])</f>
        <v>10</v>
      </c>
    </row>
    <row r="702" spans="2:7" x14ac:dyDescent="0.3">
      <c r="B702" s="17">
        <v>46088</v>
      </c>
      <c r="C702" t="s">
        <v>38</v>
      </c>
      <c r="D702" t="s">
        <v>228</v>
      </c>
      <c r="E702">
        <v>1080</v>
      </c>
      <c r="F702" t="str">
        <f>TEXT(tbl_Datos[[#This Row],[Fecha]],"dddd")</f>
        <v>sábado</v>
      </c>
      <c r="G702">
        <f>WEEKNUM(tbl_Datos[[#This Row],[Fecha]])</f>
        <v>10</v>
      </c>
    </row>
    <row r="703" spans="2:7" x14ac:dyDescent="0.3">
      <c r="B703" s="17">
        <v>46088</v>
      </c>
      <c r="C703" t="s">
        <v>106</v>
      </c>
      <c r="D703" t="s">
        <v>217</v>
      </c>
      <c r="E703">
        <v>1040</v>
      </c>
      <c r="F703" t="str">
        <f>TEXT(tbl_Datos[[#This Row],[Fecha]],"dddd")</f>
        <v>sábado</v>
      </c>
      <c r="G703">
        <f>WEEKNUM(tbl_Datos[[#This Row],[Fecha]])</f>
        <v>10</v>
      </c>
    </row>
    <row r="704" spans="2:7" x14ac:dyDescent="0.3">
      <c r="B704" s="17">
        <v>46088</v>
      </c>
      <c r="C704" t="s">
        <v>42</v>
      </c>
      <c r="D704" t="s">
        <v>225</v>
      </c>
      <c r="E704">
        <v>1280</v>
      </c>
      <c r="F704" t="str">
        <f>TEXT(tbl_Datos[[#This Row],[Fecha]],"dddd")</f>
        <v>sábado</v>
      </c>
      <c r="G704">
        <f>WEEKNUM(tbl_Datos[[#This Row],[Fecha]])</f>
        <v>10</v>
      </c>
    </row>
    <row r="705" spans="2:7" x14ac:dyDescent="0.3">
      <c r="B705" s="17">
        <v>46088</v>
      </c>
      <c r="C705" t="s">
        <v>39</v>
      </c>
      <c r="D705" t="s">
        <v>239</v>
      </c>
      <c r="E705">
        <v>494</v>
      </c>
      <c r="F705" t="str">
        <f>TEXT(tbl_Datos[[#This Row],[Fecha]],"dddd")</f>
        <v>sábado</v>
      </c>
      <c r="G705">
        <f>WEEKNUM(tbl_Datos[[#This Row],[Fecha]])</f>
        <v>10</v>
      </c>
    </row>
    <row r="706" spans="2:7" x14ac:dyDescent="0.3">
      <c r="B706" s="17">
        <v>46088</v>
      </c>
      <c r="C706" t="s">
        <v>38</v>
      </c>
      <c r="D706" t="s">
        <v>241</v>
      </c>
      <c r="E706">
        <v>360</v>
      </c>
      <c r="F706" t="str">
        <f>TEXT(tbl_Datos[[#This Row],[Fecha]],"dddd")</f>
        <v>sábado</v>
      </c>
      <c r="G706">
        <f>WEEKNUM(tbl_Datos[[#This Row],[Fecha]])</f>
        <v>10</v>
      </c>
    </row>
    <row r="707" spans="2:7" x14ac:dyDescent="0.3">
      <c r="B707" s="17">
        <v>46088</v>
      </c>
      <c r="C707" t="s">
        <v>106</v>
      </c>
      <c r="D707" t="s">
        <v>221</v>
      </c>
      <c r="E707">
        <v>13</v>
      </c>
      <c r="F707" t="str">
        <f>TEXT(tbl_Datos[[#This Row],[Fecha]],"dddd")</f>
        <v>sábado</v>
      </c>
      <c r="G707">
        <f>WEEKNUM(tbl_Datos[[#This Row],[Fecha]])</f>
        <v>10</v>
      </c>
    </row>
    <row r="708" spans="2:7" x14ac:dyDescent="0.3">
      <c r="B708" s="17">
        <v>46089</v>
      </c>
      <c r="C708" t="s">
        <v>38</v>
      </c>
      <c r="D708" t="s">
        <v>217</v>
      </c>
      <c r="E708">
        <v>52</v>
      </c>
      <c r="F708" t="str">
        <f>TEXT(tbl_Datos[[#This Row],[Fecha]],"dddd")</f>
        <v>domingo</v>
      </c>
      <c r="G708">
        <f>WEEKNUM(tbl_Datos[[#This Row],[Fecha]])</f>
        <v>11</v>
      </c>
    </row>
    <row r="709" spans="2:7" x14ac:dyDescent="0.3">
      <c r="B709" s="17">
        <v>46089</v>
      </c>
      <c r="C709" t="s">
        <v>106</v>
      </c>
      <c r="D709" t="s">
        <v>237</v>
      </c>
      <c r="E709">
        <v>1260</v>
      </c>
      <c r="F709" t="str">
        <f>TEXT(tbl_Datos[[#This Row],[Fecha]],"dddd")</f>
        <v>domingo</v>
      </c>
      <c r="G709">
        <f>WEEKNUM(tbl_Datos[[#This Row],[Fecha]])</f>
        <v>11</v>
      </c>
    </row>
    <row r="710" spans="2:7" x14ac:dyDescent="0.3">
      <c r="B710" s="17">
        <v>46089</v>
      </c>
      <c r="C710" t="s">
        <v>42</v>
      </c>
      <c r="D710" t="s">
        <v>240</v>
      </c>
      <c r="E710">
        <v>45</v>
      </c>
      <c r="F710" t="str">
        <f>TEXT(tbl_Datos[[#This Row],[Fecha]],"dddd")</f>
        <v>domingo</v>
      </c>
      <c r="G710">
        <f>WEEKNUM(tbl_Datos[[#This Row],[Fecha]])</f>
        <v>11</v>
      </c>
    </row>
    <row r="711" spans="2:7" x14ac:dyDescent="0.3">
      <c r="B711" s="17">
        <v>46089</v>
      </c>
      <c r="C711" t="s">
        <v>106</v>
      </c>
      <c r="D711" t="s">
        <v>229</v>
      </c>
      <c r="E711">
        <v>176</v>
      </c>
      <c r="F711" t="str">
        <f>TEXT(tbl_Datos[[#This Row],[Fecha]],"dddd")</f>
        <v>domingo</v>
      </c>
      <c r="G711">
        <f>WEEKNUM(tbl_Datos[[#This Row],[Fecha]])</f>
        <v>11</v>
      </c>
    </row>
    <row r="712" spans="2:7" x14ac:dyDescent="0.3">
      <c r="B712" s="17">
        <v>46089</v>
      </c>
      <c r="C712" t="s">
        <v>38</v>
      </c>
      <c r="D712" t="s">
        <v>223</v>
      </c>
      <c r="E712">
        <v>689</v>
      </c>
      <c r="F712" t="str">
        <f>TEXT(tbl_Datos[[#This Row],[Fecha]],"dddd")</f>
        <v>domingo</v>
      </c>
      <c r="G712">
        <f>WEEKNUM(tbl_Datos[[#This Row],[Fecha]])</f>
        <v>11</v>
      </c>
    </row>
    <row r="713" spans="2:7" x14ac:dyDescent="0.3">
      <c r="B713" s="17">
        <v>46089</v>
      </c>
      <c r="C713" t="s">
        <v>106</v>
      </c>
      <c r="D713" t="s">
        <v>235</v>
      </c>
      <c r="E713">
        <v>559</v>
      </c>
      <c r="F713" t="str">
        <f>TEXT(tbl_Datos[[#This Row],[Fecha]],"dddd")</f>
        <v>domingo</v>
      </c>
      <c r="G713">
        <f>WEEKNUM(tbl_Datos[[#This Row],[Fecha]])</f>
        <v>11</v>
      </c>
    </row>
    <row r="714" spans="2:7" x14ac:dyDescent="0.3">
      <c r="B714" s="17">
        <v>46089</v>
      </c>
      <c r="C714" t="s">
        <v>38</v>
      </c>
      <c r="D714" t="s">
        <v>239</v>
      </c>
      <c r="E714">
        <v>266</v>
      </c>
      <c r="F714" t="str">
        <f>TEXT(tbl_Datos[[#This Row],[Fecha]],"dddd")</f>
        <v>domingo</v>
      </c>
      <c r="G714">
        <f>WEEKNUM(tbl_Datos[[#This Row],[Fecha]])</f>
        <v>11</v>
      </c>
    </row>
    <row r="715" spans="2:7" x14ac:dyDescent="0.3">
      <c r="B715" s="17">
        <v>46089</v>
      </c>
      <c r="C715" t="s">
        <v>42</v>
      </c>
      <c r="D715" t="s">
        <v>225</v>
      </c>
      <c r="E715">
        <v>1600</v>
      </c>
      <c r="F715" t="str">
        <f>TEXT(tbl_Datos[[#This Row],[Fecha]],"dddd")</f>
        <v>domingo</v>
      </c>
      <c r="G715">
        <f>WEEKNUM(tbl_Datos[[#This Row],[Fecha]])</f>
        <v>11</v>
      </c>
    </row>
    <row r="716" spans="2:7" x14ac:dyDescent="0.3">
      <c r="B716" s="17">
        <v>46090</v>
      </c>
      <c r="C716" t="s">
        <v>42</v>
      </c>
      <c r="D716" t="s">
        <v>231</v>
      </c>
      <c r="E716">
        <v>88</v>
      </c>
      <c r="F716" t="str">
        <f>TEXT(tbl_Datos[[#This Row],[Fecha]],"dddd")</f>
        <v>lunes</v>
      </c>
      <c r="G716">
        <f>WEEKNUM(tbl_Datos[[#This Row],[Fecha]])</f>
        <v>11</v>
      </c>
    </row>
    <row r="717" spans="2:7" x14ac:dyDescent="0.3">
      <c r="B717" s="17">
        <v>46090</v>
      </c>
      <c r="C717" t="s">
        <v>106</v>
      </c>
      <c r="D717" t="s">
        <v>228</v>
      </c>
      <c r="E717">
        <v>144</v>
      </c>
      <c r="F717" t="str">
        <f>TEXT(tbl_Datos[[#This Row],[Fecha]],"dddd")</f>
        <v>lunes</v>
      </c>
      <c r="G717">
        <f>WEEKNUM(tbl_Datos[[#This Row],[Fecha]])</f>
        <v>11</v>
      </c>
    </row>
    <row r="718" spans="2:7" x14ac:dyDescent="0.3">
      <c r="B718" s="17">
        <v>46090</v>
      </c>
      <c r="C718" t="s">
        <v>38</v>
      </c>
      <c r="D718" t="s">
        <v>227</v>
      </c>
      <c r="E718">
        <v>116</v>
      </c>
      <c r="F718" t="str">
        <f>TEXT(tbl_Datos[[#This Row],[Fecha]],"dddd")</f>
        <v>lunes</v>
      </c>
      <c r="G718">
        <f>WEEKNUM(tbl_Datos[[#This Row],[Fecha]])</f>
        <v>11</v>
      </c>
    </row>
    <row r="719" spans="2:7" x14ac:dyDescent="0.3">
      <c r="B719" s="17">
        <v>46090</v>
      </c>
      <c r="C719" t="s">
        <v>106</v>
      </c>
      <c r="D719" t="s">
        <v>229</v>
      </c>
      <c r="E719">
        <v>792</v>
      </c>
      <c r="F719" t="str">
        <f>TEXT(tbl_Datos[[#This Row],[Fecha]],"dddd")</f>
        <v>lunes</v>
      </c>
      <c r="G719">
        <f>WEEKNUM(tbl_Datos[[#This Row],[Fecha]])</f>
        <v>11</v>
      </c>
    </row>
    <row r="720" spans="2:7" x14ac:dyDescent="0.3">
      <c r="B720" s="17">
        <v>46090</v>
      </c>
      <c r="C720" t="s">
        <v>39</v>
      </c>
      <c r="D720" t="s">
        <v>215</v>
      </c>
      <c r="E720">
        <v>828</v>
      </c>
      <c r="F720" t="str">
        <f>TEXT(tbl_Datos[[#This Row],[Fecha]],"dddd")</f>
        <v>lunes</v>
      </c>
      <c r="G720">
        <f>WEEKNUM(tbl_Datos[[#This Row],[Fecha]])</f>
        <v>11</v>
      </c>
    </row>
    <row r="721" spans="2:7" x14ac:dyDescent="0.3">
      <c r="B721" s="17">
        <v>46090</v>
      </c>
      <c r="C721" t="s">
        <v>39</v>
      </c>
      <c r="D721" t="s">
        <v>233</v>
      </c>
      <c r="E721">
        <v>714</v>
      </c>
      <c r="F721" t="str">
        <f>TEXT(tbl_Datos[[#This Row],[Fecha]],"dddd")</f>
        <v>lunes</v>
      </c>
      <c r="G721">
        <f>WEEKNUM(tbl_Datos[[#This Row],[Fecha]])</f>
        <v>11</v>
      </c>
    </row>
    <row r="722" spans="2:7" x14ac:dyDescent="0.3">
      <c r="B722" s="17">
        <v>46090</v>
      </c>
      <c r="C722" t="s">
        <v>38</v>
      </c>
      <c r="D722" t="s">
        <v>235</v>
      </c>
      <c r="E722">
        <v>860</v>
      </c>
      <c r="F722" t="str">
        <f>TEXT(tbl_Datos[[#This Row],[Fecha]],"dddd")</f>
        <v>lunes</v>
      </c>
      <c r="G722">
        <f>WEEKNUM(tbl_Datos[[#This Row],[Fecha]])</f>
        <v>11</v>
      </c>
    </row>
    <row r="723" spans="2:7" x14ac:dyDescent="0.3">
      <c r="B723" s="17">
        <v>46090</v>
      </c>
      <c r="C723" t="s">
        <v>106</v>
      </c>
      <c r="D723" t="s">
        <v>225</v>
      </c>
      <c r="E723">
        <v>256</v>
      </c>
      <c r="F723" t="str">
        <f>TEXT(tbl_Datos[[#This Row],[Fecha]],"dddd")</f>
        <v>lunes</v>
      </c>
      <c r="G723">
        <f>WEEKNUM(tbl_Datos[[#This Row],[Fecha]])</f>
        <v>11</v>
      </c>
    </row>
    <row r="724" spans="2:7" x14ac:dyDescent="0.3">
      <c r="B724" s="17">
        <v>46090</v>
      </c>
      <c r="C724" t="s">
        <v>39</v>
      </c>
      <c r="D724" t="s">
        <v>235</v>
      </c>
      <c r="E724">
        <v>516</v>
      </c>
      <c r="F724" t="str">
        <f>TEXT(tbl_Datos[[#This Row],[Fecha]],"dddd")</f>
        <v>lunes</v>
      </c>
      <c r="G724">
        <f>WEEKNUM(tbl_Datos[[#This Row],[Fecha]])</f>
        <v>11</v>
      </c>
    </row>
    <row r="725" spans="2:7" x14ac:dyDescent="0.3">
      <c r="B725" s="17">
        <v>46090</v>
      </c>
      <c r="C725" t="s">
        <v>106</v>
      </c>
      <c r="D725" t="s">
        <v>231</v>
      </c>
      <c r="E725">
        <v>264</v>
      </c>
      <c r="F725" t="str">
        <f>TEXT(tbl_Datos[[#This Row],[Fecha]],"dddd")</f>
        <v>lunes</v>
      </c>
      <c r="G725">
        <f>WEEKNUM(tbl_Datos[[#This Row],[Fecha]])</f>
        <v>11</v>
      </c>
    </row>
    <row r="726" spans="2:7" x14ac:dyDescent="0.3">
      <c r="B726" s="17">
        <v>46090</v>
      </c>
      <c r="C726" t="s">
        <v>38</v>
      </c>
      <c r="D726" t="s">
        <v>234</v>
      </c>
      <c r="E726">
        <v>153</v>
      </c>
      <c r="F726" t="str">
        <f>TEXT(tbl_Datos[[#This Row],[Fecha]],"dddd")</f>
        <v>lunes</v>
      </c>
      <c r="G726">
        <f>WEEKNUM(tbl_Datos[[#This Row],[Fecha]])</f>
        <v>11</v>
      </c>
    </row>
    <row r="727" spans="2:7" x14ac:dyDescent="0.3">
      <c r="B727" s="17">
        <v>46090</v>
      </c>
      <c r="C727" t="s">
        <v>39</v>
      </c>
      <c r="D727" t="s">
        <v>236</v>
      </c>
      <c r="E727">
        <v>253</v>
      </c>
      <c r="F727" t="str">
        <f>TEXT(tbl_Datos[[#This Row],[Fecha]],"dddd")</f>
        <v>lunes</v>
      </c>
      <c r="G727">
        <f>WEEKNUM(tbl_Datos[[#This Row],[Fecha]])</f>
        <v>11</v>
      </c>
    </row>
    <row r="728" spans="2:7" x14ac:dyDescent="0.3">
      <c r="B728" s="17">
        <v>46090</v>
      </c>
      <c r="C728" t="s">
        <v>39</v>
      </c>
      <c r="D728" t="s">
        <v>231</v>
      </c>
      <c r="E728">
        <v>440</v>
      </c>
      <c r="F728" t="str">
        <f>TEXT(tbl_Datos[[#This Row],[Fecha]],"dddd")</f>
        <v>lunes</v>
      </c>
      <c r="G728">
        <f>WEEKNUM(tbl_Datos[[#This Row],[Fecha]])</f>
        <v>11</v>
      </c>
    </row>
    <row r="729" spans="2:7" x14ac:dyDescent="0.3">
      <c r="B729" s="17">
        <v>46090</v>
      </c>
      <c r="C729" t="s">
        <v>42</v>
      </c>
      <c r="D729" t="s">
        <v>242</v>
      </c>
      <c r="E729">
        <v>684</v>
      </c>
      <c r="F729" t="str">
        <f>TEXT(tbl_Datos[[#This Row],[Fecha]],"dddd")</f>
        <v>lunes</v>
      </c>
      <c r="G729">
        <f>WEEKNUM(tbl_Datos[[#This Row],[Fecha]])</f>
        <v>11</v>
      </c>
    </row>
    <row r="730" spans="2:7" x14ac:dyDescent="0.3">
      <c r="B730" s="17">
        <v>46091</v>
      </c>
      <c r="C730" t="s">
        <v>38</v>
      </c>
      <c r="D730" t="s">
        <v>237</v>
      </c>
      <c r="E730">
        <v>63</v>
      </c>
      <c r="F730" t="str">
        <f>TEXT(tbl_Datos[[#This Row],[Fecha]],"dddd")</f>
        <v>martes</v>
      </c>
      <c r="G730">
        <f>WEEKNUM(tbl_Datos[[#This Row],[Fecha]])</f>
        <v>11</v>
      </c>
    </row>
    <row r="731" spans="2:7" x14ac:dyDescent="0.3">
      <c r="B731" s="17">
        <v>46091</v>
      </c>
      <c r="C731" t="s">
        <v>38</v>
      </c>
      <c r="D731" t="s">
        <v>239</v>
      </c>
      <c r="E731">
        <v>190</v>
      </c>
      <c r="F731" t="str">
        <f>TEXT(tbl_Datos[[#This Row],[Fecha]],"dddd")</f>
        <v>martes</v>
      </c>
      <c r="G731">
        <f>WEEKNUM(tbl_Datos[[#This Row],[Fecha]])</f>
        <v>11</v>
      </c>
    </row>
    <row r="732" spans="2:7" x14ac:dyDescent="0.3">
      <c r="B732" s="17">
        <v>46091</v>
      </c>
      <c r="C732" t="s">
        <v>42</v>
      </c>
      <c r="D732" t="s">
        <v>223</v>
      </c>
      <c r="E732">
        <v>954</v>
      </c>
      <c r="F732" t="str">
        <f>TEXT(tbl_Datos[[#This Row],[Fecha]],"dddd")</f>
        <v>martes</v>
      </c>
      <c r="G732">
        <f>WEEKNUM(tbl_Datos[[#This Row],[Fecha]])</f>
        <v>11</v>
      </c>
    </row>
    <row r="733" spans="2:7" x14ac:dyDescent="0.3">
      <c r="B733" s="17">
        <v>46091</v>
      </c>
      <c r="C733" t="s">
        <v>39</v>
      </c>
      <c r="D733" t="s">
        <v>227</v>
      </c>
      <c r="E733">
        <v>870</v>
      </c>
      <c r="F733" t="str">
        <f>TEXT(tbl_Datos[[#This Row],[Fecha]],"dddd")</f>
        <v>martes</v>
      </c>
      <c r="G733">
        <f>WEEKNUM(tbl_Datos[[#This Row],[Fecha]])</f>
        <v>11</v>
      </c>
    </row>
    <row r="734" spans="2:7" x14ac:dyDescent="0.3">
      <c r="B734" s="17">
        <v>46091</v>
      </c>
      <c r="C734" t="s">
        <v>106</v>
      </c>
      <c r="D734" t="s">
        <v>221</v>
      </c>
      <c r="E734">
        <v>91</v>
      </c>
      <c r="F734" t="str">
        <f>TEXT(tbl_Datos[[#This Row],[Fecha]],"dddd")</f>
        <v>martes</v>
      </c>
      <c r="G734">
        <f>WEEKNUM(tbl_Datos[[#This Row],[Fecha]])</f>
        <v>11</v>
      </c>
    </row>
    <row r="735" spans="2:7" x14ac:dyDescent="0.3">
      <c r="B735" s="17">
        <v>46091</v>
      </c>
      <c r="C735" t="s">
        <v>42</v>
      </c>
      <c r="D735" t="s">
        <v>226</v>
      </c>
      <c r="E735">
        <v>672</v>
      </c>
      <c r="F735" t="str">
        <f>TEXT(tbl_Datos[[#This Row],[Fecha]],"dddd")</f>
        <v>martes</v>
      </c>
      <c r="G735">
        <f>WEEKNUM(tbl_Datos[[#This Row],[Fecha]])</f>
        <v>11</v>
      </c>
    </row>
    <row r="736" spans="2:7" x14ac:dyDescent="0.3">
      <c r="B736" s="17">
        <v>46091</v>
      </c>
      <c r="C736" t="s">
        <v>38</v>
      </c>
      <c r="D736" t="s">
        <v>235</v>
      </c>
      <c r="E736">
        <v>129</v>
      </c>
      <c r="F736" t="str">
        <f>TEXT(tbl_Datos[[#This Row],[Fecha]],"dddd")</f>
        <v>martes</v>
      </c>
      <c r="G736">
        <f>WEEKNUM(tbl_Datos[[#This Row],[Fecha]])</f>
        <v>11</v>
      </c>
    </row>
    <row r="737" spans="2:7" x14ac:dyDescent="0.3">
      <c r="B737" s="17">
        <v>46091</v>
      </c>
      <c r="C737" t="s">
        <v>38</v>
      </c>
      <c r="D737" t="s">
        <v>235</v>
      </c>
      <c r="E737">
        <v>688</v>
      </c>
      <c r="F737" t="str">
        <f>TEXT(tbl_Datos[[#This Row],[Fecha]],"dddd")</f>
        <v>martes</v>
      </c>
      <c r="G737">
        <f>WEEKNUM(tbl_Datos[[#This Row],[Fecha]])</f>
        <v>11</v>
      </c>
    </row>
    <row r="738" spans="2:7" x14ac:dyDescent="0.3">
      <c r="B738" s="17">
        <v>46091</v>
      </c>
      <c r="C738" t="s">
        <v>38</v>
      </c>
      <c r="D738" t="s">
        <v>234</v>
      </c>
      <c r="E738">
        <v>714</v>
      </c>
      <c r="F738" t="str">
        <f>TEXT(tbl_Datos[[#This Row],[Fecha]],"dddd")</f>
        <v>martes</v>
      </c>
      <c r="G738">
        <f>WEEKNUM(tbl_Datos[[#This Row],[Fecha]])</f>
        <v>11</v>
      </c>
    </row>
    <row r="739" spans="2:7" x14ac:dyDescent="0.3">
      <c r="B739" s="17">
        <v>46091</v>
      </c>
      <c r="C739" t="s">
        <v>38</v>
      </c>
      <c r="D739" t="s">
        <v>221</v>
      </c>
      <c r="E739">
        <v>130</v>
      </c>
      <c r="F739" t="str">
        <f>TEXT(tbl_Datos[[#This Row],[Fecha]],"dddd")</f>
        <v>martes</v>
      </c>
      <c r="G739">
        <f>WEEKNUM(tbl_Datos[[#This Row],[Fecha]])</f>
        <v>11</v>
      </c>
    </row>
    <row r="740" spans="2:7" x14ac:dyDescent="0.3">
      <c r="B740" s="17">
        <v>46091</v>
      </c>
      <c r="C740" t="s">
        <v>38</v>
      </c>
      <c r="D740" t="s">
        <v>230</v>
      </c>
      <c r="E740">
        <v>851</v>
      </c>
      <c r="F740" t="str">
        <f>TEXT(tbl_Datos[[#This Row],[Fecha]],"dddd")</f>
        <v>martes</v>
      </c>
      <c r="G740">
        <f>WEEKNUM(tbl_Datos[[#This Row],[Fecha]])</f>
        <v>11</v>
      </c>
    </row>
    <row r="741" spans="2:7" x14ac:dyDescent="0.3">
      <c r="B741" s="17">
        <v>46091</v>
      </c>
      <c r="C741" t="s">
        <v>106</v>
      </c>
      <c r="D741" t="s">
        <v>242</v>
      </c>
      <c r="E741">
        <v>1311</v>
      </c>
      <c r="F741" t="str">
        <f>TEXT(tbl_Datos[[#This Row],[Fecha]],"dddd")</f>
        <v>martes</v>
      </c>
      <c r="G741">
        <f>WEEKNUM(tbl_Datos[[#This Row],[Fecha]])</f>
        <v>11</v>
      </c>
    </row>
    <row r="742" spans="2:7" x14ac:dyDescent="0.3">
      <c r="B742" s="17">
        <v>46091</v>
      </c>
      <c r="C742" t="s">
        <v>38</v>
      </c>
      <c r="D742" t="s">
        <v>228</v>
      </c>
      <c r="E742">
        <v>1368</v>
      </c>
      <c r="F742" t="str">
        <f>TEXT(tbl_Datos[[#This Row],[Fecha]],"dddd")</f>
        <v>martes</v>
      </c>
      <c r="G742">
        <f>WEEKNUM(tbl_Datos[[#This Row],[Fecha]])</f>
        <v>11</v>
      </c>
    </row>
    <row r="743" spans="2:7" x14ac:dyDescent="0.3">
      <c r="B743" s="17">
        <v>46091</v>
      </c>
      <c r="C743" t="s">
        <v>106</v>
      </c>
      <c r="D743" t="s">
        <v>242</v>
      </c>
      <c r="E743">
        <v>285</v>
      </c>
      <c r="F743" t="str">
        <f>TEXT(tbl_Datos[[#This Row],[Fecha]],"dddd")</f>
        <v>martes</v>
      </c>
      <c r="G743">
        <f>WEEKNUM(tbl_Datos[[#This Row],[Fecha]])</f>
        <v>11</v>
      </c>
    </row>
    <row r="744" spans="2:7" x14ac:dyDescent="0.3">
      <c r="B744" s="17">
        <v>46092</v>
      </c>
      <c r="C744" t="s">
        <v>42</v>
      </c>
      <c r="D744" t="s">
        <v>234</v>
      </c>
      <c r="E744">
        <v>102</v>
      </c>
      <c r="F744" t="str">
        <f>TEXT(tbl_Datos[[#This Row],[Fecha]],"dddd")</f>
        <v>miércoles</v>
      </c>
      <c r="G744">
        <f>WEEKNUM(tbl_Datos[[#This Row],[Fecha]])</f>
        <v>11</v>
      </c>
    </row>
    <row r="745" spans="2:7" x14ac:dyDescent="0.3">
      <c r="B745" s="17">
        <v>46092</v>
      </c>
      <c r="C745" t="s">
        <v>39</v>
      </c>
      <c r="D745" t="s">
        <v>230</v>
      </c>
      <c r="E745">
        <v>444</v>
      </c>
      <c r="F745" t="str">
        <f>TEXT(tbl_Datos[[#This Row],[Fecha]],"dddd")</f>
        <v>miércoles</v>
      </c>
      <c r="G745">
        <f>WEEKNUM(tbl_Datos[[#This Row],[Fecha]])</f>
        <v>11</v>
      </c>
    </row>
    <row r="746" spans="2:7" x14ac:dyDescent="0.3">
      <c r="B746" s="17">
        <v>46092</v>
      </c>
      <c r="C746" t="s">
        <v>39</v>
      </c>
      <c r="D746" t="s">
        <v>233</v>
      </c>
      <c r="E746">
        <v>306</v>
      </c>
      <c r="F746" t="str">
        <f>TEXT(tbl_Datos[[#This Row],[Fecha]],"dddd")</f>
        <v>miércoles</v>
      </c>
      <c r="G746">
        <f>WEEKNUM(tbl_Datos[[#This Row],[Fecha]])</f>
        <v>11</v>
      </c>
    </row>
    <row r="747" spans="2:7" x14ac:dyDescent="0.3">
      <c r="B747" s="17">
        <v>46092</v>
      </c>
      <c r="C747" t="s">
        <v>42</v>
      </c>
      <c r="D747" t="s">
        <v>215</v>
      </c>
      <c r="E747">
        <v>276</v>
      </c>
      <c r="F747" t="str">
        <f>TEXT(tbl_Datos[[#This Row],[Fecha]],"dddd")</f>
        <v>miércoles</v>
      </c>
      <c r="G747">
        <f>WEEKNUM(tbl_Datos[[#This Row],[Fecha]])</f>
        <v>11</v>
      </c>
    </row>
    <row r="748" spans="2:7" x14ac:dyDescent="0.3">
      <c r="B748" s="17">
        <v>46092</v>
      </c>
      <c r="C748" t="s">
        <v>39</v>
      </c>
      <c r="D748" t="s">
        <v>230</v>
      </c>
      <c r="E748">
        <v>111</v>
      </c>
      <c r="F748" t="str">
        <f>TEXT(tbl_Datos[[#This Row],[Fecha]],"dddd")</f>
        <v>miércoles</v>
      </c>
      <c r="G748">
        <f>WEEKNUM(tbl_Datos[[#This Row],[Fecha]])</f>
        <v>11</v>
      </c>
    </row>
    <row r="749" spans="2:7" x14ac:dyDescent="0.3">
      <c r="B749" s="17">
        <v>46092</v>
      </c>
      <c r="C749" t="s">
        <v>39</v>
      </c>
      <c r="D749" t="s">
        <v>233</v>
      </c>
      <c r="E749">
        <v>612</v>
      </c>
      <c r="F749" t="str">
        <f>TEXT(tbl_Datos[[#This Row],[Fecha]],"dddd")</f>
        <v>miércoles</v>
      </c>
      <c r="G749">
        <f>WEEKNUM(tbl_Datos[[#This Row],[Fecha]])</f>
        <v>11</v>
      </c>
    </row>
    <row r="750" spans="2:7" x14ac:dyDescent="0.3">
      <c r="B750" s="17">
        <v>46092</v>
      </c>
      <c r="C750" t="s">
        <v>42</v>
      </c>
      <c r="D750" t="s">
        <v>234</v>
      </c>
      <c r="E750">
        <v>969</v>
      </c>
      <c r="F750" t="str">
        <f>TEXT(tbl_Datos[[#This Row],[Fecha]],"dddd")</f>
        <v>miércoles</v>
      </c>
      <c r="G750">
        <f>WEEKNUM(tbl_Datos[[#This Row],[Fecha]])</f>
        <v>11</v>
      </c>
    </row>
    <row r="751" spans="2:7" x14ac:dyDescent="0.3">
      <c r="B751" s="17">
        <v>46092</v>
      </c>
      <c r="C751" t="s">
        <v>42</v>
      </c>
      <c r="D751" t="s">
        <v>232</v>
      </c>
      <c r="E751">
        <v>1034</v>
      </c>
      <c r="F751" t="str">
        <f>TEXT(tbl_Datos[[#This Row],[Fecha]],"dddd")</f>
        <v>miércoles</v>
      </c>
      <c r="G751">
        <f>WEEKNUM(tbl_Datos[[#This Row],[Fecha]])</f>
        <v>11</v>
      </c>
    </row>
    <row r="752" spans="2:7" x14ac:dyDescent="0.3">
      <c r="B752" s="17">
        <v>46092</v>
      </c>
      <c r="C752" t="s">
        <v>39</v>
      </c>
      <c r="D752" t="s">
        <v>217</v>
      </c>
      <c r="E752">
        <v>676</v>
      </c>
      <c r="F752" t="str">
        <f>TEXT(tbl_Datos[[#This Row],[Fecha]],"dddd")</f>
        <v>miércoles</v>
      </c>
      <c r="G752">
        <f>WEEKNUM(tbl_Datos[[#This Row],[Fecha]])</f>
        <v>11</v>
      </c>
    </row>
    <row r="753" spans="2:7" x14ac:dyDescent="0.3">
      <c r="B753" s="17">
        <v>46092</v>
      </c>
      <c r="C753" t="s">
        <v>39</v>
      </c>
      <c r="D753" t="s">
        <v>221</v>
      </c>
      <c r="E753">
        <v>130</v>
      </c>
      <c r="F753" t="str">
        <f>TEXT(tbl_Datos[[#This Row],[Fecha]],"dddd")</f>
        <v>miércoles</v>
      </c>
      <c r="G753">
        <f>WEEKNUM(tbl_Datos[[#This Row],[Fecha]])</f>
        <v>11</v>
      </c>
    </row>
    <row r="754" spans="2:7" x14ac:dyDescent="0.3">
      <c r="B754" s="17">
        <v>46092</v>
      </c>
      <c r="C754" t="s">
        <v>38</v>
      </c>
      <c r="D754" t="s">
        <v>229</v>
      </c>
      <c r="E754">
        <v>528</v>
      </c>
      <c r="F754" t="str">
        <f>TEXT(tbl_Datos[[#This Row],[Fecha]],"dddd")</f>
        <v>miércoles</v>
      </c>
      <c r="G754">
        <f>WEEKNUM(tbl_Datos[[#This Row],[Fecha]])</f>
        <v>11</v>
      </c>
    </row>
    <row r="755" spans="2:7" x14ac:dyDescent="0.3">
      <c r="B755" s="17">
        <v>46092</v>
      </c>
      <c r="C755" t="s">
        <v>42</v>
      </c>
      <c r="D755" t="s">
        <v>235</v>
      </c>
      <c r="E755">
        <v>645</v>
      </c>
      <c r="F755" t="str">
        <f>TEXT(tbl_Datos[[#This Row],[Fecha]],"dddd")</f>
        <v>miércoles</v>
      </c>
      <c r="G755">
        <f>WEEKNUM(tbl_Datos[[#This Row],[Fecha]])</f>
        <v>11</v>
      </c>
    </row>
    <row r="756" spans="2:7" x14ac:dyDescent="0.3">
      <c r="B756" s="17">
        <v>46092</v>
      </c>
      <c r="C756" t="s">
        <v>38</v>
      </c>
      <c r="D756" t="s">
        <v>227</v>
      </c>
      <c r="E756">
        <v>1276</v>
      </c>
      <c r="F756" t="str">
        <f>TEXT(tbl_Datos[[#This Row],[Fecha]],"dddd")</f>
        <v>miércoles</v>
      </c>
      <c r="G756">
        <f>WEEKNUM(tbl_Datos[[#This Row],[Fecha]])</f>
        <v>11</v>
      </c>
    </row>
    <row r="757" spans="2:7" x14ac:dyDescent="0.3">
      <c r="B757" s="17">
        <v>46093</v>
      </c>
      <c r="C757" t="s">
        <v>42</v>
      </c>
      <c r="D757" t="s">
        <v>240</v>
      </c>
      <c r="E757">
        <v>945</v>
      </c>
      <c r="F757" t="str">
        <f>TEXT(tbl_Datos[[#This Row],[Fecha]],"dddd")</f>
        <v>jueves</v>
      </c>
      <c r="G757">
        <f>WEEKNUM(tbl_Datos[[#This Row],[Fecha]])</f>
        <v>11</v>
      </c>
    </row>
    <row r="758" spans="2:7" x14ac:dyDescent="0.3">
      <c r="B758" s="17">
        <v>46093</v>
      </c>
      <c r="C758" t="s">
        <v>39</v>
      </c>
      <c r="D758" t="s">
        <v>240</v>
      </c>
      <c r="E758">
        <v>1080</v>
      </c>
      <c r="F758" t="str">
        <f>TEXT(tbl_Datos[[#This Row],[Fecha]],"dddd")</f>
        <v>jueves</v>
      </c>
      <c r="G758">
        <f>WEEKNUM(tbl_Datos[[#This Row],[Fecha]])</f>
        <v>11</v>
      </c>
    </row>
    <row r="759" spans="2:7" x14ac:dyDescent="0.3">
      <c r="B759" s="17">
        <v>46093</v>
      </c>
      <c r="C759" t="s">
        <v>42</v>
      </c>
      <c r="D759" t="s">
        <v>227</v>
      </c>
      <c r="E759">
        <v>870</v>
      </c>
      <c r="F759" t="str">
        <f>TEXT(tbl_Datos[[#This Row],[Fecha]],"dddd")</f>
        <v>jueves</v>
      </c>
      <c r="G759">
        <f>WEEKNUM(tbl_Datos[[#This Row],[Fecha]])</f>
        <v>11</v>
      </c>
    </row>
    <row r="760" spans="2:7" x14ac:dyDescent="0.3">
      <c r="B760" s="17">
        <v>46093</v>
      </c>
      <c r="C760" t="s">
        <v>42</v>
      </c>
      <c r="D760" t="s">
        <v>236</v>
      </c>
      <c r="E760">
        <v>242</v>
      </c>
      <c r="F760" t="str">
        <f>TEXT(tbl_Datos[[#This Row],[Fecha]],"dddd")</f>
        <v>jueves</v>
      </c>
      <c r="G760">
        <f>WEEKNUM(tbl_Datos[[#This Row],[Fecha]])</f>
        <v>11</v>
      </c>
    </row>
    <row r="761" spans="2:7" x14ac:dyDescent="0.3">
      <c r="B761" s="17">
        <v>46093</v>
      </c>
      <c r="C761" t="s">
        <v>106</v>
      </c>
      <c r="D761" t="s">
        <v>239</v>
      </c>
      <c r="E761">
        <v>152</v>
      </c>
      <c r="F761" t="str">
        <f>TEXT(tbl_Datos[[#This Row],[Fecha]],"dddd")</f>
        <v>jueves</v>
      </c>
      <c r="G761">
        <f>WEEKNUM(tbl_Datos[[#This Row],[Fecha]])</f>
        <v>11</v>
      </c>
    </row>
    <row r="762" spans="2:7" x14ac:dyDescent="0.3">
      <c r="B762" s="17">
        <v>46093</v>
      </c>
      <c r="C762" t="s">
        <v>38</v>
      </c>
      <c r="D762" t="s">
        <v>221</v>
      </c>
      <c r="E762">
        <v>143</v>
      </c>
      <c r="F762" t="str">
        <f>TEXT(tbl_Datos[[#This Row],[Fecha]],"dddd")</f>
        <v>jueves</v>
      </c>
      <c r="G762">
        <f>WEEKNUM(tbl_Datos[[#This Row],[Fecha]])</f>
        <v>11</v>
      </c>
    </row>
    <row r="763" spans="2:7" x14ac:dyDescent="0.3">
      <c r="B763" s="17">
        <v>46093</v>
      </c>
      <c r="C763" t="s">
        <v>42</v>
      </c>
      <c r="D763" t="s">
        <v>228</v>
      </c>
      <c r="E763">
        <v>1440</v>
      </c>
      <c r="F763" t="str">
        <f>TEXT(tbl_Datos[[#This Row],[Fecha]],"dddd")</f>
        <v>jueves</v>
      </c>
      <c r="G763">
        <f>WEEKNUM(tbl_Datos[[#This Row],[Fecha]])</f>
        <v>11</v>
      </c>
    </row>
    <row r="764" spans="2:7" x14ac:dyDescent="0.3">
      <c r="B764" s="17">
        <v>46093</v>
      </c>
      <c r="C764" t="s">
        <v>38</v>
      </c>
      <c r="D764" t="s">
        <v>233</v>
      </c>
      <c r="E764">
        <v>153</v>
      </c>
      <c r="F764" t="str">
        <f>TEXT(tbl_Datos[[#This Row],[Fecha]],"dddd")</f>
        <v>jueves</v>
      </c>
      <c r="G764">
        <f>WEEKNUM(tbl_Datos[[#This Row],[Fecha]])</f>
        <v>11</v>
      </c>
    </row>
    <row r="765" spans="2:7" x14ac:dyDescent="0.3">
      <c r="B765" s="17">
        <v>46093</v>
      </c>
      <c r="C765" t="s">
        <v>39</v>
      </c>
      <c r="D765" t="s">
        <v>217</v>
      </c>
      <c r="E765">
        <v>208</v>
      </c>
      <c r="F765" t="str">
        <f>TEXT(tbl_Datos[[#This Row],[Fecha]],"dddd")</f>
        <v>jueves</v>
      </c>
      <c r="G765">
        <f>WEEKNUM(tbl_Datos[[#This Row],[Fecha]])</f>
        <v>11</v>
      </c>
    </row>
    <row r="766" spans="2:7" x14ac:dyDescent="0.3">
      <c r="B766" s="17">
        <v>46093</v>
      </c>
      <c r="C766" t="s">
        <v>39</v>
      </c>
      <c r="D766" t="s">
        <v>237</v>
      </c>
      <c r="E766">
        <v>1260</v>
      </c>
      <c r="F766" t="str">
        <f>TEXT(tbl_Datos[[#This Row],[Fecha]],"dddd")</f>
        <v>jueves</v>
      </c>
      <c r="G766">
        <f>WEEKNUM(tbl_Datos[[#This Row],[Fecha]])</f>
        <v>11</v>
      </c>
    </row>
    <row r="767" spans="2:7" x14ac:dyDescent="0.3">
      <c r="B767" s="17">
        <v>46093</v>
      </c>
      <c r="C767" t="s">
        <v>42</v>
      </c>
      <c r="D767" t="s">
        <v>226</v>
      </c>
      <c r="E767">
        <v>960</v>
      </c>
      <c r="F767" t="str">
        <f>TEXT(tbl_Datos[[#This Row],[Fecha]],"dddd")</f>
        <v>jueves</v>
      </c>
      <c r="G767">
        <f>WEEKNUM(tbl_Datos[[#This Row],[Fecha]])</f>
        <v>11</v>
      </c>
    </row>
    <row r="768" spans="2:7" x14ac:dyDescent="0.3">
      <c r="B768" s="17">
        <v>46093</v>
      </c>
      <c r="C768" t="s">
        <v>42</v>
      </c>
      <c r="D768" t="s">
        <v>239</v>
      </c>
      <c r="E768">
        <v>532</v>
      </c>
      <c r="F768" t="str">
        <f>TEXT(tbl_Datos[[#This Row],[Fecha]],"dddd")</f>
        <v>jueves</v>
      </c>
      <c r="G768">
        <f>WEEKNUM(tbl_Datos[[#This Row],[Fecha]])</f>
        <v>11</v>
      </c>
    </row>
    <row r="769" spans="2:7" x14ac:dyDescent="0.3">
      <c r="B769" s="17">
        <v>46094</v>
      </c>
      <c r="C769" t="s">
        <v>39</v>
      </c>
      <c r="D769" t="s">
        <v>234</v>
      </c>
      <c r="E769">
        <v>765</v>
      </c>
      <c r="F769" t="str">
        <f>TEXT(tbl_Datos[[#This Row],[Fecha]],"dddd")</f>
        <v>viernes</v>
      </c>
      <c r="G769">
        <f>WEEKNUM(tbl_Datos[[#This Row],[Fecha]])</f>
        <v>11</v>
      </c>
    </row>
    <row r="770" spans="2:7" x14ac:dyDescent="0.3">
      <c r="B770" s="17">
        <v>46094</v>
      </c>
      <c r="C770" t="s">
        <v>42</v>
      </c>
      <c r="D770" t="s">
        <v>240</v>
      </c>
      <c r="E770">
        <v>1035</v>
      </c>
      <c r="F770" t="str">
        <f>TEXT(tbl_Datos[[#This Row],[Fecha]],"dddd")</f>
        <v>viernes</v>
      </c>
      <c r="G770">
        <f>WEEKNUM(tbl_Datos[[#This Row],[Fecha]])</f>
        <v>11</v>
      </c>
    </row>
    <row r="771" spans="2:7" x14ac:dyDescent="0.3">
      <c r="B771" s="17">
        <v>46094</v>
      </c>
      <c r="C771" t="s">
        <v>106</v>
      </c>
      <c r="D771" t="s">
        <v>242</v>
      </c>
      <c r="E771">
        <v>1368</v>
      </c>
      <c r="F771" t="str">
        <f>TEXT(tbl_Datos[[#This Row],[Fecha]],"dddd")</f>
        <v>viernes</v>
      </c>
      <c r="G771">
        <f>WEEKNUM(tbl_Datos[[#This Row],[Fecha]])</f>
        <v>11</v>
      </c>
    </row>
    <row r="772" spans="2:7" x14ac:dyDescent="0.3">
      <c r="B772" s="17">
        <v>46094</v>
      </c>
      <c r="C772" t="s">
        <v>39</v>
      </c>
      <c r="D772" t="s">
        <v>230</v>
      </c>
      <c r="E772">
        <v>444</v>
      </c>
      <c r="F772" t="str">
        <f>TEXT(tbl_Datos[[#This Row],[Fecha]],"dddd")</f>
        <v>viernes</v>
      </c>
      <c r="G772">
        <f>WEEKNUM(tbl_Datos[[#This Row],[Fecha]])</f>
        <v>11</v>
      </c>
    </row>
    <row r="773" spans="2:7" x14ac:dyDescent="0.3">
      <c r="B773" s="17">
        <v>46094</v>
      </c>
      <c r="C773" t="s">
        <v>38</v>
      </c>
      <c r="D773" t="s">
        <v>237</v>
      </c>
      <c r="E773">
        <v>1386</v>
      </c>
      <c r="F773" t="str">
        <f>TEXT(tbl_Datos[[#This Row],[Fecha]],"dddd")</f>
        <v>viernes</v>
      </c>
      <c r="G773">
        <f>WEEKNUM(tbl_Datos[[#This Row],[Fecha]])</f>
        <v>11</v>
      </c>
    </row>
    <row r="774" spans="2:7" x14ac:dyDescent="0.3">
      <c r="B774" s="17">
        <v>46094</v>
      </c>
      <c r="C774" t="s">
        <v>39</v>
      </c>
      <c r="D774" t="s">
        <v>233</v>
      </c>
      <c r="E774">
        <v>459</v>
      </c>
      <c r="F774" t="str">
        <f>TEXT(tbl_Datos[[#This Row],[Fecha]],"dddd")</f>
        <v>viernes</v>
      </c>
      <c r="G774">
        <f>WEEKNUM(tbl_Datos[[#This Row],[Fecha]])</f>
        <v>11</v>
      </c>
    </row>
    <row r="775" spans="2:7" x14ac:dyDescent="0.3">
      <c r="B775" s="17">
        <v>46094</v>
      </c>
      <c r="C775" t="s">
        <v>42</v>
      </c>
      <c r="D775" t="s">
        <v>223</v>
      </c>
      <c r="E775">
        <v>795</v>
      </c>
      <c r="F775" t="str">
        <f>TEXT(tbl_Datos[[#This Row],[Fecha]],"dddd")</f>
        <v>viernes</v>
      </c>
      <c r="G775">
        <f>WEEKNUM(tbl_Datos[[#This Row],[Fecha]])</f>
        <v>11</v>
      </c>
    </row>
    <row r="776" spans="2:7" x14ac:dyDescent="0.3">
      <c r="B776" s="17">
        <v>46094</v>
      </c>
      <c r="C776" t="s">
        <v>38</v>
      </c>
      <c r="D776" t="s">
        <v>223</v>
      </c>
      <c r="E776">
        <v>795</v>
      </c>
      <c r="F776" t="str">
        <f>TEXT(tbl_Datos[[#This Row],[Fecha]],"dddd")</f>
        <v>viernes</v>
      </c>
      <c r="G776">
        <f>WEEKNUM(tbl_Datos[[#This Row],[Fecha]])</f>
        <v>11</v>
      </c>
    </row>
    <row r="777" spans="2:7" x14ac:dyDescent="0.3">
      <c r="B777" s="17">
        <v>46094</v>
      </c>
      <c r="C777" t="s">
        <v>42</v>
      </c>
      <c r="D777" t="s">
        <v>215</v>
      </c>
      <c r="E777">
        <v>1380</v>
      </c>
      <c r="F777" t="str">
        <f>TEXT(tbl_Datos[[#This Row],[Fecha]],"dddd")</f>
        <v>viernes</v>
      </c>
      <c r="G777">
        <f>WEEKNUM(tbl_Datos[[#This Row],[Fecha]])</f>
        <v>11</v>
      </c>
    </row>
    <row r="778" spans="2:7" x14ac:dyDescent="0.3">
      <c r="B778" s="17">
        <v>46094</v>
      </c>
      <c r="C778" t="s">
        <v>38</v>
      </c>
      <c r="D778" t="s">
        <v>229</v>
      </c>
      <c r="E778">
        <v>352</v>
      </c>
      <c r="F778" t="str">
        <f>TEXT(tbl_Datos[[#This Row],[Fecha]],"dddd")</f>
        <v>viernes</v>
      </c>
      <c r="G778">
        <f>WEEKNUM(tbl_Datos[[#This Row],[Fecha]])</f>
        <v>11</v>
      </c>
    </row>
    <row r="779" spans="2:7" x14ac:dyDescent="0.3">
      <c r="B779" s="17">
        <v>46094</v>
      </c>
      <c r="C779" t="s">
        <v>39</v>
      </c>
      <c r="D779" t="s">
        <v>223</v>
      </c>
      <c r="E779">
        <v>583</v>
      </c>
      <c r="F779" t="str">
        <f>TEXT(tbl_Datos[[#This Row],[Fecha]],"dddd")</f>
        <v>viernes</v>
      </c>
      <c r="G779">
        <f>WEEKNUM(tbl_Datos[[#This Row],[Fecha]])</f>
        <v>11</v>
      </c>
    </row>
    <row r="780" spans="2:7" x14ac:dyDescent="0.3">
      <c r="B780" s="17">
        <v>46094</v>
      </c>
      <c r="C780" t="s">
        <v>39</v>
      </c>
      <c r="D780" t="s">
        <v>225</v>
      </c>
      <c r="E780">
        <v>896</v>
      </c>
      <c r="F780" t="str">
        <f>TEXT(tbl_Datos[[#This Row],[Fecha]],"dddd")</f>
        <v>viernes</v>
      </c>
      <c r="G780">
        <f>WEEKNUM(tbl_Datos[[#This Row],[Fecha]])</f>
        <v>11</v>
      </c>
    </row>
    <row r="781" spans="2:7" x14ac:dyDescent="0.3">
      <c r="B781" s="17">
        <v>46095</v>
      </c>
      <c r="C781" t="s">
        <v>42</v>
      </c>
      <c r="D781" t="s">
        <v>235</v>
      </c>
      <c r="E781">
        <v>774</v>
      </c>
      <c r="F781" t="str">
        <f>TEXT(tbl_Datos[[#This Row],[Fecha]],"dddd")</f>
        <v>sábado</v>
      </c>
      <c r="G781">
        <f>WEEKNUM(tbl_Datos[[#This Row],[Fecha]])</f>
        <v>11</v>
      </c>
    </row>
    <row r="782" spans="2:7" x14ac:dyDescent="0.3">
      <c r="B782" s="17">
        <v>46095</v>
      </c>
      <c r="C782" t="s">
        <v>106</v>
      </c>
      <c r="D782" t="s">
        <v>225</v>
      </c>
      <c r="E782">
        <v>832</v>
      </c>
      <c r="F782" t="str">
        <f>TEXT(tbl_Datos[[#This Row],[Fecha]],"dddd")</f>
        <v>sábado</v>
      </c>
      <c r="G782">
        <f>WEEKNUM(tbl_Datos[[#This Row],[Fecha]])</f>
        <v>11</v>
      </c>
    </row>
    <row r="783" spans="2:7" x14ac:dyDescent="0.3">
      <c r="B783" s="17">
        <v>46095</v>
      </c>
      <c r="C783" t="s">
        <v>38</v>
      </c>
      <c r="D783" t="s">
        <v>229</v>
      </c>
      <c r="E783">
        <v>1320</v>
      </c>
      <c r="F783" t="str">
        <f>TEXT(tbl_Datos[[#This Row],[Fecha]],"dddd")</f>
        <v>sábado</v>
      </c>
      <c r="G783">
        <f>WEEKNUM(tbl_Datos[[#This Row],[Fecha]])</f>
        <v>11</v>
      </c>
    </row>
    <row r="784" spans="2:7" x14ac:dyDescent="0.3">
      <c r="B784" s="17">
        <v>46095</v>
      </c>
      <c r="C784" t="s">
        <v>38</v>
      </c>
      <c r="D784" t="s">
        <v>219</v>
      </c>
      <c r="E784">
        <v>1820</v>
      </c>
      <c r="F784" t="str">
        <f>TEXT(tbl_Datos[[#This Row],[Fecha]],"dddd")</f>
        <v>sábado</v>
      </c>
      <c r="G784">
        <f>WEEKNUM(tbl_Datos[[#This Row],[Fecha]])</f>
        <v>11</v>
      </c>
    </row>
    <row r="785" spans="2:7" x14ac:dyDescent="0.3">
      <c r="B785" s="17">
        <v>46095</v>
      </c>
      <c r="C785" t="s">
        <v>38</v>
      </c>
      <c r="D785" t="s">
        <v>230</v>
      </c>
      <c r="E785">
        <v>481</v>
      </c>
      <c r="F785" t="str">
        <f>TEXT(tbl_Datos[[#This Row],[Fecha]],"dddd")</f>
        <v>sábado</v>
      </c>
      <c r="G785">
        <f>WEEKNUM(tbl_Datos[[#This Row],[Fecha]])</f>
        <v>11</v>
      </c>
    </row>
    <row r="786" spans="2:7" x14ac:dyDescent="0.3">
      <c r="B786" s="17">
        <v>46095</v>
      </c>
      <c r="C786" t="s">
        <v>106</v>
      </c>
      <c r="D786" t="s">
        <v>238</v>
      </c>
      <c r="E786">
        <v>1044</v>
      </c>
      <c r="F786" t="str">
        <f>TEXT(tbl_Datos[[#This Row],[Fecha]],"dddd")</f>
        <v>sábado</v>
      </c>
      <c r="G786">
        <f>WEEKNUM(tbl_Datos[[#This Row],[Fecha]])</f>
        <v>11</v>
      </c>
    </row>
    <row r="787" spans="2:7" x14ac:dyDescent="0.3">
      <c r="B787" s="17">
        <v>46095</v>
      </c>
      <c r="C787" t="s">
        <v>42</v>
      </c>
      <c r="D787" t="s">
        <v>228</v>
      </c>
      <c r="E787">
        <v>1728</v>
      </c>
      <c r="F787" t="str">
        <f>TEXT(tbl_Datos[[#This Row],[Fecha]],"dddd")</f>
        <v>sábado</v>
      </c>
      <c r="G787">
        <f>WEEKNUM(tbl_Datos[[#This Row],[Fecha]])</f>
        <v>11</v>
      </c>
    </row>
    <row r="788" spans="2:7" x14ac:dyDescent="0.3">
      <c r="B788" s="17">
        <v>46095</v>
      </c>
      <c r="C788" t="s">
        <v>39</v>
      </c>
      <c r="D788" t="s">
        <v>228</v>
      </c>
      <c r="E788">
        <v>1080</v>
      </c>
      <c r="F788" t="str">
        <f>TEXT(tbl_Datos[[#This Row],[Fecha]],"dddd")</f>
        <v>sábado</v>
      </c>
      <c r="G788">
        <f>WEEKNUM(tbl_Datos[[#This Row],[Fecha]])</f>
        <v>11</v>
      </c>
    </row>
    <row r="789" spans="2:7" x14ac:dyDescent="0.3">
      <c r="B789" s="17">
        <v>46095</v>
      </c>
      <c r="C789" t="s">
        <v>42</v>
      </c>
      <c r="D789" t="s">
        <v>231</v>
      </c>
      <c r="E789">
        <v>242</v>
      </c>
      <c r="F789" t="str">
        <f>TEXT(tbl_Datos[[#This Row],[Fecha]],"dddd")</f>
        <v>sábado</v>
      </c>
      <c r="G789">
        <f>WEEKNUM(tbl_Datos[[#This Row],[Fecha]])</f>
        <v>11</v>
      </c>
    </row>
    <row r="790" spans="2:7" x14ac:dyDescent="0.3">
      <c r="B790" s="17">
        <v>46095</v>
      </c>
      <c r="C790" t="s">
        <v>42</v>
      </c>
      <c r="D790" t="s">
        <v>223</v>
      </c>
      <c r="E790">
        <v>795</v>
      </c>
      <c r="F790" t="str">
        <f>TEXT(tbl_Datos[[#This Row],[Fecha]],"dddd")</f>
        <v>sábado</v>
      </c>
      <c r="G790">
        <f>WEEKNUM(tbl_Datos[[#This Row],[Fecha]])</f>
        <v>11</v>
      </c>
    </row>
    <row r="791" spans="2:7" x14ac:dyDescent="0.3">
      <c r="B791" s="17">
        <v>46095</v>
      </c>
      <c r="C791" t="s">
        <v>42</v>
      </c>
      <c r="D791" t="s">
        <v>227</v>
      </c>
      <c r="E791">
        <v>58</v>
      </c>
      <c r="F791" t="str">
        <f>TEXT(tbl_Datos[[#This Row],[Fecha]],"dddd")</f>
        <v>sábado</v>
      </c>
      <c r="G791">
        <f>WEEKNUM(tbl_Datos[[#This Row],[Fecha]])</f>
        <v>11</v>
      </c>
    </row>
    <row r="792" spans="2:7" x14ac:dyDescent="0.3">
      <c r="B792" s="17">
        <v>46095</v>
      </c>
      <c r="C792" t="s">
        <v>38</v>
      </c>
      <c r="D792" t="s">
        <v>238</v>
      </c>
      <c r="E792">
        <v>870</v>
      </c>
      <c r="F792" t="str">
        <f>TEXT(tbl_Datos[[#This Row],[Fecha]],"dddd")</f>
        <v>sábado</v>
      </c>
      <c r="G792">
        <f>WEEKNUM(tbl_Datos[[#This Row],[Fecha]])</f>
        <v>11</v>
      </c>
    </row>
    <row r="793" spans="2:7" x14ac:dyDescent="0.3">
      <c r="B793" s="17">
        <v>46095</v>
      </c>
      <c r="C793" t="s">
        <v>42</v>
      </c>
      <c r="D793" t="s">
        <v>230</v>
      </c>
      <c r="E793">
        <v>370</v>
      </c>
      <c r="F793" t="str">
        <f>TEXT(tbl_Datos[[#This Row],[Fecha]],"dddd")</f>
        <v>sábado</v>
      </c>
      <c r="G793">
        <f>WEEKNUM(tbl_Datos[[#This Row],[Fecha]])</f>
        <v>11</v>
      </c>
    </row>
    <row r="794" spans="2:7" x14ac:dyDescent="0.3">
      <c r="B794" s="17">
        <v>46095</v>
      </c>
      <c r="C794" t="s">
        <v>106</v>
      </c>
      <c r="D794" t="s">
        <v>226</v>
      </c>
      <c r="E794">
        <v>576</v>
      </c>
      <c r="F794" t="str">
        <f>TEXT(tbl_Datos[[#This Row],[Fecha]],"dddd")</f>
        <v>sábado</v>
      </c>
      <c r="G794">
        <f>WEEKNUM(tbl_Datos[[#This Row],[Fecha]])</f>
        <v>11</v>
      </c>
    </row>
    <row r="795" spans="2:7" x14ac:dyDescent="0.3">
      <c r="B795" s="17">
        <v>46095</v>
      </c>
      <c r="C795" t="s">
        <v>42</v>
      </c>
      <c r="D795" t="s">
        <v>238</v>
      </c>
      <c r="E795">
        <v>261</v>
      </c>
      <c r="F795" t="str">
        <f>TEXT(tbl_Datos[[#This Row],[Fecha]],"dddd")</f>
        <v>sábado</v>
      </c>
      <c r="G795">
        <f>WEEKNUM(tbl_Datos[[#This Row],[Fecha]])</f>
        <v>11</v>
      </c>
    </row>
    <row r="796" spans="2:7" x14ac:dyDescent="0.3">
      <c r="B796" s="17">
        <v>46096</v>
      </c>
      <c r="C796" t="s">
        <v>38</v>
      </c>
      <c r="D796" t="s">
        <v>241</v>
      </c>
      <c r="E796">
        <v>180</v>
      </c>
      <c r="F796" t="str">
        <f>TEXT(tbl_Datos[[#This Row],[Fecha]],"dddd")</f>
        <v>domingo</v>
      </c>
      <c r="G796">
        <f>WEEKNUM(tbl_Datos[[#This Row],[Fecha]])</f>
        <v>12</v>
      </c>
    </row>
    <row r="797" spans="2:7" x14ac:dyDescent="0.3">
      <c r="B797" s="17">
        <v>46096</v>
      </c>
      <c r="C797" t="s">
        <v>106</v>
      </c>
      <c r="D797" t="s">
        <v>236</v>
      </c>
      <c r="E797">
        <v>198</v>
      </c>
      <c r="F797" t="str">
        <f>TEXT(tbl_Datos[[#This Row],[Fecha]],"dddd")</f>
        <v>domingo</v>
      </c>
      <c r="G797">
        <f>WEEKNUM(tbl_Datos[[#This Row],[Fecha]])</f>
        <v>12</v>
      </c>
    </row>
    <row r="798" spans="2:7" x14ac:dyDescent="0.3">
      <c r="B798" s="17">
        <v>46096</v>
      </c>
      <c r="C798" t="s">
        <v>38</v>
      </c>
      <c r="D798" t="s">
        <v>221</v>
      </c>
      <c r="E798">
        <v>65</v>
      </c>
      <c r="F798" t="str">
        <f>TEXT(tbl_Datos[[#This Row],[Fecha]],"dddd")</f>
        <v>domingo</v>
      </c>
      <c r="G798">
        <f>WEEKNUM(tbl_Datos[[#This Row],[Fecha]])</f>
        <v>12</v>
      </c>
    </row>
    <row r="799" spans="2:7" x14ac:dyDescent="0.3">
      <c r="B799" s="17">
        <v>46096</v>
      </c>
      <c r="C799" t="s">
        <v>106</v>
      </c>
      <c r="D799" t="s">
        <v>229</v>
      </c>
      <c r="E799">
        <v>1496</v>
      </c>
      <c r="F799" t="str">
        <f>TEXT(tbl_Datos[[#This Row],[Fecha]],"dddd")</f>
        <v>domingo</v>
      </c>
      <c r="G799">
        <f>WEEKNUM(tbl_Datos[[#This Row],[Fecha]])</f>
        <v>12</v>
      </c>
    </row>
    <row r="800" spans="2:7" x14ac:dyDescent="0.3">
      <c r="B800" s="17">
        <v>46096</v>
      </c>
      <c r="C800" t="s">
        <v>106</v>
      </c>
      <c r="D800" t="s">
        <v>231</v>
      </c>
      <c r="E800">
        <v>528</v>
      </c>
      <c r="F800" t="str">
        <f>TEXT(tbl_Datos[[#This Row],[Fecha]],"dddd")</f>
        <v>domingo</v>
      </c>
      <c r="G800">
        <f>WEEKNUM(tbl_Datos[[#This Row],[Fecha]])</f>
        <v>12</v>
      </c>
    </row>
    <row r="801" spans="2:7" x14ac:dyDescent="0.3">
      <c r="B801" s="17">
        <v>46096</v>
      </c>
      <c r="C801" t="s">
        <v>106</v>
      </c>
      <c r="D801" t="s">
        <v>241</v>
      </c>
      <c r="E801">
        <v>60</v>
      </c>
      <c r="F801" t="str">
        <f>TEXT(tbl_Datos[[#This Row],[Fecha]],"dddd")</f>
        <v>domingo</v>
      </c>
      <c r="G801">
        <f>WEEKNUM(tbl_Datos[[#This Row],[Fecha]])</f>
        <v>12</v>
      </c>
    </row>
    <row r="802" spans="2:7" x14ac:dyDescent="0.3">
      <c r="B802" s="17">
        <v>46096</v>
      </c>
      <c r="C802" t="s">
        <v>38</v>
      </c>
      <c r="D802" t="s">
        <v>236</v>
      </c>
      <c r="E802">
        <v>132</v>
      </c>
      <c r="F802" t="str">
        <f>TEXT(tbl_Datos[[#This Row],[Fecha]],"dddd")</f>
        <v>domingo</v>
      </c>
      <c r="G802">
        <f>WEEKNUM(tbl_Datos[[#This Row],[Fecha]])</f>
        <v>12</v>
      </c>
    </row>
    <row r="803" spans="2:7" x14ac:dyDescent="0.3">
      <c r="B803" s="17">
        <v>46096</v>
      </c>
      <c r="C803" t="s">
        <v>42</v>
      </c>
      <c r="D803" t="s">
        <v>235</v>
      </c>
      <c r="E803">
        <v>430</v>
      </c>
      <c r="F803" t="str">
        <f>TEXT(tbl_Datos[[#This Row],[Fecha]],"dddd")</f>
        <v>domingo</v>
      </c>
      <c r="G803">
        <f>WEEKNUM(tbl_Datos[[#This Row],[Fecha]])</f>
        <v>12</v>
      </c>
    </row>
    <row r="804" spans="2:7" x14ac:dyDescent="0.3">
      <c r="B804" s="17">
        <v>46096</v>
      </c>
      <c r="C804" t="s">
        <v>38</v>
      </c>
      <c r="D804" t="s">
        <v>223</v>
      </c>
      <c r="E804">
        <v>530</v>
      </c>
      <c r="F804" t="str">
        <f>TEXT(tbl_Datos[[#This Row],[Fecha]],"dddd")</f>
        <v>domingo</v>
      </c>
      <c r="G804">
        <f>WEEKNUM(tbl_Datos[[#This Row],[Fecha]])</f>
        <v>12</v>
      </c>
    </row>
    <row r="805" spans="2:7" x14ac:dyDescent="0.3">
      <c r="B805" s="17">
        <v>46096</v>
      </c>
      <c r="C805" t="s">
        <v>39</v>
      </c>
      <c r="D805" t="s">
        <v>239</v>
      </c>
      <c r="E805">
        <v>570</v>
      </c>
      <c r="F805" t="str">
        <f>TEXT(tbl_Datos[[#This Row],[Fecha]],"dddd")</f>
        <v>domingo</v>
      </c>
      <c r="G805">
        <f>WEEKNUM(tbl_Datos[[#This Row],[Fecha]])</f>
        <v>12</v>
      </c>
    </row>
    <row r="806" spans="2:7" x14ac:dyDescent="0.3">
      <c r="B806" s="17">
        <v>46097</v>
      </c>
      <c r="C806" t="s">
        <v>39</v>
      </c>
      <c r="D806" t="s">
        <v>229</v>
      </c>
      <c r="E806">
        <v>2200</v>
      </c>
      <c r="F806" t="str">
        <f>TEXT(tbl_Datos[[#This Row],[Fecha]],"dddd")</f>
        <v>lunes</v>
      </c>
      <c r="G806">
        <f>WEEKNUM(tbl_Datos[[#This Row],[Fecha]])</f>
        <v>12</v>
      </c>
    </row>
    <row r="807" spans="2:7" x14ac:dyDescent="0.3">
      <c r="B807" s="17">
        <v>46097</v>
      </c>
      <c r="C807" t="s">
        <v>42</v>
      </c>
      <c r="D807" t="s">
        <v>235</v>
      </c>
      <c r="E807">
        <v>860</v>
      </c>
      <c r="F807" t="str">
        <f>TEXT(tbl_Datos[[#This Row],[Fecha]],"dddd")</f>
        <v>lunes</v>
      </c>
      <c r="G807">
        <f>WEEKNUM(tbl_Datos[[#This Row],[Fecha]])</f>
        <v>12</v>
      </c>
    </row>
    <row r="808" spans="2:7" x14ac:dyDescent="0.3">
      <c r="B808" s="17">
        <v>46097</v>
      </c>
      <c r="C808" t="s">
        <v>38</v>
      </c>
      <c r="D808" t="s">
        <v>237</v>
      </c>
      <c r="E808">
        <v>504</v>
      </c>
      <c r="F808" t="str">
        <f>TEXT(tbl_Datos[[#This Row],[Fecha]],"dddd")</f>
        <v>lunes</v>
      </c>
      <c r="G808">
        <f>WEEKNUM(tbl_Datos[[#This Row],[Fecha]])</f>
        <v>12</v>
      </c>
    </row>
    <row r="809" spans="2:7" x14ac:dyDescent="0.3">
      <c r="B809" s="17">
        <v>46097</v>
      </c>
      <c r="C809" t="s">
        <v>39</v>
      </c>
      <c r="D809" t="s">
        <v>223</v>
      </c>
      <c r="E809">
        <v>371</v>
      </c>
      <c r="F809" t="str">
        <f>TEXT(tbl_Datos[[#This Row],[Fecha]],"dddd")</f>
        <v>lunes</v>
      </c>
      <c r="G809">
        <f>WEEKNUM(tbl_Datos[[#This Row],[Fecha]])</f>
        <v>12</v>
      </c>
    </row>
    <row r="810" spans="2:7" x14ac:dyDescent="0.3">
      <c r="B810" s="17">
        <v>46097</v>
      </c>
      <c r="C810" t="s">
        <v>38</v>
      </c>
      <c r="D810" t="s">
        <v>227</v>
      </c>
      <c r="E810">
        <v>58</v>
      </c>
      <c r="F810" t="str">
        <f>TEXT(tbl_Datos[[#This Row],[Fecha]],"dddd")</f>
        <v>lunes</v>
      </c>
      <c r="G810">
        <f>WEEKNUM(tbl_Datos[[#This Row],[Fecha]])</f>
        <v>12</v>
      </c>
    </row>
    <row r="811" spans="2:7" x14ac:dyDescent="0.3">
      <c r="B811" s="17">
        <v>46097</v>
      </c>
      <c r="C811" t="s">
        <v>106</v>
      </c>
      <c r="D811" t="s">
        <v>241</v>
      </c>
      <c r="E811">
        <v>1140</v>
      </c>
      <c r="F811" t="str">
        <f>TEXT(tbl_Datos[[#This Row],[Fecha]],"dddd")</f>
        <v>lunes</v>
      </c>
      <c r="G811">
        <f>WEEKNUM(tbl_Datos[[#This Row],[Fecha]])</f>
        <v>12</v>
      </c>
    </row>
    <row r="812" spans="2:7" x14ac:dyDescent="0.3">
      <c r="B812" s="17">
        <v>46097</v>
      </c>
      <c r="C812" t="s">
        <v>39</v>
      </c>
      <c r="D812" t="s">
        <v>226</v>
      </c>
      <c r="E812">
        <v>1824</v>
      </c>
      <c r="F812" t="str">
        <f>TEXT(tbl_Datos[[#This Row],[Fecha]],"dddd")</f>
        <v>lunes</v>
      </c>
      <c r="G812">
        <f>WEEKNUM(tbl_Datos[[#This Row],[Fecha]])</f>
        <v>12</v>
      </c>
    </row>
    <row r="813" spans="2:7" x14ac:dyDescent="0.3">
      <c r="B813" s="17">
        <v>46097</v>
      </c>
      <c r="C813" t="s">
        <v>106</v>
      </c>
      <c r="D813" t="s">
        <v>223</v>
      </c>
      <c r="E813">
        <v>848</v>
      </c>
      <c r="F813" t="str">
        <f>TEXT(tbl_Datos[[#This Row],[Fecha]],"dddd")</f>
        <v>lunes</v>
      </c>
      <c r="G813">
        <f>WEEKNUM(tbl_Datos[[#This Row],[Fecha]])</f>
        <v>12</v>
      </c>
    </row>
    <row r="814" spans="2:7" x14ac:dyDescent="0.3">
      <c r="B814" s="17">
        <v>46097</v>
      </c>
      <c r="C814" t="s">
        <v>42</v>
      </c>
      <c r="D814" t="s">
        <v>225</v>
      </c>
      <c r="E814">
        <v>192</v>
      </c>
      <c r="F814" t="str">
        <f>TEXT(tbl_Datos[[#This Row],[Fecha]],"dddd")</f>
        <v>lunes</v>
      </c>
      <c r="G814">
        <f>WEEKNUM(tbl_Datos[[#This Row],[Fecha]])</f>
        <v>12</v>
      </c>
    </row>
    <row r="815" spans="2:7" x14ac:dyDescent="0.3">
      <c r="B815" s="17">
        <v>46097</v>
      </c>
      <c r="C815" t="s">
        <v>42</v>
      </c>
      <c r="D815" t="s">
        <v>242</v>
      </c>
      <c r="E815">
        <v>399</v>
      </c>
      <c r="F815" t="str">
        <f>TEXT(tbl_Datos[[#This Row],[Fecha]],"dddd")</f>
        <v>lunes</v>
      </c>
      <c r="G815">
        <f>WEEKNUM(tbl_Datos[[#This Row],[Fecha]])</f>
        <v>12</v>
      </c>
    </row>
    <row r="816" spans="2:7" x14ac:dyDescent="0.3">
      <c r="B816" s="17">
        <v>46097</v>
      </c>
      <c r="C816" t="s">
        <v>38</v>
      </c>
      <c r="D816" t="s">
        <v>223</v>
      </c>
      <c r="E816">
        <v>53</v>
      </c>
      <c r="F816" t="str">
        <f>TEXT(tbl_Datos[[#This Row],[Fecha]],"dddd")</f>
        <v>lunes</v>
      </c>
      <c r="G816">
        <f>WEEKNUM(tbl_Datos[[#This Row],[Fecha]])</f>
        <v>12</v>
      </c>
    </row>
    <row r="817" spans="2:7" x14ac:dyDescent="0.3">
      <c r="B817" s="17">
        <v>46097</v>
      </c>
      <c r="C817" t="s">
        <v>38</v>
      </c>
      <c r="D817" t="s">
        <v>236</v>
      </c>
      <c r="E817">
        <v>11</v>
      </c>
      <c r="F817" t="str">
        <f>TEXT(tbl_Datos[[#This Row],[Fecha]],"dddd")</f>
        <v>lunes</v>
      </c>
      <c r="G817">
        <f>WEEKNUM(tbl_Datos[[#This Row],[Fecha]])</f>
        <v>12</v>
      </c>
    </row>
    <row r="818" spans="2:7" x14ac:dyDescent="0.3">
      <c r="B818" s="17">
        <v>46098</v>
      </c>
      <c r="C818" t="s">
        <v>106</v>
      </c>
      <c r="D818" t="s">
        <v>217</v>
      </c>
      <c r="E818">
        <v>52</v>
      </c>
      <c r="F818" t="str">
        <f>TEXT(tbl_Datos[[#This Row],[Fecha]],"dddd")</f>
        <v>martes</v>
      </c>
      <c r="G818">
        <f>WEEKNUM(tbl_Datos[[#This Row],[Fecha]])</f>
        <v>12</v>
      </c>
    </row>
    <row r="819" spans="2:7" x14ac:dyDescent="0.3">
      <c r="B819" s="17">
        <v>46098</v>
      </c>
      <c r="C819" t="s">
        <v>39</v>
      </c>
      <c r="D819" t="s">
        <v>217</v>
      </c>
      <c r="E819">
        <v>1144</v>
      </c>
      <c r="F819" t="str">
        <f>TEXT(tbl_Datos[[#This Row],[Fecha]],"dddd")</f>
        <v>martes</v>
      </c>
      <c r="G819">
        <f>WEEKNUM(tbl_Datos[[#This Row],[Fecha]])</f>
        <v>12</v>
      </c>
    </row>
    <row r="820" spans="2:7" x14ac:dyDescent="0.3">
      <c r="B820" s="17">
        <v>46098</v>
      </c>
      <c r="C820" t="s">
        <v>38</v>
      </c>
      <c r="D820" t="s">
        <v>226</v>
      </c>
      <c r="E820">
        <v>96</v>
      </c>
      <c r="F820" t="str">
        <f>TEXT(tbl_Datos[[#This Row],[Fecha]],"dddd")</f>
        <v>martes</v>
      </c>
      <c r="G820">
        <f>WEEKNUM(tbl_Datos[[#This Row],[Fecha]])</f>
        <v>12</v>
      </c>
    </row>
    <row r="821" spans="2:7" x14ac:dyDescent="0.3">
      <c r="B821" s="17">
        <v>46098</v>
      </c>
      <c r="C821" t="s">
        <v>39</v>
      </c>
      <c r="D821" t="s">
        <v>234</v>
      </c>
      <c r="E821">
        <v>612</v>
      </c>
      <c r="F821" t="str">
        <f>TEXT(tbl_Datos[[#This Row],[Fecha]],"dddd")</f>
        <v>martes</v>
      </c>
      <c r="G821">
        <f>WEEKNUM(tbl_Datos[[#This Row],[Fecha]])</f>
        <v>12</v>
      </c>
    </row>
    <row r="822" spans="2:7" x14ac:dyDescent="0.3">
      <c r="B822" s="17">
        <v>46098</v>
      </c>
      <c r="C822" t="s">
        <v>106</v>
      </c>
      <c r="D822" t="s">
        <v>226</v>
      </c>
      <c r="E822">
        <v>768</v>
      </c>
      <c r="F822" t="str">
        <f>TEXT(tbl_Datos[[#This Row],[Fecha]],"dddd")</f>
        <v>martes</v>
      </c>
      <c r="G822">
        <f>WEEKNUM(tbl_Datos[[#This Row],[Fecha]])</f>
        <v>12</v>
      </c>
    </row>
    <row r="823" spans="2:7" x14ac:dyDescent="0.3">
      <c r="B823" s="17">
        <v>46098</v>
      </c>
      <c r="C823" t="s">
        <v>106</v>
      </c>
      <c r="D823" t="s">
        <v>231</v>
      </c>
      <c r="E823">
        <v>66</v>
      </c>
      <c r="F823" t="str">
        <f>TEXT(tbl_Datos[[#This Row],[Fecha]],"dddd")</f>
        <v>martes</v>
      </c>
      <c r="G823">
        <f>WEEKNUM(tbl_Datos[[#This Row],[Fecha]])</f>
        <v>12</v>
      </c>
    </row>
    <row r="824" spans="2:7" x14ac:dyDescent="0.3">
      <c r="B824" s="17">
        <v>46098</v>
      </c>
      <c r="C824" t="s">
        <v>38</v>
      </c>
      <c r="D824" t="s">
        <v>241</v>
      </c>
      <c r="E824">
        <v>1020</v>
      </c>
      <c r="F824" t="str">
        <f>TEXT(tbl_Datos[[#This Row],[Fecha]],"dddd")</f>
        <v>martes</v>
      </c>
      <c r="G824">
        <f>WEEKNUM(tbl_Datos[[#This Row],[Fecha]])</f>
        <v>12</v>
      </c>
    </row>
    <row r="825" spans="2:7" x14ac:dyDescent="0.3">
      <c r="B825" s="17">
        <v>46098</v>
      </c>
      <c r="C825" t="s">
        <v>38</v>
      </c>
      <c r="D825" t="s">
        <v>237</v>
      </c>
      <c r="E825">
        <v>1260</v>
      </c>
      <c r="F825" t="str">
        <f>TEXT(tbl_Datos[[#This Row],[Fecha]],"dddd")</f>
        <v>martes</v>
      </c>
      <c r="G825">
        <f>WEEKNUM(tbl_Datos[[#This Row],[Fecha]])</f>
        <v>12</v>
      </c>
    </row>
    <row r="826" spans="2:7" x14ac:dyDescent="0.3">
      <c r="B826" s="17">
        <v>46098</v>
      </c>
      <c r="C826" t="s">
        <v>106</v>
      </c>
      <c r="D826" t="s">
        <v>233</v>
      </c>
      <c r="E826">
        <v>714</v>
      </c>
      <c r="F826" t="str">
        <f>TEXT(tbl_Datos[[#This Row],[Fecha]],"dddd")</f>
        <v>martes</v>
      </c>
      <c r="G826">
        <f>WEEKNUM(tbl_Datos[[#This Row],[Fecha]])</f>
        <v>12</v>
      </c>
    </row>
    <row r="827" spans="2:7" x14ac:dyDescent="0.3">
      <c r="B827" s="17">
        <v>46098</v>
      </c>
      <c r="C827" t="s">
        <v>39</v>
      </c>
      <c r="D827" t="s">
        <v>235</v>
      </c>
      <c r="E827">
        <v>473</v>
      </c>
      <c r="F827" t="str">
        <f>TEXT(tbl_Datos[[#This Row],[Fecha]],"dddd")</f>
        <v>martes</v>
      </c>
      <c r="G827">
        <f>WEEKNUM(tbl_Datos[[#This Row],[Fecha]])</f>
        <v>12</v>
      </c>
    </row>
    <row r="828" spans="2:7" x14ac:dyDescent="0.3">
      <c r="B828" s="17">
        <v>46098</v>
      </c>
      <c r="C828" t="s">
        <v>39</v>
      </c>
      <c r="D828" t="s">
        <v>228</v>
      </c>
      <c r="E828">
        <v>1512</v>
      </c>
      <c r="F828" t="str">
        <f>TEXT(tbl_Datos[[#This Row],[Fecha]],"dddd")</f>
        <v>martes</v>
      </c>
      <c r="G828">
        <f>WEEKNUM(tbl_Datos[[#This Row],[Fecha]])</f>
        <v>12</v>
      </c>
    </row>
    <row r="829" spans="2:7" x14ac:dyDescent="0.3">
      <c r="B829" s="17">
        <v>46099</v>
      </c>
      <c r="C829" t="s">
        <v>38</v>
      </c>
      <c r="D829" t="s">
        <v>226</v>
      </c>
      <c r="E829">
        <v>2208</v>
      </c>
      <c r="F829" t="str">
        <f>TEXT(tbl_Datos[[#This Row],[Fecha]],"dddd")</f>
        <v>miércoles</v>
      </c>
      <c r="G829">
        <f>WEEKNUM(tbl_Datos[[#This Row],[Fecha]])</f>
        <v>12</v>
      </c>
    </row>
    <row r="830" spans="2:7" x14ac:dyDescent="0.3">
      <c r="B830" s="17">
        <v>46099</v>
      </c>
      <c r="C830" t="s">
        <v>38</v>
      </c>
      <c r="D830" t="s">
        <v>239</v>
      </c>
      <c r="E830">
        <v>38</v>
      </c>
      <c r="F830" t="str">
        <f>TEXT(tbl_Datos[[#This Row],[Fecha]],"dddd")</f>
        <v>miércoles</v>
      </c>
      <c r="G830">
        <f>WEEKNUM(tbl_Datos[[#This Row],[Fecha]])</f>
        <v>12</v>
      </c>
    </row>
    <row r="831" spans="2:7" x14ac:dyDescent="0.3">
      <c r="B831" s="17">
        <v>46099</v>
      </c>
      <c r="C831" t="s">
        <v>106</v>
      </c>
      <c r="D831" t="s">
        <v>217</v>
      </c>
      <c r="E831">
        <v>780</v>
      </c>
      <c r="F831" t="str">
        <f>TEXT(tbl_Datos[[#This Row],[Fecha]],"dddd")</f>
        <v>miércoles</v>
      </c>
      <c r="G831">
        <f>WEEKNUM(tbl_Datos[[#This Row],[Fecha]])</f>
        <v>12</v>
      </c>
    </row>
    <row r="832" spans="2:7" x14ac:dyDescent="0.3">
      <c r="B832" s="17">
        <v>46099</v>
      </c>
      <c r="C832" t="s">
        <v>106</v>
      </c>
      <c r="D832" t="s">
        <v>239</v>
      </c>
      <c r="E832">
        <v>190</v>
      </c>
      <c r="F832" t="str">
        <f>TEXT(tbl_Datos[[#This Row],[Fecha]],"dddd")</f>
        <v>miércoles</v>
      </c>
      <c r="G832">
        <f>WEEKNUM(tbl_Datos[[#This Row],[Fecha]])</f>
        <v>12</v>
      </c>
    </row>
    <row r="833" spans="2:7" x14ac:dyDescent="0.3">
      <c r="B833" s="17">
        <v>46099</v>
      </c>
      <c r="C833" t="s">
        <v>106</v>
      </c>
      <c r="D833" t="s">
        <v>239</v>
      </c>
      <c r="E833">
        <v>380</v>
      </c>
      <c r="F833" t="str">
        <f>TEXT(tbl_Datos[[#This Row],[Fecha]],"dddd")</f>
        <v>miércoles</v>
      </c>
      <c r="G833">
        <f>WEEKNUM(tbl_Datos[[#This Row],[Fecha]])</f>
        <v>12</v>
      </c>
    </row>
    <row r="834" spans="2:7" x14ac:dyDescent="0.3">
      <c r="B834" s="17">
        <v>46099</v>
      </c>
      <c r="C834" t="s">
        <v>106</v>
      </c>
      <c r="D834" t="s">
        <v>227</v>
      </c>
      <c r="E834">
        <v>1450</v>
      </c>
      <c r="F834" t="str">
        <f>TEXT(tbl_Datos[[#This Row],[Fecha]],"dddd")</f>
        <v>miércoles</v>
      </c>
      <c r="G834">
        <f>WEEKNUM(tbl_Datos[[#This Row],[Fecha]])</f>
        <v>12</v>
      </c>
    </row>
    <row r="835" spans="2:7" x14ac:dyDescent="0.3">
      <c r="B835" s="17">
        <v>46099</v>
      </c>
      <c r="C835" t="s">
        <v>42</v>
      </c>
      <c r="D835" t="s">
        <v>221</v>
      </c>
      <c r="E835">
        <v>117</v>
      </c>
      <c r="F835" t="str">
        <f>TEXT(tbl_Datos[[#This Row],[Fecha]],"dddd")</f>
        <v>miércoles</v>
      </c>
      <c r="G835">
        <f>WEEKNUM(tbl_Datos[[#This Row],[Fecha]])</f>
        <v>12</v>
      </c>
    </row>
    <row r="836" spans="2:7" x14ac:dyDescent="0.3">
      <c r="B836" s="17">
        <v>46099</v>
      </c>
      <c r="C836" t="s">
        <v>42</v>
      </c>
      <c r="D836" t="s">
        <v>237</v>
      </c>
      <c r="E836">
        <v>1260</v>
      </c>
      <c r="F836" t="str">
        <f>TEXT(tbl_Datos[[#This Row],[Fecha]],"dddd")</f>
        <v>miércoles</v>
      </c>
      <c r="G836">
        <f>WEEKNUM(tbl_Datos[[#This Row],[Fecha]])</f>
        <v>12</v>
      </c>
    </row>
    <row r="837" spans="2:7" x14ac:dyDescent="0.3">
      <c r="B837" s="17">
        <v>46099</v>
      </c>
      <c r="C837" t="s">
        <v>42</v>
      </c>
      <c r="D837" t="s">
        <v>227</v>
      </c>
      <c r="E837">
        <v>464</v>
      </c>
      <c r="F837" t="str">
        <f>TEXT(tbl_Datos[[#This Row],[Fecha]],"dddd")</f>
        <v>miércoles</v>
      </c>
      <c r="G837">
        <f>WEEKNUM(tbl_Datos[[#This Row],[Fecha]])</f>
        <v>12</v>
      </c>
    </row>
    <row r="838" spans="2:7" x14ac:dyDescent="0.3">
      <c r="B838" s="17">
        <v>46099</v>
      </c>
      <c r="C838" t="s">
        <v>39</v>
      </c>
      <c r="D838" t="s">
        <v>234</v>
      </c>
      <c r="E838">
        <v>1275</v>
      </c>
      <c r="F838" t="str">
        <f>TEXT(tbl_Datos[[#This Row],[Fecha]],"dddd")</f>
        <v>miércoles</v>
      </c>
      <c r="G838">
        <f>WEEKNUM(tbl_Datos[[#This Row],[Fecha]])</f>
        <v>12</v>
      </c>
    </row>
    <row r="839" spans="2:7" x14ac:dyDescent="0.3">
      <c r="B839" s="17">
        <v>46099</v>
      </c>
      <c r="C839" t="s">
        <v>106</v>
      </c>
      <c r="D839" t="s">
        <v>225</v>
      </c>
      <c r="E839">
        <v>1344</v>
      </c>
      <c r="F839" t="str">
        <f>TEXT(tbl_Datos[[#This Row],[Fecha]],"dddd")</f>
        <v>miércoles</v>
      </c>
      <c r="G839">
        <f>WEEKNUM(tbl_Datos[[#This Row],[Fecha]])</f>
        <v>12</v>
      </c>
    </row>
    <row r="840" spans="2:7" x14ac:dyDescent="0.3">
      <c r="B840" s="17">
        <v>46099</v>
      </c>
      <c r="C840" t="s">
        <v>42</v>
      </c>
      <c r="D840" t="s">
        <v>228</v>
      </c>
      <c r="E840">
        <v>1800</v>
      </c>
      <c r="F840" t="str">
        <f>TEXT(tbl_Datos[[#This Row],[Fecha]],"dddd")</f>
        <v>miércoles</v>
      </c>
      <c r="G840">
        <f>WEEKNUM(tbl_Datos[[#This Row],[Fecha]])</f>
        <v>12</v>
      </c>
    </row>
    <row r="841" spans="2:7" x14ac:dyDescent="0.3">
      <c r="B841" s="17">
        <v>46099</v>
      </c>
      <c r="C841" t="s">
        <v>39</v>
      </c>
      <c r="D841" t="s">
        <v>240</v>
      </c>
      <c r="E841">
        <v>540</v>
      </c>
      <c r="F841" t="str">
        <f>TEXT(tbl_Datos[[#This Row],[Fecha]],"dddd")</f>
        <v>miércoles</v>
      </c>
      <c r="G841">
        <f>WEEKNUM(tbl_Datos[[#This Row],[Fecha]])</f>
        <v>12</v>
      </c>
    </row>
    <row r="842" spans="2:7" x14ac:dyDescent="0.3">
      <c r="B842" s="17">
        <v>46099</v>
      </c>
      <c r="C842" t="s">
        <v>42</v>
      </c>
      <c r="D842" t="s">
        <v>234</v>
      </c>
      <c r="E842">
        <v>357</v>
      </c>
      <c r="F842" t="str">
        <f>TEXT(tbl_Datos[[#This Row],[Fecha]],"dddd")</f>
        <v>miércoles</v>
      </c>
      <c r="G842">
        <f>WEEKNUM(tbl_Datos[[#This Row],[Fecha]])</f>
        <v>12</v>
      </c>
    </row>
    <row r="843" spans="2:7" x14ac:dyDescent="0.3">
      <c r="B843" s="17">
        <v>46099</v>
      </c>
      <c r="C843" t="s">
        <v>39</v>
      </c>
      <c r="D843" t="s">
        <v>237</v>
      </c>
      <c r="E843">
        <v>1323</v>
      </c>
      <c r="F843" t="str">
        <f>TEXT(tbl_Datos[[#This Row],[Fecha]],"dddd")</f>
        <v>miércoles</v>
      </c>
      <c r="G843">
        <f>WEEKNUM(tbl_Datos[[#This Row],[Fecha]])</f>
        <v>12</v>
      </c>
    </row>
    <row r="844" spans="2:7" x14ac:dyDescent="0.3">
      <c r="B844" s="17">
        <v>46099</v>
      </c>
      <c r="C844" t="s">
        <v>106</v>
      </c>
      <c r="D844" t="s">
        <v>231</v>
      </c>
      <c r="E844">
        <v>264</v>
      </c>
      <c r="F844" t="str">
        <f>TEXT(tbl_Datos[[#This Row],[Fecha]],"dddd")</f>
        <v>miércoles</v>
      </c>
      <c r="G844">
        <f>WEEKNUM(tbl_Datos[[#This Row],[Fecha]])</f>
        <v>12</v>
      </c>
    </row>
    <row r="845" spans="2:7" x14ac:dyDescent="0.3">
      <c r="B845" s="17">
        <v>46100</v>
      </c>
      <c r="C845" t="s">
        <v>39</v>
      </c>
      <c r="D845" t="s">
        <v>231</v>
      </c>
      <c r="E845">
        <v>506</v>
      </c>
      <c r="F845" t="str">
        <f>TEXT(tbl_Datos[[#This Row],[Fecha]],"dddd")</f>
        <v>jueves</v>
      </c>
      <c r="G845">
        <f>WEEKNUM(tbl_Datos[[#This Row],[Fecha]])</f>
        <v>12</v>
      </c>
    </row>
    <row r="846" spans="2:7" x14ac:dyDescent="0.3">
      <c r="B846" s="17">
        <v>46100</v>
      </c>
      <c r="C846" t="s">
        <v>38</v>
      </c>
      <c r="D846" t="s">
        <v>233</v>
      </c>
      <c r="E846">
        <v>612</v>
      </c>
      <c r="F846" t="str">
        <f>TEXT(tbl_Datos[[#This Row],[Fecha]],"dddd")</f>
        <v>jueves</v>
      </c>
      <c r="G846">
        <f>WEEKNUM(tbl_Datos[[#This Row],[Fecha]])</f>
        <v>12</v>
      </c>
    </row>
    <row r="847" spans="2:7" x14ac:dyDescent="0.3">
      <c r="B847" s="17">
        <v>46100</v>
      </c>
      <c r="C847" t="s">
        <v>42</v>
      </c>
      <c r="D847" t="s">
        <v>233</v>
      </c>
      <c r="E847">
        <v>1071</v>
      </c>
      <c r="F847" t="str">
        <f>TEXT(tbl_Datos[[#This Row],[Fecha]],"dddd")</f>
        <v>jueves</v>
      </c>
      <c r="G847">
        <f>WEEKNUM(tbl_Datos[[#This Row],[Fecha]])</f>
        <v>12</v>
      </c>
    </row>
    <row r="848" spans="2:7" x14ac:dyDescent="0.3">
      <c r="B848" s="17">
        <v>46100</v>
      </c>
      <c r="C848" t="s">
        <v>42</v>
      </c>
      <c r="D848" t="s">
        <v>234</v>
      </c>
      <c r="E848">
        <v>204</v>
      </c>
      <c r="F848" t="str">
        <f>TEXT(tbl_Datos[[#This Row],[Fecha]],"dddd")</f>
        <v>jueves</v>
      </c>
      <c r="G848">
        <f>WEEKNUM(tbl_Datos[[#This Row],[Fecha]])</f>
        <v>12</v>
      </c>
    </row>
    <row r="849" spans="2:7" x14ac:dyDescent="0.3">
      <c r="B849" s="17">
        <v>46100</v>
      </c>
      <c r="C849" t="s">
        <v>38</v>
      </c>
      <c r="D849" t="s">
        <v>242</v>
      </c>
      <c r="E849">
        <v>684</v>
      </c>
      <c r="F849" t="str">
        <f>TEXT(tbl_Datos[[#This Row],[Fecha]],"dddd")</f>
        <v>jueves</v>
      </c>
      <c r="G849">
        <f>WEEKNUM(tbl_Datos[[#This Row],[Fecha]])</f>
        <v>12</v>
      </c>
    </row>
    <row r="850" spans="2:7" x14ac:dyDescent="0.3">
      <c r="B850" s="17">
        <v>46100</v>
      </c>
      <c r="C850" t="s">
        <v>106</v>
      </c>
      <c r="D850" t="s">
        <v>230</v>
      </c>
      <c r="E850">
        <v>814</v>
      </c>
      <c r="F850" t="str">
        <f>TEXT(tbl_Datos[[#This Row],[Fecha]],"dddd")</f>
        <v>jueves</v>
      </c>
      <c r="G850">
        <f>WEEKNUM(tbl_Datos[[#This Row],[Fecha]])</f>
        <v>12</v>
      </c>
    </row>
    <row r="851" spans="2:7" x14ac:dyDescent="0.3">
      <c r="B851" s="17">
        <v>46100</v>
      </c>
      <c r="C851" t="s">
        <v>38</v>
      </c>
      <c r="D851" t="s">
        <v>237</v>
      </c>
      <c r="E851">
        <v>630</v>
      </c>
      <c r="F851" t="str">
        <f>TEXT(tbl_Datos[[#This Row],[Fecha]],"dddd")</f>
        <v>jueves</v>
      </c>
      <c r="G851">
        <f>WEEKNUM(tbl_Datos[[#This Row],[Fecha]])</f>
        <v>12</v>
      </c>
    </row>
    <row r="852" spans="2:7" x14ac:dyDescent="0.3">
      <c r="B852" s="17">
        <v>46100</v>
      </c>
      <c r="C852" t="s">
        <v>106</v>
      </c>
      <c r="D852" t="s">
        <v>217</v>
      </c>
      <c r="E852">
        <v>364</v>
      </c>
      <c r="F852" t="str">
        <f>TEXT(tbl_Datos[[#This Row],[Fecha]],"dddd")</f>
        <v>jueves</v>
      </c>
      <c r="G852">
        <f>WEEKNUM(tbl_Datos[[#This Row],[Fecha]])</f>
        <v>12</v>
      </c>
    </row>
    <row r="853" spans="2:7" x14ac:dyDescent="0.3">
      <c r="B853" s="17">
        <v>46100</v>
      </c>
      <c r="C853" t="s">
        <v>38</v>
      </c>
      <c r="D853" t="s">
        <v>240</v>
      </c>
      <c r="E853">
        <v>585</v>
      </c>
      <c r="F853" t="str">
        <f>TEXT(tbl_Datos[[#This Row],[Fecha]],"dddd")</f>
        <v>jueves</v>
      </c>
      <c r="G853">
        <f>WEEKNUM(tbl_Datos[[#This Row],[Fecha]])</f>
        <v>12</v>
      </c>
    </row>
    <row r="854" spans="2:7" x14ac:dyDescent="0.3">
      <c r="B854" s="17">
        <v>46100</v>
      </c>
      <c r="C854" t="s">
        <v>38</v>
      </c>
      <c r="D854" t="s">
        <v>221</v>
      </c>
      <c r="E854">
        <v>91</v>
      </c>
      <c r="F854" t="str">
        <f>TEXT(tbl_Datos[[#This Row],[Fecha]],"dddd")</f>
        <v>jueves</v>
      </c>
      <c r="G854">
        <f>WEEKNUM(tbl_Datos[[#This Row],[Fecha]])</f>
        <v>12</v>
      </c>
    </row>
    <row r="855" spans="2:7" x14ac:dyDescent="0.3">
      <c r="B855" s="17">
        <v>46100</v>
      </c>
      <c r="C855" t="s">
        <v>38</v>
      </c>
      <c r="D855" t="s">
        <v>223</v>
      </c>
      <c r="E855">
        <v>689</v>
      </c>
      <c r="F855" t="str">
        <f>TEXT(tbl_Datos[[#This Row],[Fecha]],"dddd")</f>
        <v>jueves</v>
      </c>
      <c r="G855">
        <f>WEEKNUM(tbl_Datos[[#This Row],[Fecha]])</f>
        <v>12</v>
      </c>
    </row>
    <row r="856" spans="2:7" x14ac:dyDescent="0.3">
      <c r="B856" s="17">
        <v>46100</v>
      </c>
      <c r="C856" t="s">
        <v>38</v>
      </c>
      <c r="D856" t="s">
        <v>226</v>
      </c>
      <c r="E856">
        <v>768</v>
      </c>
      <c r="F856" t="str">
        <f>TEXT(tbl_Datos[[#This Row],[Fecha]],"dddd")</f>
        <v>jueves</v>
      </c>
      <c r="G856">
        <f>WEEKNUM(tbl_Datos[[#This Row],[Fecha]])</f>
        <v>12</v>
      </c>
    </row>
    <row r="857" spans="2:7" x14ac:dyDescent="0.3">
      <c r="B857" s="17">
        <v>46100</v>
      </c>
      <c r="C857" t="s">
        <v>39</v>
      </c>
      <c r="D857" t="s">
        <v>228</v>
      </c>
      <c r="E857">
        <v>1656</v>
      </c>
      <c r="F857" t="str">
        <f>TEXT(tbl_Datos[[#This Row],[Fecha]],"dddd")</f>
        <v>jueves</v>
      </c>
      <c r="G857">
        <f>WEEKNUM(tbl_Datos[[#This Row],[Fecha]])</f>
        <v>12</v>
      </c>
    </row>
    <row r="858" spans="2:7" x14ac:dyDescent="0.3">
      <c r="B858" s="17">
        <v>46100</v>
      </c>
      <c r="C858" t="s">
        <v>42</v>
      </c>
      <c r="D858" t="s">
        <v>233</v>
      </c>
      <c r="E858">
        <v>867</v>
      </c>
      <c r="F858" t="str">
        <f>TEXT(tbl_Datos[[#This Row],[Fecha]],"dddd")</f>
        <v>jueves</v>
      </c>
      <c r="G858">
        <f>WEEKNUM(tbl_Datos[[#This Row],[Fecha]])</f>
        <v>12</v>
      </c>
    </row>
    <row r="859" spans="2:7" x14ac:dyDescent="0.3">
      <c r="B859" s="17">
        <v>46100</v>
      </c>
      <c r="C859" t="s">
        <v>39</v>
      </c>
      <c r="D859" t="s">
        <v>233</v>
      </c>
      <c r="E859">
        <v>1020</v>
      </c>
      <c r="F859" t="str">
        <f>TEXT(tbl_Datos[[#This Row],[Fecha]],"dddd")</f>
        <v>jueves</v>
      </c>
      <c r="G859">
        <f>WEEKNUM(tbl_Datos[[#This Row],[Fecha]])</f>
        <v>12</v>
      </c>
    </row>
    <row r="860" spans="2:7" x14ac:dyDescent="0.3">
      <c r="B860" s="17">
        <v>46100</v>
      </c>
      <c r="C860" t="s">
        <v>39</v>
      </c>
      <c r="D860" t="s">
        <v>241</v>
      </c>
      <c r="E860">
        <v>780</v>
      </c>
      <c r="F860" t="str">
        <f>TEXT(tbl_Datos[[#This Row],[Fecha]],"dddd")</f>
        <v>jueves</v>
      </c>
      <c r="G860">
        <f>WEEKNUM(tbl_Datos[[#This Row],[Fecha]])</f>
        <v>12</v>
      </c>
    </row>
    <row r="861" spans="2:7" x14ac:dyDescent="0.3">
      <c r="B861" s="17">
        <v>46100</v>
      </c>
      <c r="C861" t="s">
        <v>42</v>
      </c>
      <c r="D861" t="s">
        <v>221</v>
      </c>
      <c r="E861">
        <v>130</v>
      </c>
      <c r="F861" t="str">
        <f>TEXT(tbl_Datos[[#This Row],[Fecha]],"dddd")</f>
        <v>jueves</v>
      </c>
      <c r="G861">
        <f>WEEKNUM(tbl_Datos[[#This Row],[Fecha]])</f>
        <v>12</v>
      </c>
    </row>
    <row r="862" spans="2:7" x14ac:dyDescent="0.3">
      <c r="B862" s="17">
        <v>46100</v>
      </c>
      <c r="C862" t="s">
        <v>42</v>
      </c>
      <c r="D862" t="s">
        <v>223</v>
      </c>
      <c r="E862">
        <v>530</v>
      </c>
      <c r="F862" t="str">
        <f>TEXT(tbl_Datos[[#This Row],[Fecha]],"dddd")</f>
        <v>jueves</v>
      </c>
      <c r="G862">
        <f>WEEKNUM(tbl_Datos[[#This Row],[Fecha]])</f>
        <v>12</v>
      </c>
    </row>
    <row r="863" spans="2:7" x14ac:dyDescent="0.3">
      <c r="B863" s="17">
        <v>46100</v>
      </c>
      <c r="C863" t="s">
        <v>38</v>
      </c>
      <c r="D863" t="s">
        <v>242</v>
      </c>
      <c r="E863">
        <v>57</v>
      </c>
      <c r="F863" t="str">
        <f>TEXT(tbl_Datos[[#This Row],[Fecha]],"dddd")</f>
        <v>jueves</v>
      </c>
      <c r="G863">
        <f>WEEKNUM(tbl_Datos[[#This Row],[Fecha]])</f>
        <v>12</v>
      </c>
    </row>
    <row r="864" spans="2:7" x14ac:dyDescent="0.3">
      <c r="B864" s="17">
        <v>46101</v>
      </c>
      <c r="C864" t="s">
        <v>106</v>
      </c>
      <c r="D864" t="s">
        <v>241</v>
      </c>
      <c r="E864">
        <v>60</v>
      </c>
      <c r="F864" t="str">
        <f>TEXT(tbl_Datos[[#This Row],[Fecha]],"dddd")</f>
        <v>viernes</v>
      </c>
      <c r="G864">
        <f>WEEKNUM(tbl_Datos[[#This Row],[Fecha]])</f>
        <v>12</v>
      </c>
    </row>
    <row r="865" spans="2:7" x14ac:dyDescent="0.3">
      <c r="B865" s="17">
        <v>46101</v>
      </c>
      <c r="C865" t="s">
        <v>39</v>
      </c>
      <c r="D865" t="s">
        <v>226</v>
      </c>
      <c r="E865">
        <v>1824</v>
      </c>
      <c r="F865" t="str">
        <f>TEXT(tbl_Datos[[#This Row],[Fecha]],"dddd")</f>
        <v>viernes</v>
      </c>
      <c r="G865">
        <f>WEEKNUM(tbl_Datos[[#This Row],[Fecha]])</f>
        <v>12</v>
      </c>
    </row>
    <row r="866" spans="2:7" x14ac:dyDescent="0.3">
      <c r="B866" s="17">
        <v>46101</v>
      </c>
      <c r="C866" t="s">
        <v>106</v>
      </c>
      <c r="D866" t="s">
        <v>237</v>
      </c>
      <c r="E866">
        <v>1386</v>
      </c>
      <c r="F866" t="str">
        <f>TEXT(tbl_Datos[[#This Row],[Fecha]],"dddd")</f>
        <v>viernes</v>
      </c>
      <c r="G866">
        <f>WEEKNUM(tbl_Datos[[#This Row],[Fecha]])</f>
        <v>12</v>
      </c>
    </row>
    <row r="867" spans="2:7" x14ac:dyDescent="0.3">
      <c r="B867" s="17">
        <v>46101</v>
      </c>
      <c r="C867" t="s">
        <v>39</v>
      </c>
      <c r="D867" t="s">
        <v>223</v>
      </c>
      <c r="E867">
        <v>371</v>
      </c>
      <c r="F867" t="str">
        <f>TEXT(tbl_Datos[[#This Row],[Fecha]],"dddd")</f>
        <v>viernes</v>
      </c>
      <c r="G867">
        <f>WEEKNUM(tbl_Datos[[#This Row],[Fecha]])</f>
        <v>12</v>
      </c>
    </row>
    <row r="868" spans="2:7" x14ac:dyDescent="0.3">
      <c r="B868" s="17">
        <v>46101</v>
      </c>
      <c r="C868" t="s">
        <v>106</v>
      </c>
      <c r="D868" t="s">
        <v>215</v>
      </c>
      <c r="E868">
        <v>690</v>
      </c>
      <c r="F868" t="str">
        <f>TEXT(tbl_Datos[[#This Row],[Fecha]],"dddd")</f>
        <v>viernes</v>
      </c>
      <c r="G868">
        <f>WEEKNUM(tbl_Datos[[#This Row],[Fecha]])</f>
        <v>12</v>
      </c>
    </row>
    <row r="869" spans="2:7" x14ac:dyDescent="0.3">
      <c r="B869" s="17">
        <v>46101</v>
      </c>
      <c r="C869" t="s">
        <v>42</v>
      </c>
      <c r="D869" t="s">
        <v>215</v>
      </c>
      <c r="E869">
        <v>1587</v>
      </c>
      <c r="F869" t="str">
        <f>TEXT(tbl_Datos[[#This Row],[Fecha]],"dddd")</f>
        <v>viernes</v>
      </c>
      <c r="G869">
        <f>WEEKNUM(tbl_Datos[[#This Row],[Fecha]])</f>
        <v>12</v>
      </c>
    </row>
    <row r="870" spans="2:7" x14ac:dyDescent="0.3">
      <c r="B870" s="17">
        <v>46101</v>
      </c>
      <c r="C870" t="s">
        <v>106</v>
      </c>
      <c r="D870" t="s">
        <v>234</v>
      </c>
      <c r="E870">
        <v>1020</v>
      </c>
      <c r="F870" t="str">
        <f>TEXT(tbl_Datos[[#This Row],[Fecha]],"dddd")</f>
        <v>viernes</v>
      </c>
      <c r="G870">
        <f>WEEKNUM(tbl_Datos[[#This Row],[Fecha]])</f>
        <v>12</v>
      </c>
    </row>
    <row r="871" spans="2:7" x14ac:dyDescent="0.3">
      <c r="B871" s="17">
        <v>46102</v>
      </c>
      <c r="C871" t="s">
        <v>39</v>
      </c>
      <c r="D871" t="s">
        <v>230</v>
      </c>
      <c r="E871">
        <v>518</v>
      </c>
      <c r="F871" t="str">
        <f>TEXT(tbl_Datos[[#This Row],[Fecha]],"dddd")</f>
        <v>sábado</v>
      </c>
      <c r="G871">
        <f>WEEKNUM(tbl_Datos[[#This Row],[Fecha]])</f>
        <v>12</v>
      </c>
    </row>
    <row r="872" spans="2:7" x14ac:dyDescent="0.3">
      <c r="B872" s="17">
        <v>46102</v>
      </c>
      <c r="C872" t="s">
        <v>106</v>
      </c>
      <c r="D872" t="s">
        <v>230</v>
      </c>
      <c r="E872">
        <v>222</v>
      </c>
      <c r="F872" t="str">
        <f>TEXT(tbl_Datos[[#This Row],[Fecha]],"dddd")</f>
        <v>sábado</v>
      </c>
      <c r="G872">
        <f>WEEKNUM(tbl_Datos[[#This Row],[Fecha]])</f>
        <v>12</v>
      </c>
    </row>
    <row r="873" spans="2:7" x14ac:dyDescent="0.3">
      <c r="B873" s="17">
        <v>46102</v>
      </c>
      <c r="C873" t="s">
        <v>42</v>
      </c>
      <c r="D873" t="s">
        <v>235</v>
      </c>
      <c r="E873">
        <v>172</v>
      </c>
      <c r="F873" t="str">
        <f>TEXT(tbl_Datos[[#This Row],[Fecha]],"dddd")</f>
        <v>sábado</v>
      </c>
      <c r="G873">
        <f>WEEKNUM(tbl_Datos[[#This Row],[Fecha]])</f>
        <v>12</v>
      </c>
    </row>
    <row r="874" spans="2:7" x14ac:dyDescent="0.3">
      <c r="B874" s="17">
        <v>46102</v>
      </c>
      <c r="C874" t="s">
        <v>38</v>
      </c>
      <c r="D874" t="s">
        <v>236</v>
      </c>
      <c r="E874">
        <v>88</v>
      </c>
      <c r="F874" t="str">
        <f>TEXT(tbl_Datos[[#This Row],[Fecha]],"dddd")</f>
        <v>sábado</v>
      </c>
      <c r="G874">
        <f>WEEKNUM(tbl_Datos[[#This Row],[Fecha]])</f>
        <v>12</v>
      </c>
    </row>
    <row r="875" spans="2:7" x14ac:dyDescent="0.3">
      <c r="B875" s="17">
        <v>46102</v>
      </c>
      <c r="C875" t="s">
        <v>106</v>
      </c>
      <c r="D875" t="s">
        <v>223</v>
      </c>
      <c r="E875">
        <v>1166</v>
      </c>
      <c r="F875" t="str">
        <f>TEXT(tbl_Datos[[#This Row],[Fecha]],"dddd")</f>
        <v>sábado</v>
      </c>
      <c r="G875">
        <f>WEEKNUM(tbl_Datos[[#This Row],[Fecha]])</f>
        <v>12</v>
      </c>
    </row>
    <row r="876" spans="2:7" x14ac:dyDescent="0.3">
      <c r="B876" s="17">
        <v>46102</v>
      </c>
      <c r="C876" t="s">
        <v>39</v>
      </c>
      <c r="D876" t="s">
        <v>225</v>
      </c>
      <c r="E876">
        <v>1408</v>
      </c>
      <c r="F876" t="str">
        <f>TEXT(tbl_Datos[[#This Row],[Fecha]],"dddd")</f>
        <v>sábado</v>
      </c>
      <c r="G876">
        <f>WEEKNUM(tbl_Datos[[#This Row],[Fecha]])</f>
        <v>12</v>
      </c>
    </row>
    <row r="877" spans="2:7" x14ac:dyDescent="0.3">
      <c r="B877" s="17">
        <v>46102</v>
      </c>
      <c r="C877" t="s">
        <v>42</v>
      </c>
      <c r="D877" t="s">
        <v>229</v>
      </c>
      <c r="E877">
        <v>352</v>
      </c>
      <c r="F877" t="str">
        <f>TEXT(tbl_Datos[[#This Row],[Fecha]],"dddd")</f>
        <v>sábado</v>
      </c>
      <c r="G877">
        <f>WEEKNUM(tbl_Datos[[#This Row],[Fecha]])</f>
        <v>12</v>
      </c>
    </row>
    <row r="878" spans="2:7" x14ac:dyDescent="0.3">
      <c r="B878" s="17">
        <v>46103</v>
      </c>
      <c r="C878" t="s">
        <v>106</v>
      </c>
      <c r="D878" t="s">
        <v>233</v>
      </c>
      <c r="E878">
        <v>408</v>
      </c>
      <c r="F878" t="str">
        <f>TEXT(tbl_Datos[[#This Row],[Fecha]],"dddd")</f>
        <v>domingo</v>
      </c>
      <c r="G878">
        <f>WEEKNUM(tbl_Datos[[#This Row],[Fecha]])</f>
        <v>13</v>
      </c>
    </row>
    <row r="879" spans="2:7" x14ac:dyDescent="0.3">
      <c r="B879" s="17">
        <v>46103</v>
      </c>
      <c r="C879" t="s">
        <v>106</v>
      </c>
      <c r="D879" t="s">
        <v>225</v>
      </c>
      <c r="E879">
        <v>768</v>
      </c>
      <c r="F879" t="str">
        <f>TEXT(tbl_Datos[[#This Row],[Fecha]],"dddd")</f>
        <v>domingo</v>
      </c>
      <c r="G879">
        <f>WEEKNUM(tbl_Datos[[#This Row],[Fecha]])</f>
        <v>13</v>
      </c>
    </row>
    <row r="880" spans="2:7" x14ac:dyDescent="0.3">
      <c r="B880" s="17">
        <v>46103</v>
      </c>
      <c r="C880" t="s">
        <v>38</v>
      </c>
      <c r="D880" t="s">
        <v>231</v>
      </c>
      <c r="E880">
        <v>242</v>
      </c>
      <c r="F880" t="str">
        <f>TEXT(tbl_Datos[[#This Row],[Fecha]],"dddd")</f>
        <v>domingo</v>
      </c>
      <c r="G880">
        <f>WEEKNUM(tbl_Datos[[#This Row],[Fecha]])</f>
        <v>13</v>
      </c>
    </row>
    <row r="881" spans="2:7" x14ac:dyDescent="0.3">
      <c r="B881" s="17">
        <v>46103</v>
      </c>
      <c r="C881" t="s">
        <v>38</v>
      </c>
      <c r="D881" t="s">
        <v>228</v>
      </c>
      <c r="E881">
        <v>1296</v>
      </c>
      <c r="F881" t="str">
        <f>TEXT(tbl_Datos[[#This Row],[Fecha]],"dddd")</f>
        <v>domingo</v>
      </c>
      <c r="G881">
        <f>WEEKNUM(tbl_Datos[[#This Row],[Fecha]])</f>
        <v>13</v>
      </c>
    </row>
    <row r="882" spans="2:7" x14ac:dyDescent="0.3">
      <c r="B882" s="17">
        <v>46103</v>
      </c>
      <c r="C882" t="s">
        <v>39</v>
      </c>
      <c r="D882" t="s">
        <v>232</v>
      </c>
      <c r="E882">
        <v>376</v>
      </c>
      <c r="F882" t="str">
        <f>TEXT(tbl_Datos[[#This Row],[Fecha]],"dddd")</f>
        <v>domingo</v>
      </c>
      <c r="G882">
        <f>WEEKNUM(tbl_Datos[[#This Row],[Fecha]])</f>
        <v>13</v>
      </c>
    </row>
    <row r="883" spans="2:7" x14ac:dyDescent="0.3">
      <c r="B883" s="17">
        <v>46103</v>
      </c>
      <c r="C883" t="s">
        <v>106</v>
      </c>
      <c r="D883" t="s">
        <v>230</v>
      </c>
      <c r="E883">
        <v>185</v>
      </c>
      <c r="F883" t="str">
        <f>TEXT(tbl_Datos[[#This Row],[Fecha]],"dddd")</f>
        <v>domingo</v>
      </c>
      <c r="G883">
        <f>WEEKNUM(tbl_Datos[[#This Row],[Fecha]])</f>
        <v>13</v>
      </c>
    </row>
    <row r="884" spans="2:7" x14ac:dyDescent="0.3">
      <c r="B884" s="17">
        <v>46103</v>
      </c>
      <c r="C884" t="s">
        <v>39</v>
      </c>
      <c r="D884" t="s">
        <v>231</v>
      </c>
      <c r="E884">
        <v>528</v>
      </c>
      <c r="F884" t="str">
        <f>TEXT(tbl_Datos[[#This Row],[Fecha]],"dddd")</f>
        <v>domingo</v>
      </c>
      <c r="G884">
        <f>WEEKNUM(tbl_Datos[[#This Row],[Fecha]])</f>
        <v>13</v>
      </c>
    </row>
    <row r="885" spans="2:7" x14ac:dyDescent="0.3">
      <c r="B885" s="17">
        <v>46103</v>
      </c>
      <c r="C885" t="s">
        <v>38</v>
      </c>
      <c r="D885" t="s">
        <v>228</v>
      </c>
      <c r="E885">
        <v>648</v>
      </c>
      <c r="F885" t="str">
        <f>TEXT(tbl_Datos[[#This Row],[Fecha]],"dddd")</f>
        <v>domingo</v>
      </c>
      <c r="G885">
        <f>WEEKNUM(tbl_Datos[[#This Row],[Fecha]])</f>
        <v>13</v>
      </c>
    </row>
    <row r="886" spans="2:7" x14ac:dyDescent="0.3">
      <c r="B886" s="17">
        <v>46103</v>
      </c>
      <c r="C886" t="s">
        <v>39</v>
      </c>
      <c r="D886" t="s">
        <v>232</v>
      </c>
      <c r="E886">
        <v>329</v>
      </c>
      <c r="F886" t="str">
        <f>TEXT(tbl_Datos[[#This Row],[Fecha]],"dddd")</f>
        <v>domingo</v>
      </c>
      <c r="G886">
        <f>WEEKNUM(tbl_Datos[[#This Row],[Fecha]])</f>
        <v>13</v>
      </c>
    </row>
    <row r="887" spans="2:7" x14ac:dyDescent="0.3">
      <c r="B887" s="17">
        <v>46104</v>
      </c>
      <c r="C887" t="s">
        <v>106</v>
      </c>
      <c r="D887" t="s">
        <v>241</v>
      </c>
      <c r="E887">
        <v>360</v>
      </c>
      <c r="F887" t="str">
        <f>TEXT(tbl_Datos[[#This Row],[Fecha]],"dddd")</f>
        <v>lunes</v>
      </c>
      <c r="G887">
        <f>WEEKNUM(tbl_Datos[[#This Row],[Fecha]])</f>
        <v>13</v>
      </c>
    </row>
    <row r="888" spans="2:7" x14ac:dyDescent="0.3">
      <c r="B888" s="17">
        <v>46104</v>
      </c>
      <c r="C888" t="s">
        <v>42</v>
      </c>
      <c r="D888" t="s">
        <v>227</v>
      </c>
      <c r="E888">
        <v>464</v>
      </c>
      <c r="F888" t="str">
        <f>TEXT(tbl_Datos[[#This Row],[Fecha]],"dddd")</f>
        <v>lunes</v>
      </c>
      <c r="G888">
        <f>WEEKNUM(tbl_Datos[[#This Row],[Fecha]])</f>
        <v>13</v>
      </c>
    </row>
    <row r="889" spans="2:7" x14ac:dyDescent="0.3">
      <c r="B889" s="17">
        <v>46104</v>
      </c>
      <c r="C889" t="s">
        <v>38</v>
      </c>
      <c r="D889" t="s">
        <v>221</v>
      </c>
      <c r="E889">
        <v>78</v>
      </c>
      <c r="F889" t="str">
        <f>TEXT(tbl_Datos[[#This Row],[Fecha]],"dddd")</f>
        <v>lunes</v>
      </c>
      <c r="G889">
        <f>WEEKNUM(tbl_Datos[[#This Row],[Fecha]])</f>
        <v>13</v>
      </c>
    </row>
    <row r="890" spans="2:7" x14ac:dyDescent="0.3">
      <c r="B890" s="17">
        <v>46104</v>
      </c>
      <c r="C890" t="s">
        <v>39</v>
      </c>
      <c r="D890" t="s">
        <v>215</v>
      </c>
      <c r="E890">
        <v>552</v>
      </c>
      <c r="F890" t="str">
        <f>TEXT(tbl_Datos[[#This Row],[Fecha]],"dddd")</f>
        <v>lunes</v>
      </c>
      <c r="G890">
        <f>WEEKNUM(tbl_Datos[[#This Row],[Fecha]])</f>
        <v>13</v>
      </c>
    </row>
    <row r="891" spans="2:7" x14ac:dyDescent="0.3">
      <c r="B891" s="17">
        <v>46104</v>
      </c>
      <c r="C891" t="s">
        <v>106</v>
      </c>
      <c r="D891" t="s">
        <v>217</v>
      </c>
      <c r="E891">
        <v>364</v>
      </c>
      <c r="F891" t="str">
        <f>TEXT(tbl_Datos[[#This Row],[Fecha]],"dddd")</f>
        <v>lunes</v>
      </c>
      <c r="G891">
        <f>WEEKNUM(tbl_Datos[[#This Row],[Fecha]])</f>
        <v>13</v>
      </c>
    </row>
    <row r="892" spans="2:7" x14ac:dyDescent="0.3">
      <c r="B892" s="17">
        <v>46104</v>
      </c>
      <c r="C892" t="s">
        <v>39</v>
      </c>
      <c r="D892" t="s">
        <v>235</v>
      </c>
      <c r="E892">
        <v>774</v>
      </c>
      <c r="F892" t="str">
        <f>TEXT(tbl_Datos[[#This Row],[Fecha]],"dddd")</f>
        <v>lunes</v>
      </c>
      <c r="G892">
        <f>WEEKNUM(tbl_Datos[[#This Row],[Fecha]])</f>
        <v>13</v>
      </c>
    </row>
    <row r="893" spans="2:7" x14ac:dyDescent="0.3">
      <c r="B893" s="17">
        <v>46104</v>
      </c>
      <c r="C893" t="s">
        <v>38</v>
      </c>
      <c r="D893" t="s">
        <v>232</v>
      </c>
      <c r="E893">
        <v>752</v>
      </c>
      <c r="F893" t="str">
        <f>TEXT(tbl_Datos[[#This Row],[Fecha]],"dddd")</f>
        <v>lunes</v>
      </c>
      <c r="G893">
        <f>WEEKNUM(tbl_Datos[[#This Row],[Fecha]])</f>
        <v>13</v>
      </c>
    </row>
    <row r="894" spans="2:7" x14ac:dyDescent="0.3">
      <c r="B894" s="17">
        <v>46104</v>
      </c>
      <c r="C894" t="s">
        <v>38</v>
      </c>
      <c r="D894" t="s">
        <v>219</v>
      </c>
      <c r="E894">
        <v>1274</v>
      </c>
      <c r="F894" t="str">
        <f>TEXT(tbl_Datos[[#This Row],[Fecha]],"dddd")</f>
        <v>lunes</v>
      </c>
      <c r="G894">
        <f>WEEKNUM(tbl_Datos[[#This Row],[Fecha]])</f>
        <v>13</v>
      </c>
    </row>
    <row r="895" spans="2:7" x14ac:dyDescent="0.3">
      <c r="B895" s="17">
        <v>46104</v>
      </c>
      <c r="C895" t="s">
        <v>106</v>
      </c>
      <c r="D895" t="s">
        <v>228</v>
      </c>
      <c r="E895">
        <v>1512</v>
      </c>
      <c r="F895" t="str">
        <f>TEXT(tbl_Datos[[#This Row],[Fecha]],"dddd")</f>
        <v>lunes</v>
      </c>
      <c r="G895">
        <f>WEEKNUM(tbl_Datos[[#This Row],[Fecha]])</f>
        <v>13</v>
      </c>
    </row>
    <row r="896" spans="2:7" x14ac:dyDescent="0.3">
      <c r="B896" s="17">
        <v>46105</v>
      </c>
      <c r="C896" t="s">
        <v>106</v>
      </c>
      <c r="D896" t="s">
        <v>238</v>
      </c>
      <c r="E896">
        <v>174</v>
      </c>
      <c r="F896" t="str">
        <f>TEXT(tbl_Datos[[#This Row],[Fecha]],"dddd")</f>
        <v>martes</v>
      </c>
      <c r="G896">
        <f>WEEKNUM(tbl_Datos[[#This Row],[Fecha]])</f>
        <v>13</v>
      </c>
    </row>
    <row r="897" spans="2:7" x14ac:dyDescent="0.3">
      <c r="B897" s="17">
        <v>46105</v>
      </c>
      <c r="C897" t="s">
        <v>38</v>
      </c>
      <c r="D897" t="s">
        <v>226</v>
      </c>
      <c r="E897">
        <v>768</v>
      </c>
      <c r="F897" t="str">
        <f>TEXT(tbl_Datos[[#This Row],[Fecha]],"dddd")</f>
        <v>martes</v>
      </c>
      <c r="G897">
        <f>WEEKNUM(tbl_Datos[[#This Row],[Fecha]])</f>
        <v>13</v>
      </c>
    </row>
    <row r="898" spans="2:7" x14ac:dyDescent="0.3">
      <c r="B898" s="17">
        <v>46105</v>
      </c>
      <c r="C898" t="s">
        <v>106</v>
      </c>
      <c r="D898" t="s">
        <v>240</v>
      </c>
      <c r="E898">
        <v>45</v>
      </c>
      <c r="F898" t="str">
        <f>TEXT(tbl_Datos[[#This Row],[Fecha]],"dddd")</f>
        <v>martes</v>
      </c>
      <c r="G898">
        <f>WEEKNUM(tbl_Datos[[#This Row],[Fecha]])</f>
        <v>13</v>
      </c>
    </row>
    <row r="899" spans="2:7" x14ac:dyDescent="0.3">
      <c r="B899" s="17">
        <v>46105</v>
      </c>
      <c r="C899" t="s">
        <v>39</v>
      </c>
      <c r="D899" t="s">
        <v>233</v>
      </c>
      <c r="E899">
        <v>510</v>
      </c>
      <c r="F899" t="str">
        <f>TEXT(tbl_Datos[[#This Row],[Fecha]],"dddd")</f>
        <v>martes</v>
      </c>
      <c r="G899">
        <f>WEEKNUM(tbl_Datos[[#This Row],[Fecha]])</f>
        <v>13</v>
      </c>
    </row>
    <row r="900" spans="2:7" x14ac:dyDescent="0.3">
      <c r="B900" s="17">
        <v>46105</v>
      </c>
      <c r="C900" t="s">
        <v>106</v>
      </c>
      <c r="D900" t="s">
        <v>237</v>
      </c>
      <c r="E900">
        <v>1071</v>
      </c>
      <c r="F900" t="str">
        <f>TEXT(tbl_Datos[[#This Row],[Fecha]],"dddd")</f>
        <v>martes</v>
      </c>
      <c r="G900">
        <f>WEEKNUM(tbl_Datos[[#This Row],[Fecha]])</f>
        <v>13</v>
      </c>
    </row>
    <row r="901" spans="2:7" x14ac:dyDescent="0.3">
      <c r="B901" s="17">
        <v>46105</v>
      </c>
      <c r="C901" t="s">
        <v>39</v>
      </c>
      <c r="D901" t="s">
        <v>239</v>
      </c>
      <c r="E901">
        <v>228</v>
      </c>
      <c r="F901" t="str">
        <f>TEXT(tbl_Datos[[#This Row],[Fecha]],"dddd")</f>
        <v>martes</v>
      </c>
      <c r="G901">
        <f>WEEKNUM(tbl_Datos[[#This Row],[Fecha]])</f>
        <v>13</v>
      </c>
    </row>
    <row r="902" spans="2:7" x14ac:dyDescent="0.3">
      <c r="B902" s="17">
        <v>46105</v>
      </c>
      <c r="C902" t="s">
        <v>106</v>
      </c>
      <c r="D902" t="s">
        <v>240</v>
      </c>
      <c r="E902">
        <v>135</v>
      </c>
      <c r="F902" t="str">
        <f>TEXT(tbl_Datos[[#This Row],[Fecha]],"dddd")</f>
        <v>martes</v>
      </c>
      <c r="G902">
        <f>WEEKNUM(tbl_Datos[[#This Row],[Fecha]])</f>
        <v>13</v>
      </c>
    </row>
    <row r="903" spans="2:7" x14ac:dyDescent="0.3">
      <c r="B903" s="17">
        <v>46105</v>
      </c>
      <c r="C903" t="s">
        <v>39</v>
      </c>
      <c r="D903" t="s">
        <v>234</v>
      </c>
      <c r="E903">
        <v>102</v>
      </c>
      <c r="F903" t="str">
        <f>TEXT(tbl_Datos[[#This Row],[Fecha]],"dddd")</f>
        <v>martes</v>
      </c>
      <c r="G903">
        <f>WEEKNUM(tbl_Datos[[#This Row],[Fecha]])</f>
        <v>13</v>
      </c>
    </row>
    <row r="904" spans="2:7" x14ac:dyDescent="0.3">
      <c r="B904" s="17">
        <v>46105</v>
      </c>
      <c r="C904" t="s">
        <v>39</v>
      </c>
      <c r="D904" t="s">
        <v>231</v>
      </c>
      <c r="E904">
        <v>198</v>
      </c>
      <c r="F904" t="str">
        <f>TEXT(tbl_Datos[[#This Row],[Fecha]],"dddd")</f>
        <v>martes</v>
      </c>
      <c r="G904">
        <f>WEEKNUM(tbl_Datos[[#This Row],[Fecha]])</f>
        <v>13</v>
      </c>
    </row>
    <row r="905" spans="2:7" x14ac:dyDescent="0.3">
      <c r="B905" s="17">
        <v>46105</v>
      </c>
      <c r="C905" t="s">
        <v>38</v>
      </c>
      <c r="D905" t="s">
        <v>229</v>
      </c>
      <c r="E905">
        <v>1936</v>
      </c>
      <c r="F905" t="str">
        <f>TEXT(tbl_Datos[[#This Row],[Fecha]],"dddd")</f>
        <v>martes</v>
      </c>
      <c r="G905">
        <f>WEEKNUM(tbl_Datos[[#This Row],[Fecha]])</f>
        <v>13</v>
      </c>
    </row>
    <row r="906" spans="2:7" x14ac:dyDescent="0.3">
      <c r="B906" s="17">
        <v>46105</v>
      </c>
      <c r="C906" t="s">
        <v>106</v>
      </c>
      <c r="D906" t="s">
        <v>236</v>
      </c>
      <c r="E906">
        <v>66</v>
      </c>
      <c r="F906" t="str">
        <f>TEXT(tbl_Datos[[#This Row],[Fecha]],"dddd")</f>
        <v>martes</v>
      </c>
      <c r="G906">
        <f>WEEKNUM(tbl_Datos[[#This Row],[Fecha]])</f>
        <v>13</v>
      </c>
    </row>
    <row r="907" spans="2:7" x14ac:dyDescent="0.3">
      <c r="B907" s="17">
        <v>46105</v>
      </c>
      <c r="C907" t="s">
        <v>42</v>
      </c>
      <c r="D907" t="s">
        <v>228</v>
      </c>
      <c r="E907">
        <v>792</v>
      </c>
      <c r="F907" t="str">
        <f>TEXT(tbl_Datos[[#This Row],[Fecha]],"dddd")</f>
        <v>martes</v>
      </c>
      <c r="G907">
        <f>WEEKNUM(tbl_Datos[[#This Row],[Fecha]])</f>
        <v>13</v>
      </c>
    </row>
    <row r="908" spans="2:7" x14ac:dyDescent="0.3">
      <c r="B908" s="17">
        <v>46105</v>
      </c>
      <c r="C908" t="s">
        <v>38</v>
      </c>
      <c r="D908" t="s">
        <v>230</v>
      </c>
      <c r="E908">
        <v>851</v>
      </c>
      <c r="F908" t="str">
        <f>TEXT(tbl_Datos[[#This Row],[Fecha]],"dddd")</f>
        <v>martes</v>
      </c>
      <c r="G908">
        <f>WEEKNUM(tbl_Datos[[#This Row],[Fecha]])</f>
        <v>13</v>
      </c>
    </row>
    <row r="909" spans="2:7" x14ac:dyDescent="0.3">
      <c r="B909" s="17">
        <v>46106</v>
      </c>
      <c r="C909" t="s">
        <v>42</v>
      </c>
      <c r="D909" t="s">
        <v>221</v>
      </c>
      <c r="E909">
        <v>143</v>
      </c>
      <c r="F909" t="str">
        <f>TEXT(tbl_Datos[[#This Row],[Fecha]],"dddd")</f>
        <v>miércoles</v>
      </c>
      <c r="G909">
        <f>WEEKNUM(tbl_Datos[[#This Row],[Fecha]])</f>
        <v>13</v>
      </c>
    </row>
    <row r="910" spans="2:7" x14ac:dyDescent="0.3">
      <c r="B910" s="17">
        <v>46106</v>
      </c>
      <c r="C910" t="s">
        <v>38</v>
      </c>
      <c r="D910" t="s">
        <v>237</v>
      </c>
      <c r="E910">
        <v>693</v>
      </c>
      <c r="F910" t="str">
        <f>TEXT(tbl_Datos[[#This Row],[Fecha]],"dddd")</f>
        <v>miércoles</v>
      </c>
      <c r="G910">
        <f>WEEKNUM(tbl_Datos[[#This Row],[Fecha]])</f>
        <v>13</v>
      </c>
    </row>
    <row r="911" spans="2:7" x14ac:dyDescent="0.3">
      <c r="B911" s="17">
        <v>46106</v>
      </c>
      <c r="C911" t="s">
        <v>42</v>
      </c>
      <c r="D911" t="s">
        <v>237</v>
      </c>
      <c r="E911">
        <v>630</v>
      </c>
      <c r="F911" t="str">
        <f>TEXT(tbl_Datos[[#This Row],[Fecha]],"dddd")</f>
        <v>miércoles</v>
      </c>
      <c r="G911">
        <f>WEEKNUM(tbl_Datos[[#This Row],[Fecha]])</f>
        <v>13</v>
      </c>
    </row>
    <row r="912" spans="2:7" x14ac:dyDescent="0.3">
      <c r="B912" s="17">
        <v>46106</v>
      </c>
      <c r="C912" t="s">
        <v>38</v>
      </c>
      <c r="D912" t="s">
        <v>237</v>
      </c>
      <c r="E912">
        <v>1323</v>
      </c>
      <c r="F912" t="str">
        <f>TEXT(tbl_Datos[[#This Row],[Fecha]],"dddd")</f>
        <v>miércoles</v>
      </c>
      <c r="G912">
        <f>WEEKNUM(tbl_Datos[[#This Row],[Fecha]])</f>
        <v>13</v>
      </c>
    </row>
    <row r="913" spans="2:7" x14ac:dyDescent="0.3">
      <c r="B913" s="17">
        <v>46106</v>
      </c>
      <c r="C913" t="s">
        <v>106</v>
      </c>
      <c r="D913" t="s">
        <v>239</v>
      </c>
      <c r="E913">
        <v>494</v>
      </c>
      <c r="F913" t="str">
        <f>TEXT(tbl_Datos[[#This Row],[Fecha]],"dddd")</f>
        <v>miércoles</v>
      </c>
      <c r="G913">
        <f>WEEKNUM(tbl_Datos[[#This Row],[Fecha]])</f>
        <v>13</v>
      </c>
    </row>
    <row r="914" spans="2:7" x14ac:dyDescent="0.3">
      <c r="B914" s="17">
        <v>46106</v>
      </c>
      <c r="C914" t="s">
        <v>39</v>
      </c>
      <c r="D914" t="s">
        <v>223</v>
      </c>
      <c r="E914">
        <v>1219</v>
      </c>
      <c r="F914" t="str">
        <f>TEXT(tbl_Datos[[#This Row],[Fecha]],"dddd")</f>
        <v>miércoles</v>
      </c>
      <c r="G914">
        <f>WEEKNUM(tbl_Datos[[#This Row],[Fecha]])</f>
        <v>13</v>
      </c>
    </row>
    <row r="915" spans="2:7" x14ac:dyDescent="0.3">
      <c r="B915" s="17">
        <v>46106</v>
      </c>
      <c r="C915" t="s">
        <v>106</v>
      </c>
      <c r="D915" t="s">
        <v>229</v>
      </c>
      <c r="E915">
        <v>2024</v>
      </c>
      <c r="F915" t="str">
        <f>TEXT(tbl_Datos[[#This Row],[Fecha]],"dddd")</f>
        <v>miércoles</v>
      </c>
      <c r="G915">
        <f>WEEKNUM(tbl_Datos[[#This Row],[Fecha]])</f>
        <v>13</v>
      </c>
    </row>
    <row r="916" spans="2:7" x14ac:dyDescent="0.3">
      <c r="B916" s="17">
        <v>46106</v>
      </c>
      <c r="C916" t="s">
        <v>42</v>
      </c>
      <c r="D916" t="s">
        <v>228</v>
      </c>
      <c r="E916">
        <v>1440</v>
      </c>
      <c r="F916" t="str">
        <f>TEXT(tbl_Datos[[#This Row],[Fecha]],"dddd")</f>
        <v>miércoles</v>
      </c>
      <c r="G916">
        <f>WEEKNUM(tbl_Datos[[#This Row],[Fecha]])</f>
        <v>13</v>
      </c>
    </row>
    <row r="917" spans="2:7" x14ac:dyDescent="0.3">
      <c r="B917" s="17">
        <v>46106</v>
      </c>
      <c r="C917" t="s">
        <v>106</v>
      </c>
      <c r="D917" t="s">
        <v>229</v>
      </c>
      <c r="E917">
        <v>1848</v>
      </c>
      <c r="F917" t="str">
        <f>TEXT(tbl_Datos[[#This Row],[Fecha]],"dddd")</f>
        <v>miércoles</v>
      </c>
      <c r="G917">
        <f>WEEKNUM(tbl_Datos[[#This Row],[Fecha]])</f>
        <v>13</v>
      </c>
    </row>
    <row r="918" spans="2:7" x14ac:dyDescent="0.3">
      <c r="B918" s="17">
        <v>46106</v>
      </c>
      <c r="C918" t="s">
        <v>42</v>
      </c>
      <c r="D918" t="s">
        <v>240</v>
      </c>
      <c r="E918">
        <v>180</v>
      </c>
      <c r="F918" t="str">
        <f>TEXT(tbl_Datos[[#This Row],[Fecha]],"dddd")</f>
        <v>miércoles</v>
      </c>
      <c r="G918">
        <f>WEEKNUM(tbl_Datos[[#This Row],[Fecha]])</f>
        <v>13</v>
      </c>
    </row>
    <row r="919" spans="2:7" x14ac:dyDescent="0.3">
      <c r="B919" s="17">
        <v>46107</v>
      </c>
      <c r="C919" t="s">
        <v>38</v>
      </c>
      <c r="D919" t="s">
        <v>229</v>
      </c>
      <c r="E919">
        <v>1672</v>
      </c>
      <c r="F919" t="str">
        <f>TEXT(tbl_Datos[[#This Row],[Fecha]],"dddd")</f>
        <v>jueves</v>
      </c>
      <c r="G919">
        <f>WEEKNUM(tbl_Datos[[#This Row],[Fecha]])</f>
        <v>13</v>
      </c>
    </row>
    <row r="920" spans="2:7" x14ac:dyDescent="0.3">
      <c r="B920" s="17">
        <v>46107</v>
      </c>
      <c r="C920" t="s">
        <v>38</v>
      </c>
      <c r="D920" t="s">
        <v>221</v>
      </c>
      <c r="E920">
        <v>312</v>
      </c>
      <c r="F920" t="str">
        <f>TEXT(tbl_Datos[[#This Row],[Fecha]],"dddd")</f>
        <v>jueves</v>
      </c>
      <c r="G920">
        <f>WEEKNUM(tbl_Datos[[#This Row],[Fecha]])</f>
        <v>13</v>
      </c>
    </row>
    <row r="921" spans="2:7" x14ac:dyDescent="0.3">
      <c r="B921" s="17">
        <v>46107</v>
      </c>
      <c r="C921" t="s">
        <v>38</v>
      </c>
      <c r="D921" t="s">
        <v>226</v>
      </c>
      <c r="E921">
        <v>192</v>
      </c>
      <c r="F921" t="str">
        <f>TEXT(tbl_Datos[[#This Row],[Fecha]],"dddd")</f>
        <v>jueves</v>
      </c>
      <c r="G921">
        <f>WEEKNUM(tbl_Datos[[#This Row],[Fecha]])</f>
        <v>13</v>
      </c>
    </row>
    <row r="922" spans="2:7" x14ac:dyDescent="0.3">
      <c r="B922" s="17">
        <v>46107</v>
      </c>
      <c r="C922" t="s">
        <v>106</v>
      </c>
      <c r="D922" t="s">
        <v>226</v>
      </c>
      <c r="E922">
        <v>384</v>
      </c>
      <c r="F922" t="str">
        <f>TEXT(tbl_Datos[[#This Row],[Fecha]],"dddd")</f>
        <v>jueves</v>
      </c>
      <c r="G922">
        <f>WEEKNUM(tbl_Datos[[#This Row],[Fecha]])</f>
        <v>13</v>
      </c>
    </row>
    <row r="923" spans="2:7" x14ac:dyDescent="0.3">
      <c r="B923" s="17">
        <v>46107</v>
      </c>
      <c r="C923" t="s">
        <v>38</v>
      </c>
      <c r="D923" t="s">
        <v>217</v>
      </c>
      <c r="E923">
        <v>416</v>
      </c>
      <c r="F923" t="str">
        <f>TEXT(tbl_Datos[[#This Row],[Fecha]],"dddd")</f>
        <v>jueves</v>
      </c>
      <c r="G923">
        <f>WEEKNUM(tbl_Datos[[#This Row],[Fecha]])</f>
        <v>13</v>
      </c>
    </row>
    <row r="924" spans="2:7" x14ac:dyDescent="0.3">
      <c r="B924" s="17">
        <v>46108</v>
      </c>
      <c r="C924" t="s">
        <v>106</v>
      </c>
      <c r="D924" t="s">
        <v>236</v>
      </c>
      <c r="E924">
        <v>11</v>
      </c>
      <c r="F924" t="str">
        <f>TEXT(tbl_Datos[[#This Row],[Fecha]],"dddd")</f>
        <v>viernes</v>
      </c>
      <c r="G924">
        <f>WEEKNUM(tbl_Datos[[#This Row],[Fecha]])</f>
        <v>13</v>
      </c>
    </row>
    <row r="925" spans="2:7" x14ac:dyDescent="0.3">
      <c r="B925" s="17">
        <v>46108</v>
      </c>
      <c r="C925" t="s">
        <v>38</v>
      </c>
      <c r="D925" t="s">
        <v>225</v>
      </c>
      <c r="E925">
        <v>256</v>
      </c>
      <c r="F925" t="str">
        <f>TEXT(tbl_Datos[[#This Row],[Fecha]],"dddd")</f>
        <v>viernes</v>
      </c>
      <c r="G925">
        <f>WEEKNUM(tbl_Datos[[#This Row],[Fecha]])</f>
        <v>13</v>
      </c>
    </row>
    <row r="926" spans="2:7" x14ac:dyDescent="0.3">
      <c r="B926" s="17">
        <v>46108</v>
      </c>
      <c r="C926" t="s">
        <v>38</v>
      </c>
      <c r="D926" t="s">
        <v>223</v>
      </c>
      <c r="E926">
        <v>1166</v>
      </c>
      <c r="F926" t="str">
        <f>TEXT(tbl_Datos[[#This Row],[Fecha]],"dddd")</f>
        <v>viernes</v>
      </c>
      <c r="G926">
        <f>WEEKNUM(tbl_Datos[[#This Row],[Fecha]])</f>
        <v>13</v>
      </c>
    </row>
    <row r="927" spans="2:7" x14ac:dyDescent="0.3">
      <c r="B927" s="17">
        <v>46108</v>
      </c>
      <c r="C927" t="s">
        <v>39</v>
      </c>
      <c r="D927" t="s">
        <v>236</v>
      </c>
      <c r="E927">
        <v>242</v>
      </c>
      <c r="F927" t="str">
        <f>TEXT(tbl_Datos[[#This Row],[Fecha]],"dddd")</f>
        <v>viernes</v>
      </c>
      <c r="G927">
        <f>WEEKNUM(tbl_Datos[[#This Row],[Fecha]])</f>
        <v>13</v>
      </c>
    </row>
    <row r="928" spans="2:7" x14ac:dyDescent="0.3">
      <c r="B928" s="17">
        <v>46108</v>
      </c>
      <c r="C928" t="s">
        <v>38</v>
      </c>
      <c r="D928" t="s">
        <v>229</v>
      </c>
      <c r="E928">
        <v>1056</v>
      </c>
      <c r="F928" t="str">
        <f>TEXT(tbl_Datos[[#This Row],[Fecha]],"dddd")</f>
        <v>viernes</v>
      </c>
      <c r="G928">
        <f>WEEKNUM(tbl_Datos[[#This Row],[Fecha]])</f>
        <v>13</v>
      </c>
    </row>
    <row r="929" spans="2:7" x14ac:dyDescent="0.3">
      <c r="B929" s="17">
        <v>46108</v>
      </c>
      <c r="C929" t="s">
        <v>39</v>
      </c>
      <c r="D929" t="s">
        <v>239</v>
      </c>
      <c r="E929">
        <v>76</v>
      </c>
      <c r="F929" t="str">
        <f>TEXT(tbl_Datos[[#This Row],[Fecha]],"dddd")</f>
        <v>viernes</v>
      </c>
      <c r="G929">
        <f>WEEKNUM(tbl_Datos[[#This Row],[Fecha]])</f>
        <v>13</v>
      </c>
    </row>
    <row r="930" spans="2:7" x14ac:dyDescent="0.3">
      <c r="B930" s="17">
        <v>46108</v>
      </c>
      <c r="C930" t="s">
        <v>38</v>
      </c>
      <c r="D930" t="s">
        <v>228</v>
      </c>
      <c r="E930">
        <v>936</v>
      </c>
      <c r="F930" t="str">
        <f>TEXT(tbl_Datos[[#This Row],[Fecha]],"dddd")</f>
        <v>viernes</v>
      </c>
      <c r="G930">
        <f>WEEKNUM(tbl_Datos[[#This Row],[Fecha]])</f>
        <v>13</v>
      </c>
    </row>
    <row r="931" spans="2:7" x14ac:dyDescent="0.3">
      <c r="B931" s="17">
        <v>46108</v>
      </c>
      <c r="C931" t="s">
        <v>39</v>
      </c>
      <c r="D931" t="s">
        <v>235</v>
      </c>
      <c r="E931">
        <v>946</v>
      </c>
      <c r="F931" t="str">
        <f>TEXT(tbl_Datos[[#This Row],[Fecha]],"dddd")</f>
        <v>viernes</v>
      </c>
      <c r="G931">
        <f>WEEKNUM(tbl_Datos[[#This Row],[Fecha]])</f>
        <v>13</v>
      </c>
    </row>
    <row r="932" spans="2:7" x14ac:dyDescent="0.3">
      <c r="B932" s="17">
        <v>46108</v>
      </c>
      <c r="C932" t="s">
        <v>106</v>
      </c>
      <c r="D932" t="s">
        <v>242</v>
      </c>
      <c r="E932">
        <v>1083</v>
      </c>
      <c r="F932" t="str">
        <f>TEXT(tbl_Datos[[#This Row],[Fecha]],"dddd")</f>
        <v>viernes</v>
      </c>
      <c r="G932">
        <f>WEEKNUM(tbl_Datos[[#This Row],[Fecha]])</f>
        <v>13</v>
      </c>
    </row>
    <row r="933" spans="2:7" x14ac:dyDescent="0.3">
      <c r="B933" s="17">
        <v>46108</v>
      </c>
      <c r="C933" t="s">
        <v>106</v>
      </c>
      <c r="D933" t="s">
        <v>240</v>
      </c>
      <c r="E933">
        <v>540</v>
      </c>
      <c r="F933" t="str">
        <f>TEXT(tbl_Datos[[#This Row],[Fecha]],"dddd")</f>
        <v>viernes</v>
      </c>
      <c r="G933">
        <f>WEEKNUM(tbl_Datos[[#This Row],[Fecha]])</f>
        <v>13</v>
      </c>
    </row>
    <row r="934" spans="2:7" x14ac:dyDescent="0.3">
      <c r="B934" s="17">
        <v>46108</v>
      </c>
      <c r="C934" t="s">
        <v>106</v>
      </c>
      <c r="D934" t="s">
        <v>237</v>
      </c>
      <c r="E934">
        <v>1008</v>
      </c>
      <c r="F934" t="str">
        <f>TEXT(tbl_Datos[[#This Row],[Fecha]],"dddd")</f>
        <v>viernes</v>
      </c>
      <c r="G934">
        <f>WEEKNUM(tbl_Datos[[#This Row],[Fecha]])</f>
        <v>13</v>
      </c>
    </row>
    <row r="935" spans="2:7" x14ac:dyDescent="0.3">
      <c r="B935" s="17">
        <v>46108</v>
      </c>
      <c r="C935" t="s">
        <v>42</v>
      </c>
      <c r="D935" t="s">
        <v>240</v>
      </c>
      <c r="E935">
        <v>1080</v>
      </c>
      <c r="F935" t="str">
        <f>TEXT(tbl_Datos[[#This Row],[Fecha]],"dddd")</f>
        <v>viernes</v>
      </c>
      <c r="G935">
        <f>WEEKNUM(tbl_Datos[[#This Row],[Fecha]])</f>
        <v>13</v>
      </c>
    </row>
    <row r="936" spans="2:7" x14ac:dyDescent="0.3">
      <c r="B936" s="17">
        <v>46108</v>
      </c>
      <c r="C936" t="s">
        <v>38</v>
      </c>
      <c r="D936" t="s">
        <v>215</v>
      </c>
      <c r="E936">
        <v>1449</v>
      </c>
      <c r="F936" t="str">
        <f>TEXT(tbl_Datos[[#This Row],[Fecha]],"dddd")</f>
        <v>viernes</v>
      </c>
      <c r="G936">
        <f>WEEKNUM(tbl_Datos[[#This Row],[Fecha]])</f>
        <v>13</v>
      </c>
    </row>
    <row r="937" spans="2:7" x14ac:dyDescent="0.3">
      <c r="B937" s="17">
        <v>46109</v>
      </c>
      <c r="C937" t="s">
        <v>106</v>
      </c>
      <c r="D937" t="s">
        <v>226</v>
      </c>
      <c r="E937">
        <v>1824</v>
      </c>
      <c r="F937" t="str">
        <f>TEXT(tbl_Datos[[#This Row],[Fecha]],"dddd")</f>
        <v>sábado</v>
      </c>
      <c r="G937">
        <f>WEEKNUM(tbl_Datos[[#This Row],[Fecha]])</f>
        <v>13</v>
      </c>
    </row>
    <row r="938" spans="2:7" x14ac:dyDescent="0.3">
      <c r="B938" s="17">
        <v>46109</v>
      </c>
      <c r="C938" t="s">
        <v>39</v>
      </c>
      <c r="D938" t="s">
        <v>241</v>
      </c>
      <c r="E938">
        <v>360</v>
      </c>
      <c r="F938" t="str">
        <f>TEXT(tbl_Datos[[#This Row],[Fecha]],"dddd")</f>
        <v>sábado</v>
      </c>
      <c r="G938">
        <f>WEEKNUM(tbl_Datos[[#This Row],[Fecha]])</f>
        <v>13</v>
      </c>
    </row>
    <row r="939" spans="2:7" x14ac:dyDescent="0.3">
      <c r="B939" s="17">
        <v>46109</v>
      </c>
      <c r="C939" t="s">
        <v>106</v>
      </c>
      <c r="D939" t="s">
        <v>240</v>
      </c>
      <c r="E939">
        <v>675</v>
      </c>
      <c r="F939" t="str">
        <f>TEXT(tbl_Datos[[#This Row],[Fecha]],"dddd")</f>
        <v>sábado</v>
      </c>
      <c r="G939">
        <f>WEEKNUM(tbl_Datos[[#This Row],[Fecha]])</f>
        <v>13</v>
      </c>
    </row>
    <row r="940" spans="2:7" x14ac:dyDescent="0.3">
      <c r="B940" s="17">
        <v>46109</v>
      </c>
      <c r="C940" t="s">
        <v>42</v>
      </c>
      <c r="D940" t="s">
        <v>228</v>
      </c>
      <c r="E940">
        <v>216</v>
      </c>
      <c r="F940" t="str">
        <f>TEXT(tbl_Datos[[#This Row],[Fecha]],"dddd")</f>
        <v>sábado</v>
      </c>
      <c r="G940">
        <f>WEEKNUM(tbl_Datos[[#This Row],[Fecha]])</f>
        <v>13</v>
      </c>
    </row>
    <row r="941" spans="2:7" x14ac:dyDescent="0.3">
      <c r="B941" s="17">
        <v>46109</v>
      </c>
      <c r="C941" t="s">
        <v>38</v>
      </c>
      <c r="D941" t="s">
        <v>242</v>
      </c>
      <c r="E941">
        <v>570</v>
      </c>
      <c r="F941" t="str">
        <f>TEXT(tbl_Datos[[#This Row],[Fecha]],"dddd")</f>
        <v>sábado</v>
      </c>
      <c r="G941">
        <f>WEEKNUM(tbl_Datos[[#This Row],[Fecha]])</f>
        <v>13</v>
      </c>
    </row>
    <row r="942" spans="2:7" x14ac:dyDescent="0.3">
      <c r="B942" s="17">
        <v>46109</v>
      </c>
      <c r="C942" t="s">
        <v>42</v>
      </c>
      <c r="D942" t="s">
        <v>217</v>
      </c>
      <c r="E942">
        <v>832</v>
      </c>
      <c r="F942" t="str">
        <f>TEXT(tbl_Datos[[#This Row],[Fecha]],"dddd")</f>
        <v>sábado</v>
      </c>
      <c r="G942">
        <f>WEEKNUM(tbl_Datos[[#This Row],[Fecha]])</f>
        <v>13</v>
      </c>
    </row>
    <row r="943" spans="2:7" x14ac:dyDescent="0.3">
      <c r="B943" s="17">
        <v>46109</v>
      </c>
      <c r="C943" t="s">
        <v>38</v>
      </c>
      <c r="D943" t="s">
        <v>223</v>
      </c>
      <c r="E943">
        <v>318</v>
      </c>
      <c r="F943" t="str">
        <f>TEXT(tbl_Datos[[#This Row],[Fecha]],"dddd")</f>
        <v>sábado</v>
      </c>
      <c r="G943">
        <f>WEEKNUM(tbl_Datos[[#This Row],[Fecha]])</f>
        <v>13</v>
      </c>
    </row>
    <row r="944" spans="2:7" x14ac:dyDescent="0.3">
      <c r="B944" s="17">
        <v>46109</v>
      </c>
      <c r="C944" t="s">
        <v>38</v>
      </c>
      <c r="D944" t="s">
        <v>226</v>
      </c>
      <c r="E944">
        <v>1824</v>
      </c>
      <c r="F944" t="str">
        <f>TEXT(tbl_Datos[[#This Row],[Fecha]],"dddd")</f>
        <v>sábado</v>
      </c>
      <c r="G944">
        <f>WEEKNUM(tbl_Datos[[#This Row],[Fecha]])</f>
        <v>13</v>
      </c>
    </row>
    <row r="945" spans="2:7" x14ac:dyDescent="0.3">
      <c r="B945" s="17">
        <v>46109</v>
      </c>
      <c r="C945" t="s">
        <v>106</v>
      </c>
      <c r="D945" t="s">
        <v>242</v>
      </c>
      <c r="E945">
        <v>1254</v>
      </c>
      <c r="F945" t="str">
        <f>TEXT(tbl_Datos[[#This Row],[Fecha]],"dddd")</f>
        <v>sábado</v>
      </c>
      <c r="G945">
        <f>WEEKNUM(tbl_Datos[[#This Row],[Fecha]])</f>
        <v>13</v>
      </c>
    </row>
    <row r="946" spans="2:7" x14ac:dyDescent="0.3">
      <c r="B946" s="17">
        <v>46109</v>
      </c>
      <c r="C946" t="s">
        <v>39</v>
      </c>
      <c r="D946" t="s">
        <v>230</v>
      </c>
      <c r="E946">
        <v>333</v>
      </c>
      <c r="F946" t="str">
        <f>TEXT(tbl_Datos[[#This Row],[Fecha]],"dddd")</f>
        <v>sábado</v>
      </c>
      <c r="G946">
        <f>WEEKNUM(tbl_Datos[[#This Row],[Fecha]])</f>
        <v>13</v>
      </c>
    </row>
    <row r="947" spans="2:7" x14ac:dyDescent="0.3">
      <c r="B947" s="17">
        <v>46109</v>
      </c>
      <c r="C947" t="s">
        <v>42</v>
      </c>
      <c r="D947" t="s">
        <v>237</v>
      </c>
      <c r="E947">
        <v>1197</v>
      </c>
      <c r="F947" t="str">
        <f>TEXT(tbl_Datos[[#This Row],[Fecha]],"dddd")</f>
        <v>sábado</v>
      </c>
      <c r="G947">
        <f>WEEKNUM(tbl_Datos[[#This Row],[Fecha]])</f>
        <v>13</v>
      </c>
    </row>
    <row r="948" spans="2:7" x14ac:dyDescent="0.3">
      <c r="B948" s="17">
        <v>46109</v>
      </c>
      <c r="C948" t="s">
        <v>39</v>
      </c>
      <c r="D948" t="s">
        <v>237</v>
      </c>
      <c r="E948">
        <v>756</v>
      </c>
      <c r="F948" t="str">
        <f>TEXT(tbl_Datos[[#This Row],[Fecha]],"dddd")</f>
        <v>sábado</v>
      </c>
      <c r="G948">
        <f>WEEKNUM(tbl_Datos[[#This Row],[Fecha]])</f>
        <v>13</v>
      </c>
    </row>
    <row r="949" spans="2:7" x14ac:dyDescent="0.3">
      <c r="B949" s="17">
        <v>46109</v>
      </c>
      <c r="C949" t="s">
        <v>39</v>
      </c>
      <c r="D949" t="s">
        <v>236</v>
      </c>
      <c r="E949">
        <v>143</v>
      </c>
      <c r="F949" t="str">
        <f>TEXT(tbl_Datos[[#This Row],[Fecha]],"dddd")</f>
        <v>sábado</v>
      </c>
      <c r="G949">
        <f>WEEKNUM(tbl_Datos[[#This Row],[Fecha]])</f>
        <v>13</v>
      </c>
    </row>
    <row r="950" spans="2:7" x14ac:dyDescent="0.3">
      <c r="B950" s="17">
        <v>46109</v>
      </c>
      <c r="C950" t="s">
        <v>39</v>
      </c>
      <c r="D950" t="s">
        <v>223</v>
      </c>
      <c r="E950">
        <v>901</v>
      </c>
      <c r="F950" t="str">
        <f>TEXT(tbl_Datos[[#This Row],[Fecha]],"dddd")</f>
        <v>sábado</v>
      </c>
      <c r="G950">
        <f>WEEKNUM(tbl_Datos[[#This Row],[Fecha]])</f>
        <v>13</v>
      </c>
    </row>
    <row r="951" spans="2:7" x14ac:dyDescent="0.3">
      <c r="B951" s="17">
        <v>46110</v>
      </c>
      <c r="C951" t="s">
        <v>38</v>
      </c>
      <c r="D951" t="s">
        <v>227</v>
      </c>
      <c r="E951">
        <v>812</v>
      </c>
      <c r="F951" t="str">
        <f>TEXT(tbl_Datos[[#This Row],[Fecha]],"dddd")</f>
        <v>domingo</v>
      </c>
      <c r="G951">
        <f>WEEKNUM(tbl_Datos[[#This Row],[Fecha]])</f>
        <v>14</v>
      </c>
    </row>
    <row r="952" spans="2:7" x14ac:dyDescent="0.3">
      <c r="B952" s="17">
        <v>46110</v>
      </c>
      <c r="C952" t="s">
        <v>42</v>
      </c>
      <c r="D952" t="s">
        <v>233</v>
      </c>
      <c r="E952">
        <v>663</v>
      </c>
      <c r="F952" t="str">
        <f>TEXT(tbl_Datos[[#This Row],[Fecha]],"dddd")</f>
        <v>domingo</v>
      </c>
      <c r="G952">
        <f>WEEKNUM(tbl_Datos[[#This Row],[Fecha]])</f>
        <v>14</v>
      </c>
    </row>
    <row r="953" spans="2:7" x14ac:dyDescent="0.3">
      <c r="B953" s="17">
        <v>46110</v>
      </c>
      <c r="C953" t="s">
        <v>106</v>
      </c>
      <c r="D953" t="s">
        <v>225</v>
      </c>
      <c r="E953">
        <v>1408</v>
      </c>
      <c r="F953" t="str">
        <f>TEXT(tbl_Datos[[#This Row],[Fecha]],"dddd")</f>
        <v>domingo</v>
      </c>
      <c r="G953">
        <f>WEEKNUM(tbl_Datos[[#This Row],[Fecha]])</f>
        <v>14</v>
      </c>
    </row>
    <row r="954" spans="2:7" x14ac:dyDescent="0.3">
      <c r="B954" s="17">
        <v>46110</v>
      </c>
      <c r="C954" t="s">
        <v>42</v>
      </c>
      <c r="D954" t="s">
        <v>234</v>
      </c>
      <c r="E954">
        <v>1224</v>
      </c>
      <c r="F954" t="str">
        <f>TEXT(tbl_Datos[[#This Row],[Fecha]],"dddd")</f>
        <v>domingo</v>
      </c>
      <c r="G954">
        <f>WEEKNUM(tbl_Datos[[#This Row],[Fecha]])</f>
        <v>14</v>
      </c>
    </row>
    <row r="955" spans="2:7" x14ac:dyDescent="0.3">
      <c r="B955" s="17">
        <v>46110</v>
      </c>
      <c r="C955" t="s">
        <v>42</v>
      </c>
      <c r="D955" t="s">
        <v>238</v>
      </c>
      <c r="E955">
        <v>1740</v>
      </c>
      <c r="F955" t="str">
        <f>TEXT(tbl_Datos[[#This Row],[Fecha]],"dddd")</f>
        <v>domingo</v>
      </c>
      <c r="G955">
        <f>WEEKNUM(tbl_Datos[[#This Row],[Fecha]])</f>
        <v>14</v>
      </c>
    </row>
    <row r="956" spans="2:7" x14ac:dyDescent="0.3">
      <c r="B956" s="17">
        <v>46110</v>
      </c>
      <c r="C956" t="s">
        <v>38</v>
      </c>
      <c r="D956" t="s">
        <v>231</v>
      </c>
      <c r="E956">
        <v>352</v>
      </c>
      <c r="F956" t="str">
        <f>TEXT(tbl_Datos[[#This Row],[Fecha]],"dddd")</f>
        <v>domingo</v>
      </c>
      <c r="G956">
        <f>WEEKNUM(tbl_Datos[[#This Row],[Fecha]])</f>
        <v>14</v>
      </c>
    </row>
    <row r="957" spans="2:7" x14ac:dyDescent="0.3">
      <c r="B957" s="17">
        <v>46110</v>
      </c>
      <c r="C957" t="s">
        <v>42</v>
      </c>
      <c r="D957" t="s">
        <v>237</v>
      </c>
      <c r="E957">
        <v>882</v>
      </c>
      <c r="F957" t="str">
        <f>TEXT(tbl_Datos[[#This Row],[Fecha]],"dddd")</f>
        <v>domingo</v>
      </c>
      <c r="G957">
        <f>WEEKNUM(tbl_Datos[[#This Row],[Fecha]])</f>
        <v>14</v>
      </c>
    </row>
    <row r="958" spans="2:7" x14ac:dyDescent="0.3">
      <c r="B958" s="17">
        <v>46110</v>
      </c>
      <c r="C958" t="s">
        <v>106</v>
      </c>
      <c r="D958" t="s">
        <v>215</v>
      </c>
      <c r="E958">
        <v>1242</v>
      </c>
      <c r="F958" t="str">
        <f>TEXT(tbl_Datos[[#This Row],[Fecha]],"dddd")</f>
        <v>domingo</v>
      </c>
      <c r="G958">
        <f>WEEKNUM(tbl_Datos[[#This Row],[Fecha]])</f>
        <v>14</v>
      </c>
    </row>
    <row r="959" spans="2:7" x14ac:dyDescent="0.3">
      <c r="B959" s="17">
        <v>46110</v>
      </c>
      <c r="C959" t="s">
        <v>39</v>
      </c>
      <c r="D959" t="s">
        <v>225</v>
      </c>
      <c r="E959">
        <v>896</v>
      </c>
      <c r="F959" t="str">
        <f>TEXT(tbl_Datos[[#This Row],[Fecha]],"dddd")</f>
        <v>domingo</v>
      </c>
      <c r="G959">
        <f>WEEKNUM(tbl_Datos[[#This Row],[Fecha]])</f>
        <v>14</v>
      </c>
    </row>
    <row r="960" spans="2:7" x14ac:dyDescent="0.3">
      <c r="B960" s="17">
        <v>46110</v>
      </c>
      <c r="C960" t="s">
        <v>38</v>
      </c>
      <c r="D960" t="s">
        <v>215</v>
      </c>
      <c r="E960">
        <v>1380</v>
      </c>
      <c r="F960" t="str">
        <f>TEXT(tbl_Datos[[#This Row],[Fecha]],"dddd")</f>
        <v>domingo</v>
      </c>
      <c r="G960">
        <f>WEEKNUM(tbl_Datos[[#This Row],[Fecha]])</f>
        <v>14</v>
      </c>
    </row>
    <row r="961" spans="2:7" x14ac:dyDescent="0.3">
      <c r="B961" s="17">
        <v>46110</v>
      </c>
      <c r="C961" t="s">
        <v>38</v>
      </c>
      <c r="D961" t="s">
        <v>223</v>
      </c>
      <c r="E961">
        <v>1060</v>
      </c>
      <c r="F961" t="str">
        <f>TEXT(tbl_Datos[[#This Row],[Fecha]],"dddd")</f>
        <v>domingo</v>
      </c>
      <c r="G961">
        <f>WEEKNUM(tbl_Datos[[#This Row],[Fecha]])</f>
        <v>14</v>
      </c>
    </row>
    <row r="962" spans="2:7" x14ac:dyDescent="0.3">
      <c r="B962" s="17">
        <v>46110</v>
      </c>
      <c r="C962" t="s">
        <v>106</v>
      </c>
      <c r="D962" t="s">
        <v>229</v>
      </c>
      <c r="E962">
        <v>968</v>
      </c>
      <c r="F962" t="str">
        <f>TEXT(tbl_Datos[[#This Row],[Fecha]],"dddd")</f>
        <v>domingo</v>
      </c>
      <c r="G962">
        <f>WEEKNUM(tbl_Datos[[#This Row],[Fecha]])</f>
        <v>14</v>
      </c>
    </row>
    <row r="963" spans="2:7" x14ac:dyDescent="0.3">
      <c r="B963" s="17">
        <v>46111</v>
      </c>
      <c r="C963" t="s">
        <v>39</v>
      </c>
      <c r="D963" t="s">
        <v>217</v>
      </c>
      <c r="E963">
        <v>52</v>
      </c>
      <c r="F963" t="str">
        <f>TEXT(tbl_Datos[[#This Row],[Fecha]],"dddd")</f>
        <v>lunes</v>
      </c>
      <c r="G963">
        <f>WEEKNUM(tbl_Datos[[#This Row],[Fecha]])</f>
        <v>14</v>
      </c>
    </row>
    <row r="964" spans="2:7" x14ac:dyDescent="0.3">
      <c r="B964" s="17">
        <v>46111</v>
      </c>
      <c r="C964" t="s">
        <v>42</v>
      </c>
      <c r="D964" t="s">
        <v>228</v>
      </c>
      <c r="E964">
        <v>216</v>
      </c>
      <c r="F964" t="str">
        <f>TEXT(tbl_Datos[[#This Row],[Fecha]],"dddd")</f>
        <v>lunes</v>
      </c>
      <c r="G964">
        <f>WEEKNUM(tbl_Datos[[#This Row],[Fecha]])</f>
        <v>14</v>
      </c>
    </row>
    <row r="965" spans="2:7" x14ac:dyDescent="0.3">
      <c r="B965" s="17">
        <v>46111</v>
      </c>
      <c r="C965" t="s">
        <v>39</v>
      </c>
      <c r="D965" t="s">
        <v>219</v>
      </c>
      <c r="E965">
        <v>455</v>
      </c>
      <c r="F965" t="str">
        <f>TEXT(tbl_Datos[[#This Row],[Fecha]],"dddd")</f>
        <v>lunes</v>
      </c>
      <c r="G965">
        <f>WEEKNUM(tbl_Datos[[#This Row],[Fecha]])</f>
        <v>14</v>
      </c>
    </row>
    <row r="966" spans="2:7" x14ac:dyDescent="0.3">
      <c r="B966" s="17">
        <v>46111</v>
      </c>
      <c r="C966" t="s">
        <v>39</v>
      </c>
      <c r="D966" t="s">
        <v>232</v>
      </c>
      <c r="E966">
        <v>235</v>
      </c>
      <c r="F966" t="str">
        <f>TEXT(tbl_Datos[[#This Row],[Fecha]],"dddd")</f>
        <v>lunes</v>
      </c>
      <c r="G966">
        <f>WEEKNUM(tbl_Datos[[#This Row],[Fecha]])</f>
        <v>14</v>
      </c>
    </row>
    <row r="967" spans="2:7" x14ac:dyDescent="0.3">
      <c r="B967" s="17">
        <v>46111</v>
      </c>
      <c r="C967" t="s">
        <v>38</v>
      </c>
      <c r="D967" t="s">
        <v>236</v>
      </c>
      <c r="E967">
        <v>275</v>
      </c>
      <c r="F967" t="str">
        <f>TEXT(tbl_Datos[[#This Row],[Fecha]],"dddd")</f>
        <v>lunes</v>
      </c>
      <c r="G967">
        <f>WEEKNUM(tbl_Datos[[#This Row],[Fecha]])</f>
        <v>14</v>
      </c>
    </row>
    <row r="968" spans="2:7" x14ac:dyDescent="0.3">
      <c r="B968" s="17">
        <v>46111</v>
      </c>
      <c r="C968" t="s">
        <v>39</v>
      </c>
      <c r="D968" t="s">
        <v>217</v>
      </c>
      <c r="E968">
        <v>1092</v>
      </c>
      <c r="F968" t="str">
        <f>TEXT(tbl_Datos[[#This Row],[Fecha]],"dddd")</f>
        <v>lunes</v>
      </c>
      <c r="G968">
        <f>WEEKNUM(tbl_Datos[[#This Row],[Fecha]])</f>
        <v>14</v>
      </c>
    </row>
    <row r="969" spans="2:7" x14ac:dyDescent="0.3">
      <c r="B969" s="17">
        <v>46111</v>
      </c>
      <c r="C969" t="s">
        <v>38</v>
      </c>
      <c r="D969" t="s">
        <v>225</v>
      </c>
      <c r="E969">
        <v>832</v>
      </c>
      <c r="F969" t="str">
        <f>TEXT(tbl_Datos[[#This Row],[Fecha]],"dddd")</f>
        <v>lunes</v>
      </c>
      <c r="G969">
        <f>WEEKNUM(tbl_Datos[[#This Row],[Fecha]])</f>
        <v>14</v>
      </c>
    </row>
    <row r="970" spans="2:7" x14ac:dyDescent="0.3">
      <c r="B970" s="17">
        <v>46111</v>
      </c>
      <c r="C970" t="s">
        <v>39</v>
      </c>
      <c r="D970" t="s">
        <v>228</v>
      </c>
      <c r="E970">
        <v>1296</v>
      </c>
      <c r="F970" t="str">
        <f>TEXT(tbl_Datos[[#This Row],[Fecha]],"dddd")</f>
        <v>lunes</v>
      </c>
      <c r="G970">
        <f>WEEKNUM(tbl_Datos[[#This Row],[Fecha]])</f>
        <v>14</v>
      </c>
    </row>
    <row r="971" spans="2:7" x14ac:dyDescent="0.3">
      <c r="B971" s="17">
        <v>46111</v>
      </c>
      <c r="C971" t="s">
        <v>39</v>
      </c>
      <c r="D971" t="s">
        <v>223</v>
      </c>
      <c r="E971">
        <v>106</v>
      </c>
      <c r="F971" t="str">
        <f>TEXT(tbl_Datos[[#This Row],[Fecha]],"dddd")</f>
        <v>lunes</v>
      </c>
      <c r="G971">
        <f>WEEKNUM(tbl_Datos[[#This Row],[Fecha]])</f>
        <v>14</v>
      </c>
    </row>
    <row r="972" spans="2:7" x14ac:dyDescent="0.3">
      <c r="B972" s="17">
        <v>46111</v>
      </c>
      <c r="C972" t="s">
        <v>38</v>
      </c>
      <c r="D972" t="s">
        <v>238</v>
      </c>
      <c r="E972">
        <v>696</v>
      </c>
      <c r="F972" t="str">
        <f>TEXT(tbl_Datos[[#This Row],[Fecha]],"dddd")</f>
        <v>lunes</v>
      </c>
      <c r="G972">
        <f>WEEKNUM(tbl_Datos[[#This Row],[Fecha]])</f>
        <v>14</v>
      </c>
    </row>
    <row r="973" spans="2:7" x14ac:dyDescent="0.3">
      <c r="B973" s="17">
        <v>46111</v>
      </c>
      <c r="C973" t="s">
        <v>38</v>
      </c>
      <c r="D973" t="s">
        <v>237</v>
      </c>
      <c r="E973">
        <v>567</v>
      </c>
      <c r="F973" t="str">
        <f>TEXT(tbl_Datos[[#This Row],[Fecha]],"dddd")</f>
        <v>lunes</v>
      </c>
      <c r="G973">
        <f>WEEKNUM(tbl_Datos[[#This Row],[Fecha]])</f>
        <v>14</v>
      </c>
    </row>
    <row r="974" spans="2:7" x14ac:dyDescent="0.3">
      <c r="B974" s="17">
        <v>46112</v>
      </c>
      <c r="C974" t="s">
        <v>39</v>
      </c>
      <c r="D974" t="s">
        <v>223</v>
      </c>
      <c r="E974">
        <v>848</v>
      </c>
      <c r="F974" t="str">
        <f>TEXT(tbl_Datos[[#This Row],[Fecha]],"dddd")</f>
        <v>martes</v>
      </c>
      <c r="G974">
        <f>WEEKNUM(tbl_Datos[[#This Row],[Fecha]])</f>
        <v>14</v>
      </c>
    </row>
    <row r="975" spans="2:7" x14ac:dyDescent="0.3">
      <c r="B975" s="17">
        <v>46112</v>
      </c>
      <c r="C975" t="s">
        <v>38</v>
      </c>
      <c r="D975" t="s">
        <v>227</v>
      </c>
      <c r="E975">
        <v>580</v>
      </c>
      <c r="F975" t="str">
        <f>TEXT(tbl_Datos[[#This Row],[Fecha]],"dddd")</f>
        <v>martes</v>
      </c>
      <c r="G975">
        <f>WEEKNUM(tbl_Datos[[#This Row],[Fecha]])</f>
        <v>14</v>
      </c>
    </row>
    <row r="976" spans="2:7" x14ac:dyDescent="0.3">
      <c r="B976" s="17">
        <v>46112</v>
      </c>
      <c r="C976" t="s">
        <v>39</v>
      </c>
      <c r="D976" t="s">
        <v>239</v>
      </c>
      <c r="E976">
        <v>342</v>
      </c>
      <c r="F976" t="str">
        <f>TEXT(tbl_Datos[[#This Row],[Fecha]],"dddd")</f>
        <v>martes</v>
      </c>
      <c r="G976">
        <f>WEEKNUM(tbl_Datos[[#This Row],[Fecha]])</f>
        <v>14</v>
      </c>
    </row>
    <row r="977" spans="2:7" x14ac:dyDescent="0.3">
      <c r="B977" s="17">
        <v>46112</v>
      </c>
      <c r="C977" t="s">
        <v>42</v>
      </c>
      <c r="D977" t="s">
        <v>236</v>
      </c>
      <c r="E977">
        <v>110</v>
      </c>
      <c r="F977" t="str">
        <f>TEXT(tbl_Datos[[#This Row],[Fecha]],"dddd")</f>
        <v>martes</v>
      </c>
      <c r="G977">
        <f>WEEKNUM(tbl_Datos[[#This Row],[Fecha]])</f>
        <v>14</v>
      </c>
    </row>
    <row r="978" spans="2:7" x14ac:dyDescent="0.3">
      <c r="B978" s="17">
        <v>46112</v>
      </c>
      <c r="C978" t="s">
        <v>38</v>
      </c>
      <c r="D978" t="s">
        <v>228</v>
      </c>
      <c r="E978">
        <v>288</v>
      </c>
      <c r="F978" t="str">
        <f>TEXT(tbl_Datos[[#This Row],[Fecha]],"dddd")</f>
        <v>martes</v>
      </c>
      <c r="G978">
        <f>WEEKNUM(tbl_Datos[[#This Row],[Fecha]])</f>
        <v>14</v>
      </c>
    </row>
    <row r="979" spans="2:7" x14ac:dyDescent="0.3">
      <c r="B979" s="17">
        <v>46112</v>
      </c>
      <c r="C979" t="s">
        <v>42</v>
      </c>
      <c r="D979" t="s">
        <v>228</v>
      </c>
      <c r="E979">
        <v>1296</v>
      </c>
      <c r="F979" t="str">
        <f>TEXT(tbl_Datos[[#This Row],[Fecha]],"dddd")</f>
        <v>martes</v>
      </c>
      <c r="G979">
        <f>WEEKNUM(tbl_Datos[[#This Row],[Fecha]])</f>
        <v>14</v>
      </c>
    </row>
    <row r="980" spans="2:7" x14ac:dyDescent="0.3">
      <c r="B980" s="17">
        <v>46112</v>
      </c>
      <c r="C980" t="s">
        <v>38</v>
      </c>
      <c r="D980" t="s">
        <v>234</v>
      </c>
      <c r="E980">
        <v>969</v>
      </c>
      <c r="F980" t="str">
        <f>TEXT(tbl_Datos[[#This Row],[Fecha]],"dddd")</f>
        <v>martes</v>
      </c>
      <c r="G980">
        <f>WEEKNUM(tbl_Datos[[#This Row],[Fecha]])</f>
        <v>14</v>
      </c>
    </row>
    <row r="981" spans="2:7" x14ac:dyDescent="0.3">
      <c r="B981" s="17">
        <v>46112</v>
      </c>
      <c r="C981" t="s">
        <v>106</v>
      </c>
      <c r="D981" t="s">
        <v>228</v>
      </c>
      <c r="E981">
        <v>1080</v>
      </c>
      <c r="F981" t="str">
        <f>TEXT(tbl_Datos[[#This Row],[Fecha]],"dddd")</f>
        <v>martes</v>
      </c>
      <c r="G981">
        <f>WEEKNUM(tbl_Datos[[#This Row],[Fecha]])</f>
        <v>14</v>
      </c>
    </row>
    <row r="982" spans="2:7" x14ac:dyDescent="0.3">
      <c r="B982" s="17">
        <v>46112</v>
      </c>
      <c r="C982" t="s">
        <v>38</v>
      </c>
      <c r="D982" t="s">
        <v>231</v>
      </c>
      <c r="E982">
        <v>198</v>
      </c>
      <c r="F982" t="str">
        <f>TEXT(tbl_Datos[[#This Row],[Fecha]],"dddd")</f>
        <v>martes</v>
      </c>
      <c r="G982">
        <f>WEEKNUM(tbl_Datos[[#This Row],[Fecha]])</f>
        <v>14</v>
      </c>
    </row>
    <row r="983" spans="2:7" x14ac:dyDescent="0.3">
      <c r="B983" s="17">
        <v>46112</v>
      </c>
      <c r="C983" t="s">
        <v>42</v>
      </c>
      <c r="D983" t="s">
        <v>232</v>
      </c>
      <c r="E983">
        <v>329</v>
      </c>
      <c r="F983" t="str">
        <f>TEXT(tbl_Datos[[#This Row],[Fecha]],"dddd")</f>
        <v>martes</v>
      </c>
      <c r="G983">
        <f>WEEKNUM(tbl_Datos[[#This Row],[Fecha]])</f>
        <v>14</v>
      </c>
    </row>
    <row r="984" spans="2:7" x14ac:dyDescent="0.3">
      <c r="B984" s="17">
        <v>46112</v>
      </c>
      <c r="C984" t="s">
        <v>38</v>
      </c>
      <c r="D984" t="s">
        <v>230</v>
      </c>
      <c r="E984">
        <v>777</v>
      </c>
      <c r="F984" t="str">
        <f>TEXT(tbl_Datos[[#This Row],[Fecha]],"dddd")</f>
        <v>martes</v>
      </c>
      <c r="G984">
        <f>WEEKNUM(tbl_Datos[[#This Row],[Fecha]])</f>
        <v>14</v>
      </c>
    </row>
    <row r="985" spans="2:7" x14ac:dyDescent="0.3">
      <c r="B985" s="17">
        <v>46112</v>
      </c>
      <c r="C985" t="s">
        <v>38</v>
      </c>
      <c r="D985" t="s">
        <v>230</v>
      </c>
      <c r="E985">
        <v>185</v>
      </c>
      <c r="F985" t="str">
        <f>TEXT(tbl_Datos[[#This Row],[Fecha]],"dddd")</f>
        <v>martes</v>
      </c>
      <c r="G985">
        <f>WEEKNUM(tbl_Datos[[#This Row],[Fecha]])</f>
        <v>14</v>
      </c>
    </row>
    <row r="986" spans="2:7" x14ac:dyDescent="0.3">
      <c r="B986" s="17">
        <v>46112</v>
      </c>
      <c r="C986" t="s">
        <v>42</v>
      </c>
      <c r="D986" t="s">
        <v>219</v>
      </c>
      <c r="E986">
        <v>1820</v>
      </c>
      <c r="F986" t="str">
        <f>TEXT(tbl_Datos[[#This Row],[Fecha]],"dddd")</f>
        <v>martes</v>
      </c>
      <c r="G986">
        <f>WEEKNUM(tbl_Datos[[#This Row],[Fecha]])</f>
        <v>14</v>
      </c>
    </row>
    <row r="987" spans="2:7" x14ac:dyDescent="0.3">
      <c r="B987" s="17">
        <v>46112</v>
      </c>
      <c r="C987" t="s">
        <v>42</v>
      </c>
      <c r="D987" t="s">
        <v>236</v>
      </c>
      <c r="E987">
        <v>99</v>
      </c>
      <c r="F987" t="str">
        <f>TEXT(tbl_Datos[[#This Row],[Fecha]],"dddd")</f>
        <v>martes</v>
      </c>
      <c r="G987">
        <f>WEEKNUM(tbl_Datos[[#This Row],[Fecha]])</f>
        <v>14</v>
      </c>
    </row>
    <row r="988" spans="2:7" x14ac:dyDescent="0.3">
      <c r="B988" s="17">
        <v>46113</v>
      </c>
      <c r="C988" t="s">
        <v>42</v>
      </c>
      <c r="D988" t="s">
        <v>233</v>
      </c>
      <c r="E988">
        <v>102</v>
      </c>
      <c r="F988" t="str">
        <f>TEXT(tbl_Datos[[#This Row],[Fecha]],"dddd")</f>
        <v>miércoles</v>
      </c>
      <c r="G988">
        <f>WEEKNUM(tbl_Datos[[#This Row],[Fecha]])</f>
        <v>14</v>
      </c>
    </row>
    <row r="989" spans="2:7" x14ac:dyDescent="0.3">
      <c r="B989" s="17">
        <v>46113</v>
      </c>
      <c r="C989" t="s">
        <v>42</v>
      </c>
      <c r="D989" t="s">
        <v>235</v>
      </c>
      <c r="E989">
        <v>946</v>
      </c>
      <c r="F989" t="str">
        <f>TEXT(tbl_Datos[[#This Row],[Fecha]],"dddd")</f>
        <v>miércoles</v>
      </c>
      <c r="G989">
        <f>WEEKNUM(tbl_Datos[[#This Row],[Fecha]])</f>
        <v>14</v>
      </c>
    </row>
    <row r="990" spans="2:7" x14ac:dyDescent="0.3">
      <c r="B990" s="17">
        <v>46113</v>
      </c>
      <c r="C990" t="s">
        <v>42</v>
      </c>
      <c r="D990" t="s">
        <v>223</v>
      </c>
      <c r="E990">
        <v>742</v>
      </c>
      <c r="F990" t="str">
        <f>TEXT(tbl_Datos[[#This Row],[Fecha]],"dddd")</f>
        <v>miércoles</v>
      </c>
      <c r="G990">
        <f>WEEKNUM(tbl_Datos[[#This Row],[Fecha]])</f>
        <v>14</v>
      </c>
    </row>
    <row r="991" spans="2:7" x14ac:dyDescent="0.3">
      <c r="B991" s="17">
        <v>46113</v>
      </c>
      <c r="C991" t="s">
        <v>39</v>
      </c>
      <c r="D991" t="s">
        <v>234</v>
      </c>
      <c r="E991">
        <v>357</v>
      </c>
      <c r="F991" t="str">
        <f>TEXT(tbl_Datos[[#This Row],[Fecha]],"dddd")</f>
        <v>miércoles</v>
      </c>
      <c r="G991">
        <f>WEEKNUM(tbl_Datos[[#This Row],[Fecha]])</f>
        <v>14</v>
      </c>
    </row>
    <row r="992" spans="2:7" x14ac:dyDescent="0.3">
      <c r="B992" s="17">
        <v>46113</v>
      </c>
      <c r="C992" t="s">
        <v>42</v>
      </c>
      <c r="D992" t="s">
        <v>234</v>
      </c>
      <c r="E992">
        <v>459</v>
      </c>
      <c r="F992" t="str">
        <f>TEXT(tbl_Datos[[#This Row],[Fecha]],"dddd")</f>
        <v>miércoles</v>
      </c>
      <c r="G992">
        <f>WEEKNUM(tbl_Datos[[#This Row],[Fecha]])</f>
        <v>14</v>
      </c>
    </row>
    <row r="993" spans="2:7" x14ac:dyDescent="0.3">
      <c r="B993" s="17">
        <v>46113</v>
      </c>
      <c r="C993" t="s">
        <v>42</v>
      </c>
      <c r="D993" t="s">
        <v>235</v>
      </c>
      <c r="E993">
        <v>258</v>
      </c>
      <c r="F993" t="str">
        <f>TEXT(tbl_Datos[[#This Row],[Fecha]],"dddd")</f>
        <v>miércoles</v>
      </c>
      <c r="G993">
        <f>WEEKNUM(tbl_Datos[[#This Row],[Fecha]])</f>
        <v>14</v>
      </c>
    </row>
    <row r="994" spans="2:7" x14ac:dyDescent="0.3">
      <c r="B994" s="17">
        <v>46113</v>
      </c>
      <c r="C994" t="s">
        <v>39</v>
      </c>
      <c r="D994" t="s">
        <v>232</v>
      </c>
      <c r="E994">
        <v>799</v>
      </c>
      <c r="F994" t="str">
        <f>TEXT(tbl_Datos[[#This Row],[Fecha]],"dddd")</f>
        <v>miércoles</v>
      </c>
      <c r="G994">
        <f>WEEKNUM(tbl_Datos[[#This Row],[Fecha]])</f>
        <v>14</v>
      </c>
    </row>
    <row r="995" spans="2:7" x14ac:dyDescent="0.3">
      <c r="B995" s="17">
        <v>46113</v>
      </c>
      <c r="C995" t="s">
        <v>42</v>
      </c>
      <c r="D995" t="s">
        <v>236</v>
      </c>
      <c r="E995">
        <v>121</v>
      </c>
      <c r="F995" t="str">
        <f>TEXT(tbl_Datos[[#This Row],[Fecha]],"dddd")</f>
        <v>miércoles</v>
      </c>
      <c r="G995">
        <f>WEEKNUM(tbl_Datos[[#This Row],[Fecha]])</f>
        <v>14</v>
      </c>
    </row>
    <row r="996" spans="2:7" x14ac:dyDescent="0.3">
      <c r="B996" s="17">
        <v>46114</v>
      </c>
      <c r="C996" t="s">
        <v>39</v>
      </c>
      <c r="D996" t="s">
        <v>223</v>
      </c>
      <c r="E996">
        <v>689</v>
      </c>
      <c r="F996" t="str">
        <f>TEXT(tbl_Datos[[#This Row],[Fecha]],"dddd")</f>
        <v>jueves</v>
      </c>
      <c r="G996">
        <f>WEEKNUM(tbl_Datos[[#This Row],[Fecha]])</f>
        <v>14</v>
      </c>
    </row>
    <row r="997" spans="2:7" x14ac:dyDescent="0.3">
      <c r="B997" s="17">
        <v>46114</v>
      </c>
      <c r="C997" t="s">
        <v>39</v>
      </c>
      <c r="D997" t="s">
        <v>221</v>
      </c>
      <c r="E997">
        <v>143</v>
      </c>
      <c r="F997" t="str">
        <f>TEXT(tbl_Datos[[#This Row],[Fecha]],"dddd")</f>
        <v>jueves</v>
      </c>
      <c r="G997">
        <f>WEEKNUM(tbl_Datos[[#This Row],[Fecha]])</f>
        <v>14</v>
      </c>
    </row>
    <row r="998" spans="2:7" x14ac:dyDescent="0.3">
      <c r="B998" s="17">
        <v>46114</v>
      </c>
      <c r="C998" t="s">
        <v>38</v>
      </c>
      <c r="D998" t="s">
        <v>227</v>
      </c>
      <c r="E998">
        <v>58</v>
      </c>
      <c r="F998" t="str">
        <f>TEXT(tbl_Datos[[#This Row],[Fecha]],"dddd")</f>
        <v>jueves</v>
      </c>
      <c r="G998">
        <f>WEEKNUM(tbl_Datos[[#This Row],[Fecha]])</f>
        <v>14</v>
      </c>
    </row>
    <row r="999" spans="2:7" x14ac:dyDescent="0.3">
      <c r="B999" s="17">
        <v>46114</v>
      </c>
      <c r="C999" t="s">
        <v>106</v>
      </c>
      <c r="D999" t="s">
        <v>215</v>
      </c>
      <c r="E999">
        <v>345</v>
      </c>
      <c r="F999" t="str">
        <f>TEXT(tbl_Datos[[#This Row],[Fecha]],"dddd")</f>
        <v>jueves</v>
      </c>
      <c r="G999">
        <f>WEEKNUM(tbl_Datos[[#This Row],[Fecha]])</f>
        <v>14</v>
      </c>
    </row>
    <row r="1000" spans="2:7" x14ac:dyDescent="0.3">
      <c r="B1000" s="17">
        <v>46114</v>
      </c>
      <c r="C1000" t="s">
        <v>39</v>
      </c>
      <c r="D1000" t="s">
        <v>239</v>
      </c>
      <c r="E1000">
        <v>114</v>
      </c>
      <c r="F1000" t="str">
        <f>TEXT(tbl_Datos[[#This Row],[Fecha]],"dddd")</f>
        <v>jueves</v>
      </c>
      <c r="G1000">
        <f>WEEKNUM(tbl_Datos[[#This Row],[Fecha]])</f>
        <v>14</v>
      </c>
    </row>
    <row r="1001" spans="2:7" x14ac:dyDescent="0.3">
      <c r="B1001" s="17">
        <v>46114</v>
      </c>
      <c r="C1001" t="s">
        <v>38</v>
      </c>
      <c r="D1001" t="s">
        <v>223</v>
      </c>
      <c r="E1001">
        <v>1166</v>
      </c>
      <c r="F1001" t="str">
        <f>TEXT(tbl_Datos[[#This Row],[Fecha]],"dddd")</f>
        <v>jueves</v>
      </c>
      <c r="G1001">
        <f>WEEKNUM(tbl_Datos[[#This Row],[Fecha]])</f>
        <v>14</v>
      </c>
    </row>
    <row r="1002" spans="2:7" x14ac:dyDescent="0.3">
      <c r="B1002" s="17">
        <v>46114</v>
      </c>
      <c r="C1002" t="s">
        <v>39</v>
      </c>
      <c r="D1002" t="s">
        <v>226</v>
      </c>
      <c r="E1002">
        <v>2304</v>
      </c>
      <c r="F1002" t="str">
        <f>TEXT(tbl_Datos[[#This Row],[Fecha]],"dddd")</f>
        <v>jueves</v>
      </c>
      <c r="G1002">
        <f>WEEKNUM(tbl_Datos[[#This Row],[Fecha]])</f>
        <v>14</v>
      </c>
    </row>
    <row r="1003" spans="2:7" x14ac:dyDescent="0.3">
      <c r="B1003" s="17">
        <v>46114</v>
      </c>
      <c r="C1003" t="s">
        <v>106</v>
      </c>
      <c r="D1003" t="s">
        <v>225</v>
      </c>
      <c r="E1003">
        <v>1472</v>
      </c>
      <c r="F1003" t="str">
        <f>TEXT(tbl_Datos[[#This Row],[Fecha]],"dddd")</f>
        <v>jueves</v>
      </c>
      <c r="G1003">
        <f>WEEKNUM(tbl_Datos[[#This Row],[Fecha]])</f>
        <v>14</v>
      </c>
    </row>
    <row r="1004" spans="2:7" x14ac:dyDescent="0.3">
      <c r="B1004" s="17">
        <v>46114</v>
      </c>
      <c r="C1004" t="s">
        <v>38</v>
      </c>
      <c r="D1004" t="s">
        <v>227</v>
      </c>
      <c r="E1004">
        <v>1218</v>
      </c>
      <c r="F1004" t="str">
        <f>TEXT(tbl_Datos[[#This Row],[Fecha]],"dddd")</f>
        <v>jueves</v>
      </c>
      <c r="G1004">
        <f>WEEKNUM(tbl_Datos[[#This Row],[Fecha]])</f>
        <v>14</v>
      </c>
    </row>
    <row r="1005" spans="2:7" x14ac:dyDescent="0.3">
      <c r="B1005" s="17">
        <v>46115</v>
      </c>
      <c r="C1005" t="s">
        <v>42</v>
      </c>
      <c r="D1005" t="s">
        <v>234</v>
      </c>
      <c r="E1005">
        <v>612</v>
      </c>
      <c r="F1005" t="str">
        <f>TEXT(tbl_Datos[[#This Row],[Fecha]],"dddd")</f>
        <v>viernes</v>
      </c>
      <c r="G1005">
        <f>WEEKNUM(tbl_Datos[[#This Row],[Fecha]])</f>
        <v>14</v>
      </c>
    </row>
    <row r="1006" spans="2:7" x14ac:dyDescent="0.3">
      <c r="B1006" s="17">
        <v>46115</v>
      </c>
      <c r="C1006" t="s">
        <v>38</v>
      </c>
      <c r="D1006" t="s">
        <v>241</v>
      </c>
      <c r="E1006">
        <v>960</v>
      </c>
      <c r="F1006" t="str">
        <f>TEXT(tbl_Datos[[#This Row],[Fecha]],"dddd")</f>
        <v>viernes</v>
      </c>
      <c r="G1006">
        <f>WEEKNUM(tbl_Datos[[#This Row],[Fecha]])</f>
        <v>14</v>
      </c>
    </row>
    <row r="1007" spans="2:7" x14ac:dyDescent="0.3">
      <c r="B1007" s="17">
        <v>46115</v>
      </c>
      <c r="C1007" t="s">
        <v>106</v>
      </c>
      <c r="D1007" t="s">
        <v>238</v>
      </c>
      <c r="E1007">
        <v>1827</v>
      </c>
      <c r="F1007" t="str">
        <f>TEXT(tbl_Datos[[#This Row],[Fecha]],"dddd")</f>
        <v>viernes</v>
      </c>
      <c r="G1007">
        <f>WEEKNUM(tbl_Datos[[#This Row],[Fecha]])</f>
        <v>14</v>
      </c>
    </row>
    <row r="1008" spans="2:7" x14ac:dyDescent="0.3">
      <c r="B1008" s="17">
        <v>46115</v>
      </c>
      <c r="C1008" t="s">
        <v>39</v>
      </c>
      <c r="D1008" t="s">
        <v>231</v>
      </c>
      <c r="E1008">
        <v>242</v>
      </c>
      <c r="F1008" t="str">
        <f>TEXT(tbl_Datos[[#This Row],[Fecha]],"dddd")</f>
        <v>viernes</v>
      </c>
      <c r="G1008">
        <f>WEEKNUM(tbl_Datos[[#This Row],[Fecha]])</f>
        <v>14</v>
      </c>
    </row>
    <row r="1009" spans="2:7" x14ac:dyDescent="0.3">
      <c r="B1009" s="17">
        <v>46115</v>
      </c>
      <c r="C1009" t="s">
        <v>38</v>
      </c>
      <c r="D1009" t="s">
        <v>238</v>
      </c>
      <c r="E1009">
        <v>1218</v>
      </c>
      <c r="F1009" t="str">
        <f>TEXT(tbl_Datos[[#This Row],[Fecha]],"dddd")</f>
        <v>viernes</v>
      </c>
      <c r="G1009">
        <f>WEEKNUM(tbl_Datos[[#This Row],[Fecha]])</f>
        <v>14</v>
      </c>
    </row>
    <row r="1010" spans="2:7" x14ac:dyDescent="0.3">
      <c r="B1010" s="17">
        <v>46115</v>
      </c>
      <c r="C1010" t="s">
        <v>42</v>
      </c>
      <c r="D1010" t="s">
        <v>235</v>
      </c>
      <c r="E1010">
        <v>1075</v>
      </c>
      <c r="F1010" t="str">
        <f>TEXT(tbl_Datos[[#This Row],[Fecha]],"dddd")</f>
        <v>viernes</v>
      </c>
      <c r="G1010">
        <f>WEEKNUM(tbl_Datos[[#This Row],[Fecha]])</f>
        <v>14</v>
      </c>
    </row>
    <row r="1011" spans="2:7" x14ac:dyDescent="0.3">
      <c r="B1011" s="17">
        <v>46115</v>
      </c>
      <c r="C1011" t="s">
        <v>106</v>
      </c>
      <c r="D1011" t="s">
        <v>240</v>
      </c>
      <c r="E1011">
        <v>900</v>
      </c>
      <c r="F1011" t="str">
        <f>TEXT(tbl_Datos[[#This Row],[Fecha]],"dddd")</f>
        <v>viernes</v>
      </c>
      <c r="G1011">
        <f>WEEKNUM(tbl_Datos[[#This Row],[Fecha]])</f>
        <v>14</v>
      </c>
    </row>
    <row r="1012" spans="2:7" x14ac:dyDescent="0.3">
      <c r="B1012" s="17">
        <v>46115</v>
      </c>
      <c r="C1012" t="s">
        <v>106</v>
      </c>
      <c r="D1012" t="s">
        <v>233</v>
      </c>
      <c r="E1012">
        <v>153</v>
      </c>
      <c r="F1012" t="str">
        <f>TEXT(tbl_Datos[[#This Row],[Fecha]],"dddd")</f>
        <v>viernes</v>
      </c>
      <c r="G1012">
        <f>WEEKNUM(tbl_Datos[[#This Row],[Fecha]])</f>
        <v>14</v>
      </c>
    </row>
    <row r="1013" spans="2:7" x14ac:dyDescent="0.3">
      <c r="B1013" s="17">
        <v>46115</v>
      </c>
      <c r="C1013" t="s">
        <v>42</v>
      </c>
      <c r="D1013" t="s">
        <v>240</v>
      </c>
      <c r="E1013">
        <v>585</v>
      </c>
      <c r="F1013" t="str">
        <f>TEXT(tbl_Datos[[#This Row],[Fecha]],"dddd")</f>
        <v>viernes</v>
      </c>
      <c r="G1013">
        <f>WEEKNUM(tbl_Datos[[#This Row],[Fecha]])</f>
        <v>14</v>
      </c>
    </row>
    <row r="1014" spans="2:7" x14ac:dyDescent="0.3">
      <c r="B1014" s="17">
        <v>46115</v>
      </c>
      <c r="C1014" t="s">
        <v>39</v>
      </c>
      <c r="D1014" t="s">
        <v>239</v>
      </c>
      <c r="E1014">
        <v>722</v>
      </c>
      <c r="F1014" t="str">
        <f>TEXT(tbl_Datos[[#This Row],[Fecha]],"dddd")</f>
        <v>viernes</v>
      </c>
      <c r="G1014">
        <f>WEEKNUM(tbl_Datos[[#This Row],[Fecha]])</f>
        <v>14</v>
      </c>
    </row>
    <row r="1015" spans="2:7" x14ac:dyDescent="0.3">
      <c r="B1015" s="17">
        <v>46116</v>
      </c>
      <c r="C1015" t="s">
        <v>106</v>
      </c>
      <c r="D1015" t="s">
        <v>225</v>
      </c>
      <c r="E1015">
        <v>256</v>
      </c>
      <c r="F1015" t="str">
        <f>TEXT(tbl_Datos[[#This Row],[Fecha]],"dddd")</f>
        <v>sábado</v>
      </c>
      <c r="G1015">
        <f>WEEKNUM(tbl_Datos[[#This Row],[Fecha]])</f>
        <v>14</v>
      </c>
    </row>
    <row r="1016" spans="2:7" x14ac:dyDescent="0.3">
      <c r="B1016" s="17">
        <v>46116</v>
      </c>
      <c r="C1016" t="s">
        <v>39</v>
      </c>
      <c r="D1016" t="s">
        <v>230</v>
      </c>
      <c r="E1016">
        <v>481</v>
      </c>
      <c r="F1016" t="str">
        <f>TEXT(tbl_Datos[[#This Row],[Fecha]],"dddd")</f>
        <v>sábado</v>
      </c>
      <c r="G1016">
        <f>WEEKNUM(tbl_Datos[[#This Row],[Fecha]])</f>
        <v>14</v>
      </c>
    </row>
    <row r="1017" spans="2:7" x14ac:dyDescent="0.3">
      <c r="B1017" s="17">
        <v>46116</v>
      </c>
      <c r="C1017" t="s">
        <v>42</v>
      </c>
      <c r="D1017" t="s">
        <v>232</v>
      </c>
      <c r="E1017">
        <v>940</v>
      </c>
      <c r="F1017" t="str">
        <f>TEXT(tbl_Datos[[#This Row],[Fecha]],"dddd")</f>
        <v>sábado</v>
      </c>
      <c r="G1017">
        <f>WEEKNUM(tbl_Datos[[#This Row],[Fecha]])</f>
        <v>14</v>
      </c>
    </row>
    <row r="1018" spans="2:7" x14ac:dyDescent="0.3">
      <c r="B1018" s="17">
        <v>46116</v>
      </c>
      <c r="C1018" t="s">
        <v>42</v>
      </c>
      <c r="D1018" t="s">
        <v>223</v>
      </c>
      <c r="E1018">
        <v>583</v>
      </c>
      <c r="F1018" t="str">
        <f>TEXT(tbl_Datos[[#This Row],[Fecha]],"dddd")</f>
        <v>sábado</v>
      </c>
      <c r="G1018">
        <f>WEEKNUM(tbl_Datos[[#This Row],[Fecha]])</f>
        <v>14</v>
      </c>
    </row>
    <row r="1019" spans="2:7" x14ac:dyDescent="0.3">
      <c r="B1019" s="17">
        <v>46116</v>
      </c>
      <c r="C1019" t="s">
        <v>42</v>
      </c>
      <c r="D1019" t="s">
        <v>234</v>
      </c>
      <c r="E1019">
        <v>918</v>
      </c>
      <c r="F1019" t="str">
        <f>TEXT(tbl_Datos[[#This Row],[Fecha]],"dddd")</f>
        <v>sábado</v>
      </c>
      <c r="G1019">
        <f>WEEKNUM(tbl_Datos[[#This Row],[Fecha]])</f>
        <v>14</v>
      </c>
    </row>
    <row r="1020" spans="2:7" x14ac:dyDescent="0.3">
      <c r="B1020" s="17">
        <v>46116</v>
      </c>
      <c r="C1020" t="s">
        <v>106</v>
      </c>
      <c r="D1020" t="s">
        <v>233</v>
      </c>
      <c r="E1020">
        <v>357</v>
      </c>
      <c r="F1020" t="str">
        <f>TEXT(tbl_Datos[[#This Row],[Fecha]],"dddd")</f>
        <v>sábado</v>
      </c>
      <c r="G1020">
        <f>WEEKNUM(tbl_Datos[[#This Row],[Fecha]])</f>
        <v>14</v>
      </c>
    </row>
    <row r="1021" spans="2:7" x14ac:dyDescent="0.3">
      <c r="B1021" s="17">
        <v>46116</v>
      </c>
      <c r="C1021" t="s">
        <v>106</v>
      </c>
      <c r="D1021" t="s">
        <v>241</v>
      </c>
      <c r="E1021">
        <v>360</v>
      </c>
      <c r="F1021" t="str">
        <f>TEXT(tbl_Datos[[#This Row],[Fecha]],"dddd")</f>
        <v>sábado</v>
      </c>
      <c r="G1021">
        <f>WEEKNUM(tbl_Datos[[#This Row],[Fecha]])</f>
        <v>14</v>
      </c>
    </row>
    <row r="1022" spans="2:7" x14ac:dyDescent="0.3">
      <c r="B1022" s="17">
        <v>46117</v>
      </c>
      <c r="C1022" t="s">
        <v>42</v>
      </c>
      <c r="D1022" t="s">
        <v>226</v>
      </c>
      <c r="E1022">
        <v>288</v>
      </c>
      <c r="F1022" t="str">
        <f>TEXT(tbl_Datos[[#This Row],[Fecha]],"dddd")</f>
        <v>domingo</v>
      </c>
      <c r="G1022">
        <f>WEEKNUM(tbl_Datos[[#This Row],[Fecha]])</f>
        <v>15</v>
      </c>
    </row>
    <row r="1023" spans="2:7" x14ac:dyDescent="0.3">
      <c r="B1023" s="17">
        <v>46117</v>
      </c>
      <c r="C1023" t="s">
        <v>42</v>
      </c>
      <c r="D1023" t="s">
        <v>227</v>
      </c>
      <c r="E1023">
        <v>1334</v>
      </c>
      <c r="F1023" t="str">
        <f>TEXT(tbl_Datos[[#This Row],[Fecha]],"dddd")</f>
        <v>domingo</v>
      </c>
      <c r="G1023">
        <f>WEEKNUM(tbl_Datos[[#This Row],[Fecha]])</f>
        <v>15</v>
      </c>
    </row>
    <row r="1024" spans="2:7" x14ac:dyDescent="0.3">
      <c r="B1024" s="17">
        <v>46117</v>
      </c>
      <c r="C1024" t="s">
        <v>106</v>
      </c>
      <c r="D1024" t="s">
        <v>217</v>
      </c>
      <c r="E1024">
        <v>1196</v>
      </c>
      <c r="F1024" t="str">
        <f>TEXT(tbl_Datos[[#This Row],[Fecha]],"dddd")</f>
        <v>domingo</v>
      </c>
      <c r="G1024">
        <f>WEEKNUM(tbl_Datos[[#This Row],[Fecha]])</f>
        <v>15</v>
      </c>
    </row>
    <row r="1025" spans="2:7" x14ac:dyDescent="0.3">
      <c r="B1025" s="17">
        <v>46117</v>
      </c>
      <c r="C1025" t="s">
        <v>42</v>
      </c>
      <c r="D1025" t="s">
        <v>235</v>
      </c>
      <c r="E1025">
        <v>516</v>
      </c>
      <c r="F1025" t="str">
        <f>TEXT(tbl_Datos[[#This Row],[Fecha]],"dddd")</f>
        <v>domingo</v>
      </c>
      <c r="G1025">
        <f>WEEKNUM(tbl_Datos[[#This Row],[Fecha]])</f>
        <v>15</v>
      </c>
    </row>
    <row r="1026" spans="2:7" x14ac:dyDescent="0.3">
      <c r="B1026" s="17">
        <v>46117</v>
      </c>
      <c r="C1026" t="s">
        <v>39</v>
      </c>
      <c r="D1026" t="s">
        <v>239</v>
      </c>
      <c r="E1026">
        <v>760</v>
      </c>
      <c r="F1026" t="str">
        <f>TEXT(tbl_Datos[[#This Row],[Fecha]],"dddd")</f>
        <v>domingo</v>
      </c>
      <c r="G1026">
        <f>WEEKNUM(tbl_Datos[[#This Row],[Fecha]])</f>
        <v>15</v>
      </c>
    </row>
    <row r="1027" spans="2:7" x14ac:dyDescent="0.3">
      <c r="B1027" s="17">
        <v>46117</v>
      </c>
      <c r="C1027" t="s">
        <v>106</v>
      </c>
      <c r="D1027" t="s">
        <v>231</v>
      </c>
      <c r="E1027">
        <v>308</v>
      </c>
      <c r="F1027" t="str">
        <f>TEXT(tbl_Datos[[#This Row],[Fecha]],"dddd")</f>
        <v>domingo</v>
      </c>
      <c r="G1027">
        <f>WEEKNUM(tbl_Datos[[#This Row],[Fecha]])</f>
        <v>15</v>
      </c>
    </row>
    <row r="1028" spans="2:7" x14ac:dyDescent="0.3">
      <c r="B1028" s="17">
        <v>46117</v>
      </c>
      <c r="C1028" t="s">
        <v>39</v>
      </c>
      <c r="D1028" t="s">
        <v>223</v>
      </c>
      <c r="E1028">
        <v>742</v>
      </c>
      <c r="F1028" t="str">
        <f>TEXT(tbl_Datos[[#This Row],[Fecha]],"dddd")</f>
        <v>domingo</v>
      </c>
      <c r="G1028">
        <f>WEEKNUM(tbl_Datos[[#This Row],[Fecha]])</f>
        <v>15</v>
      </c>
    </row>
    <row r="1029" spans="2:7" x14ac:dyDescent="0.3">
      <c r="B1029" s="17">
        <v>46117</v>
      </c>
      <c r="C1029" t="s">
        <v>38</v>
      </c>
      <c r="D1029" t="s">
        <v>236</v>
      </c>
      <c r="E1029">
        <v>176</v>
      </c>
      <c r="F1029" t="str">
        <f>TEXT(tbl_Datos[[#This Row],[Fecha]],"dddd")</f>
        <v>domingo</v>
      </c>
      <c r="G1029">
        <f>WEEKNUM(tbl_Datos[[#This Row],[Fecha]])</f>
        <v>15</v>
      </c>
    </row>
    <row r="1030" spans="2:7" x14ac:dyDescent="0.3">
      <c r="B1030" s="17">
        <v>46117</v>
      </c>
      <c r="C1030" t="s">
        <v>106</v>
      </c>
      <c r="D1030" t="s">
        <v>235</v>
      </c>
      <c r="E1030">
        <v>1032</v>
      </c>
      <c r="F1030" t="str">
        <f>TEXT(tbl_Datos[[#This Row],[Fecha]],"dddd")</f>
        <v>domingo</v>
      </c>
      <c r="G1030">
        <f>WEEKNUM(tbl_Datos[[#This Row],[Fecha]])</f>
        <v>15</v>
      </c>
    </row>
    <row r="1031" spans="2:7" x14ac:dyDescent="0.3">
      <c r="B1031" s="17">
        <v>46117</v>
      </c>
      <c r="C1031" t="s">
        <v>106</v>
      </c>
      <c r="D1031" t="s">
        <v>232</v>
      </c>
      <c r="E1031">
        <v>141</v>
      </c>
      <c r="F1031" t="str">
        <f>TEXT(tbl_Datos[[#This Row],[Fecha]],"dddd")</f>
        <v>domingo</v>
      </c>
      <c r="G1031">
        <f>WEEKNUM(tbl_Datos[[#This Row],[Fecha]])</f>
        <v>15</v>
      </c>
    </row>
    <row r="1032" spans="2:7" x14ac:dyDescent="0.3">
      <c r="B1032" s="17">
        <v>46117</v>
      </c>
      <c r="C1032" t="s">
        <v>106</v>
      </c>
      <c r="D1032" t="s">
        <v>215</v>
      </c>
      <c r="E1032">
        <v>828</v>
      </c>
      <c r="F1032" t="str">
        <f>TEXT(tbl_Datos[[#This Row],[Fecha]],"dddd")</f>
        <v>domingo</v>
      </c>
      <c r="G1032">
        <f>WEEKNUM(tbl_Datos[[#This Row],[Fecha]])</f>
        <v>15</v>
      </c>
    </row>
    <row r="1033" spans="2:7" x14ac:dyDescent="0.3">
      <c r="B1033" s="17">
        <v>46117</v>
      </c>
      <c r="C1033" t="s">
        <v>39</v>
      </c>
      <c r="D1033" t="s">
        <v>239</v>
      </c>
      <c r="E1033">
        <v>570</v>
      </c>
      <c r="F1033" t="str">
        <f>TEXT(tbl_Datos[[#This Row],[Fecha]],"dddd")</f>
        <v>domingo</v>
      </c>
      <c r="G1033">
        <f>WEEKNUM(tbl_Datos[[#This Row],[Fecha]])</f>
        <v>15</v>
      </c>
    </row>
    <row r="1034" spans="2:7" x14ac:dyDescent="0.3">
      <c r="B1034" s="17">
        <v>46117</v>
      </c>
      <c r="C1034" t="s">
        <v>106</v>
      </c>
      <c r="D1034" t="s">
        <v>221</v>
      </c>
      <c r="E1034">
        <v>221</v>
      </c>
      <c r="F1034" t="str">
        <f>TEXT(tbl_Datos[[#This Row],[Fecha]],"dddd")</f>
        <v>domingo</v>
      </c>
      <c r="G1034">
        <f>WEEKNUM(tbl_Datos[[#This Row],[Fecha]])</f>
        <v>15</v>
      </c>
    </row>
    <row r="1035" spans="2:7" x14ac:dyDescent="0.3">
      <c r="B1035" s="17">
        <v>46117</v>
      </c>
      <c r="C1035" t="s">
        <v>106</v>
      </c>
      <c r="D1035" t="s">
        <v>230</v>
      </c>
      <c r="E1035">
        <v>592</v>
      </c>
      <c r="F1035" t="str">
        <f>TEXT(tbl_Datos[[#This Row],[Fecha]],"dddd")</f>
        <v>domingo</v>
      </c>
      <c r="G1035">
        <f>WEEKNUM(tbl_Datos[[#This Row],[Fecha]])</f>
        <v>15</v>
      </c>
    </row>
    <row r="1036" spans="2:7" x14ac:dyDescent="0.3">
      <c r="B1036" s="17">
        <v>46117</v>
      </c>
      <c r="C1036" t="s">
        <v>39</v>
      </c>
      <c r="D1036" t="s">
        <v>221</v>
      </c>
      <c r="E1036">
        <v>13</v>
      </c>
      <c r="F1036" t="str">
        <f>TEXT(tbl_Datos[[#This Row],[Fecha]],"dddd")</f>
        <v>domingo</v>
      </c>
      <c r="G1036">
        <f>WEEKNUM(tbl_Datos[[#This Row],[Fecha]])</f>
        <v>15</v>
      </c>
    </row>
    <row r="1037" spans="2:7" x14ac:dyDescent="0.3">
      <c r="B1037" s="17">
        <v>46117</v>
      </c>
      <c r="C1037" t="s">
        <v>42</v>
      </c>
      <c r="D1037" t="s">
        <v>227</v>
      </c>
      <c r="E1037">
        <v>406</v>
      </c>
      <c r="F1037" t="str">
        <f>TEXT(tbl_Datos[[#This Row],[Fecha]],"dddd")</f>
        <v>domingo</v>
      </c>
      <c r="G1037">
        <f>WEEKNUM(tbl_Datos[[#This Row],[Fecha]])</f>
        <v>15</v>
      </c>
    </row>
    <row r="1038" spans="2:7" x14ac:dyDescent="0.3">
      <c r="B1038" s="17">
        <v>46118</v>
      </c>
      <c r="C1038" t="s">
        <v>39</v>
      </c>
      <c r="D1038" t="s">
        <v>234</v>
      </c>
      <c r="E1038">
        <v>918</v>
      </c>
      <c r="F1038" t="str">
        <f>TEXT(tbl_Datos[[#This Row],[Fecha]],"dddd")</f>
        <v>lunes</v>
      </c>
      <c r="G1038">
        <f>WEEKNUM(tbl_Datos[[#This Row],[Fecha]])</f>
        <v>15</v>
      </c>
    </row>
    <row r="1039" spans="2:7" x14ac:dyDescent="0.3">
      <c r="B1039" s="17">
        <v>46118</v>
      </c>
      <c r="C1039" t="s">
        <v>38</v>
      </c>
      <c r="D1039" t="s">
        <v>242</v>
      </c>
      <c r="E1039">
        <v>342</v>
      </c>
      <c r="F1039" t="str">
        <f>TEXT(tbl_Datos[[#This Row],[Fecha]],"dddd")</f>
        <v>lunes</v>
      </c>
      <c r="G1039">
        <f>WEEKNUM(tbl_Datos[[#This Row],[Fecha]])</f>
        <v>15</v>
      </c>
    </row>
    <row r="1040" spans="2:7" x14ac:dyDescent="0.3">
      <c r="B1040" s="17">
        <v>46118</v>
      </c>
      <c r="C1040" t="s">
        <v>106</v>
      </c>
      <c r="D1040" t="s">
        <v>215</v>
      </c>
      <c r="E1040">
        <v>552</v>
      </c>
      <c r="F1040" t="str">
        <f>TEXT(tbl_Datos[[#This Row],[Fecha]],"dddd")</f>
        <v>lunes</v>
      </c>
      <c r="G1040">
        <f>WEEKNUM(tbl_Datos[[#This Row],[Fecha]])</f>
        <v>15</v>
      </c>
    </row>
    <row r="1041" spans="2:7" x14ac:dyDescent="0.3">
      <c r="B1041" s="17">
        <v>46118</v>
      </c>
      <c r="C1041" t="s">
        <v>38</v>
      </c>
      <c r="D1041" t="s">
        <v>219</v>
      </c>
      <c r="E1041">
        <v>1820</v>
      </c>
      <c r="F1041" t="str">
        <f>TEXT(tbl_Datos[[#This Row],[Fecha]],"dddd")</f>
        <v>lunes</v>
      </c>
      <c r="G1041">
        <f>WEEKNUM(tbl_Datos[[#This Row],[Fecha]])</f>
        <v>15</v>
      </c>
    </row>
    <row r="1042" spans="2:7" x14ac:dyDescent="0.3">
      <c r="B1042" s="17">
        <v>46118</v>
      </c>
      <c r="C1042" t="s">
        <v>38</v>
      </c>
      <c r="D1042" t="s">
        <v>237</v>
      </c>
      <c r="E1042">
        <v>504</v>
      </c>
      <c r="F1042" t="str">
        <f>TEXT(tbl_Datos[[#This Row],[Fecha]],"dddd")</f>
        <v>lunes</v>
      </c>
      <c r="G1042">
        <f>WEEKNUM(tbl_Datos[[#This Row],[Fecha]])</f>
        <v>15</v>
      </c>
    </row>
    <row r="1043" spans="2:7" x14ac:dyDescent="0.3">
      <c r="B1043" s="17">
        <v>46118</v>
      </c>
      <c r="C1043" t="s">
        <v>39</v>
      </c>
      <c r="D1043" t="s">
        <v>240</v>
      </c>
      <c r="E1043">
        <v>45</v>
      </c>
      <c r="F1043" t="str">
        <f>TEXT(tbl_Datos[[#This Row],[Fecha]],"dddd")</f>
        <v>lunes</v>
      </c>
      <c r="G1043">
        <f>WEEKNUM(tbl_Datos[[#This Row],[Fecha]])</f>
        <v>15</v>
      </c>
    </row>
    <row r="1044" spans="2:7" x14ac:dyDescent="0.3">
      <c r="B1044" s="17">
        <v>46118</v>
      </c>
      <c r="C1044" t="s">
        <v>38</v>
      </c>
      <c r="D1044" t="s">
        <v>235</v>
      </c>
      <c r="E1044">
        <v>43</v>
      </c>
      <c r="F1044" t="str">
        <f>TEXT(tbl_Datos[[#This Row],[Fecha]],"dddd")</f>
        <v>lunes</v>
      </c>
      <c r="G1044">
        <f>WEEKNUM(tbl_Datos[[#This Row],[Fecha]])</f>
        <v>15</v>
      </c>
    </row>
    <row r="1045" spans="2:7" x14ac:dyDescent="0.3">
      <c r="B1045" s="17">
        <v>46119</v>
      </c>
      <c r="C1045" t="s">
        <v>39</v>
      </c>
      <c r="D1045" t="s">
        <v>227</v>
      </c>
      <c r="E1045">
        <v>1218</v>
      </c>
      <c r="F1045" t="str">
        <f>TEXT(tbl_Datos[[#This Row],[Fecha]],"dddd")</f>
        <v>martes</v>
      </c>
      <c r="G1045">
        <f>WEEKNUM(tbl_Datos[[#This Row],[Fecha]])</f>
        <v>15</v>
      </c>
    </row>
    <row r="1046" spans="2:7" x14ac:dyDescent="0.3">
      <c r="B1046" s="17">
        <v>46119</v>
      </c>
      <c r="C1046" t="s">
        <v>106</v>
      </c>
      <c r="D1046" t="s">
        <v>229</v>
      </c>
      <c r="E1046">
        <v>2200</v>
      </c>
      <c r="F1046" t="str">
        <f>TEXT(tbl_Datos[[#This Row],[Fecha]],"dddd")</f>
        <v>martes</v>
      </c>
      <c r="G1046">
        <f>WEEKNUM(tbl_Datos[[#This Row],[Fecha]])</f>
        <v>15</v>
      </c>
    </row>
    <row r="1047" spans="2:7" x14ac:dyDescent="0.3">
      <c r="B1047" s="17">
        <v>46119</v>
      </c>
      <c r="C1047" t="s">
        <v>39</v>
      </c>
      <c r="D1047" t="s">
        <v>240</v>
      </c>
      <c r="E1047">
        <v>450</v>
      </c>
      <c r="F1047" t="str">
        <f>TEXT(tbl_Datos[[#This Row],[Fecha]],"dddd")</f>
        <v>martes</v>
      </c>
      <c r="G1047">
        <f>WEEKNUM(tbl_Datos[[#This Row],[Fecha]])</f>
        <v>15</v>
      </c>
    </row>
    <row r="1048" spans="2:7" x14ac:dyDescent="0.3">
      <c r="B1048" s="17">
        <v>46119</v>
      </c>
      <c r="C1048" t="s">
        <v>38</v>
      </c>
      <c r="D1048" t="s">
        <v>226</v>
      </c>
      <c r="E1048">
        <v>384</v>
      </c>
      <c r="F1048" t="str">
        <f>TEXT(tbl_Datos[[#This Row],[Fecha]],"dddd")</f>
        <v>martes</v>
      </c>
      <c r="G1048">
        <f>WEEKNUM(tbl_Datos[[#This Row],[Fecha]])</f>
        <v>15</v>
      </c>
    </row>
    <row r="1049" spans="2:7" x14ac:dyDescent="0.3">
      <c r="B1049" s="17">
        <v>46119</v>
      </c>
      <c r="C1049" t="s">
        <v>106</v>
      </c>
      <c r="D1049" t="s">
        <v>239</v>
      </c>
      <c r="E1049">
        <v>912</v>
      </c>
      <c r="F1049" t="str">
        <f>TEXT(tbl_Datos[[#This Row],[Fecha]],"dddd")</f>
        <v>martes</v>
      </c>
      <c r="G1049">
        <f>WEEKNUM(tbl_Datos[[#This Row],[Fecha]])</f>
        <v>15</v>
      </c>
    </row>
    <row r="1050" spans="2:7" x14ac:dyDescent="0.3">
      <c r="B1050" s="17">
        <v>46119</v>
      </c>
      <c r="C1050" t="s">
        <v>39</v>
      </c>
      <c r="D1050" t="s">
        <v>239</v>
      </c>
      <c r="E1050">
        <v>570</v>
      </c>
      <c r="F1050" t="str">
        <f>TEXT(tbl_Datos[[#This Row],[Fecha]],"dddd")</f>
        <v>martes</v>
      </c>
      <c r="G1050">
        <f>WEEKNUM(tbl_Datos[[#This Row],[Fecha]])</f>
        <v>15</v>
      </c>
    </row>
    <row r="1051" spans="2:7" x14ac:dyDescent="0.3">
      <c r="B1051" s="17">
        <v>46119</v>
      </c>
      <c r="C1051" t="s">
        <v>42</v>
      </c>
      <c r="D1051" t="s">
        <v>223</v>
      </c>
      <c r="E1051">
        <v>530</v>
      </c>
      <c r="F1051" t="str">
        <f>TEXT(tbl_Datos[[#This Row],[Fecha]],"dddd")</f>
        <v>martes</v>
      </c>
      <c r="G1051">
        <f>WEEKNUM(tbl_Datos[[#This Row],[Fecha]])</f>
        <v>15</v>
      </c>
    </row>
    <row r="1052" spans="2:7" x14ac:dyDescent="0.3">
      <c r="B1052" s="17">
        <v>46119</v>
      </c>
      <c r="C1052" t="s">
        <v>38</v>
      </c>
      <c r="D1052" t="s">
        <v>235</v>
      </c>
      <c r="E1052">
        <v>559</v>
      </c>
      <c r="F1052" t="str">
        <f>TEXT(tbl_Datos[[#This Row],[Fecha]],"dddd")</f>
        <v>martes</v>
      </c>
      <c r="G1052">
        <f>WEEKNUM(tbl_Datos[[#This Row],[Fecha]])</f>
        <v>15</v>
      </c>
    </row>
    <row r="1053" spans="2:7" x14ac:dyDescent="0.3">
      <c r="B1053" s="17">
        <v>46119</v>
      </c>
      <c r="C1053" t="s">
        <v>42</v>
      </c>
      <c r="D1053" t="s">
        <v>223</v>
      </c>
      <c r="E1053">
        <v>1060</v>
      </c>
      <c r="F1053" t="str">
        <f>TEXT(tbl_Datos[[#This Row],[Fecha]],"dddd")</f>
        <v>martes</v>
      </c>
      <c r="G1053">
        <f>WEEKNUM(tbl_Datos[[#This Row],[Fecha]])</f>
        <v>15</v>
      </c>
    </row>
    <row r="1054" spans="2:7" x14ac:dyDescent="0.3">
      <c r="B1054" s="17">
        <v>46120</v>
      </c>
      <c r="C1054" t="s">
        <v>39</v>
      </c>
      <c r="D1054" t="s">
        <v>238</v>
      </c>
      <c r="E1054">
        <v>1740</v>
      </c>
      <c r="F1054" t="str">
        <f>TEXT(tbl_Datos[[#This Row],[Fecha]],"dddd")</f>
        <v>miércoles</v>
      </c>
      <c r="G1054">
        <f>WEEKNUM(tbl_Datos[[#This Row],[Fecha]])</f>
        <v>15</v>
      </c>
    </row>
    <row r="1055" spans="2:7" x14ac:dyDescent="0.3">
      <c r="B1055" s="17">
        <v>46120</v>
      </c>
      <c r="C1055" t="s">
        <v>38</v>
      </c>
      <c r="D1055" t="s">
        <v>240</v>
      </c>
      <c r="E1055">
        <v>855</v>
      </c>
      <c r="F1055" t="str">
        <f>TEXT(tbl_Datos[[#This Row],[Fecha]],"dddd")</f>
        <v>miércoles</v>
      </c>
      <c r="G1055">
        <f>WEEKNUM(tbl_Datos[[#This Row],[Fecha]])</f>
        <v>15</v>
      </c>
    </row>
    <row r="1056" spans="2:7" x14ac:dyDescent="0.3">
      <c r="B1056" s="17">
        <v>46120</v>
      </c>
      <c r="C1056" t="s">
        <v>42</v>
      </c>
      <c r="D1056" t="s">
        <v>221</v>
      </c>
      <c r="E1056">
        <v>52</v>
      </c>
      <c r="F1056" t="str">
        <f>TEXT(tbl_Datos[[#This Row],[Fecha]],"dddd")</f>
        <v>miércoles</v>
      </c>
      <c r="G1056">
        <f>WEEKNUM(tbl_Datos[[#This Row],[Fecha]])</f>
        <v>15</v>
      </c>
    </row>
    <row r="1057" spans="2:7" x14ac:dyDescent="0.3">
      <c r="B1057" s="17">
        <v>46120</v>
      </c>
      <c r="C1057" t="s">
        <v>42</v>
      </c>
      <c r="D1057" t="s">
        <v>235</v>
      </c>
      <c r="E1057">
        <v>602</v>
      </c>
      <c r="F1057" t="str">
        <f>TEXT(tbl_Datos[[#This Row],[Fecha]],"dddd")</f>
        <v>miércoles</v>
      </c>
      <c r="G1057">
        <f>WEEKNUM(tbl_Datos[[#This Row],[Fecha]])</f>
        <v>15</v>
      </c>
    </row>
    <row r="1058" spans="2:7" x14ac:dyDescent="0.3">
      <c r="B1058" s="17">
        <v>46120</v>
      </c>
      <c r="C1058" t="s">
        <v>106</v>
      </c>
      <c r="D1058" t="s">
        <v>221</v>
      </c>
      <c r="E1058">
        <v>169</v>
      </c>
      <c r="F1058" t="str">
        <f>TEXT(tbl_Datos[[#This Row],[Fecha]],"dddd")</f>
        <v>miércoles</v>
      </c>
      <c r="G1058">
        <f>WEEKNUM(tbl_Datos[[#This Row],[Fecha]])</f>
        <v>15</v>
      </c>
    </row>
    <row r="1059" spans="2:7" x14ac:dyDescent="0.3">
      <c r="B1059" s="17">
        <v>46120</v>
      </c>
      <c r="C1059" t="s">
        <v>106</v>
      </c>
      <c r="D1059" t="s">
        <v>223</v>
      </c>
      <c r="E1059">
        <v>424</v>
      </c>
      <c r="F1059" t="str">
        <f>TEXT(tbl_Datos[[#This Row],[Fecha]],"dddd")</f>
        <v>miércoles</v>
      </c>
      <c r="G1059">
        <f>WEEKNUM(tbl_Datos[[#This Row],[Fecha]])</f>
        <v>15</v>
      </c>
    </row>
    <row r="1060" spans="2:7" x14ac:dyDescent="0.3">
      <c r="B1060" s="17">
        <v>46120</v>
      </c>
      <c r="C1060" t="s">
        <v>42</v>
      </c>
      <c r="D1060" t="s">
        <v>233</v>
      </c>
      <c r="E1060">
        <v>765</v>
      </c>
      <c r="F1060" t="str">
        <f>TEXT(tbl_Datos[[#This Row],[Fecha]],"dddd")</f>
        <v>miércoles</v>
      </c>
      <c r="G1060">
        <f>WEEKNUM(tbl_Datos[[#This Row],[Fecha]])</f>
        <v>15</v>
      </c>
    </row>
    <row r="1061" spans="2:7" x14ac:dyDescent="0.3">
      <c r="B1061" s="17">
        <v>46120</v>
      </c>
      <c r="C1061" t="s">
        <v>42</v>
      </c>
      <c r="D1061" t="s">
        <v>240</v>
      </c>
      <c r="E1061">
        <v>720</v>
      </c>
      <c r="F1061" t="str">
        <f>TEXT(tbl_Datos[[#This Row],[Fecha]],"dddd")</f>
        <v>miércoles</v>
      </c>
      <c r="G1061">
        <f>WEEKNUM(tbl_Datos[[#This Row],[Fecha]])</f>
        <v>15</v>
      </c>
    </row>
    <row r="1062" spans="2:7" x14ac:dyDescent="0.3">
      <c r="B1062" s="17">
        <v>46120</v>
      </c>
      <c r="C1062" t="s">
        <v>106</v>
      </c>
      <c r="D1062" t="s">
        <v>236</v>
      </c>
      <c r="E1062">
        <v>11</v>
      </c>
      <c r="F1062" t="str">
        <f>TEXT(tbl_Datos[[#This Row],[Fecha]],"dddd")</f>
        <v>miércoles</v>
      </c>
      <c r="G1062">
        <f>WEEKNUM(tbl_Datos[[#This Row],[Fecha]])</f>
        <v>15</v>
      </c>
    </row>
    <row r="1063" spans="2:7" x14ac:dyDescent="0.3">
      <c r="B1063" s="17">
        <v>46120</v>
      </c>
      <c r="C1063" t="s">
        <v>38</v>
      </c>
      <c r="D1063" t="s">
        <v>231</v>
      </c>
      <c r="E1063">
        <v>242</v>
      </c>
      <c r="F1063" t="str">
        <f>TEXT(tbl_Datos[[#This Row],[Fecha]],"dddd")</f>
        <v>miércoles</v>
      </c>
      <c r="G1063">
        <f>WEEKNUM(tbl_Datos[[#This Row],[Fecha]])</f>
        <v>15</v>
      </c>
    </row>
    <row r="1064" spans="2:7" x14ac:dyDescent="0.3">
      <c r="B1064" s="17">
        <v>46120</v>
      </c>
      <c r="C1064" t="s">
        <v>38</v>
      </c>
      <c r="D1064" t="s">
        <v>215</v>
      </c>
      <c r="E1064">
        <v>483</v>
      </c>
      <c r="F1064" t="str">
        <f>TEXT(tbl_Datos[[#This Row],[Fecha]],"dddd")</f>
        <v>miércoles</v>
      </c>
      <c r="G1064">
        <f>WEEKNUM(tbl_Datos[[#This Row],[Fecha]])</f>
        <v>15</v>
      </c>
    </row>
    <row r="1065" spans="2:7" x14ac:dyDescent="0.3">
      <c r="B1065" s="17">
        <v>46120</v>
      </c>
      <c r="C1065" t="s">
        <v>106</v>
      </c>
      <c r="D1065" t="s">
        <v>221</v>
      </c>
      <c r="E1065">
        <v>286</v>
      </c>
      <c r="F1065" t="str">
        <f>TEXT(tbl_Datos[[#This Row],[Fecha]],"dddd")</f>
        <v>miércoles</v>
      </c>
      <c r="G1065">
        <f>WEEKNUM(tbl_Datos[[#This Row],[Fecha]])</f>
        <v>15</v>
      </c>
    </row>
    <row r="1066" spans="2:7" x14ac:dyDescent="0.3">
      <c r="B1066" s="17">
        <v>46121</v>
      </c>
      <c r="C1066" t="s">
        <v>106</v>
      </c>
      <c r="D1066" t="s">
        <v>231</v>
      </c>
      <c r="E1066">
        <v>528</v>
      </c>
      <c r="F1066" t="str">
        <f>TEXT(tbl_Datos[[#This Row],[Fecha]],"dddd")</f>
        <v>jueves</v>
      </c>
      <c r="G1066">
        <f>WEEKNUM(tbl_Datos[[#This Row],[Fecha]])</f>
        <v>15</v>
      </c>
    </row>
    <row r="1067" spans="2:7" x14ac:dyDescent="0.3">
      <c r="B1067" s="17">
        <v>46121</v>
      </c>
      <c r="C1067" t="s">
        <v>39</v>
      </c>
      <c r="D1067" t="s">
        <v>226</v>
      </c>
      <c r="E1067">
        <v>1248</v>
      </c>
      <c r="F1067" t="str">
        <f>TEXT(tbl_Datos[[#This Row],[Fecha]],"dddd")</f>
        <v>jueves</v>
      </c>
      <c r="G1067">
        <f>WEEKNUM(tbl_Datos[[#This Row],[Fecha]])</f>
        <v>15</v>
      </c>
    </row>
    <row r="1068" spans="2:7" x14ac:dyDescent="0.3">
      <c r="B1068" s="17">
        <v>46121</v>
      </c>
      <c r="C1068" t="s">
        <v>42</v>
      </c>
      <c r="D1068" t="s">
        <v>235</v>
      </c>
      <c r="E1068">
        <v>903</v>
      </c>
      <c r="F1068" t="str">
        <f>TEXT(tbl_Datos[[#This Row],[Fecha]],"dddd")</f>
        <v>jueves</v>
      </c>
      <c r="G1068">
        <f>WEEKNUM(tbl_Datos[[#This Row],[Fecha]])</f>
        <v>15</v>
      </c>
    </row>
    <row r="1069" spans="2:7" x14ac:dyDescent="0.3">
      <c r="B1069" s="17">
        <v>46121</v>
      </c>
      <c r="C1069" t="s">
        <v>106</v>
      </c>
      <c r="D1069" t="s">
        <v>228</v>
      </c>
      <c r="E1069">
        <v>504</v>
      </c>
      <c r="F1069" t="str">
        <f>TEXT(tbl_Datos[[#This Row],[Fecha]],"dddd")</f>
        <v>jueves</v>
      </c>
      <c r="G1069">
        <f>WEEKNUM(tbl_Datos[[#This Row],[Fecha]])</f>
        <v>15</v>
      </c>
    </row>
    <row r="1070" spans="2:7" x14ac:dyDescent="0.3">
      <c r="B1070" s="17">
        <v>46121</v>
      </c>
      <c r="C1070" t="s">
        <v>106</v>
      </c>
      <c r="D1070" t="s">
        <v>225</v>
      </c>
      <c r="E1070">
        <v>448</v>
      </c>
      <c r="F1070" t="str">
        <f>TEXT(tbl_Datos[[#This Row],[Fecha]],"dddd")</f>
        <v>jueves</v>
      </c>
      <c r="G1070">
        <f>WEEKNUM(tbl_Datos[[#This Row],[Fecha]])</f>
        <v>15</v>
      </c>
    </row>
    <row r="1071" spans="2:7" x14ac:dyDescent="0.3">
      <c r="B1071" s="17">
        <v>46121</v>
      </c>
      <c r="C1071" t="s">
        <v>39</v>
      </c>
      <c r="D1071" t="s">
        <v>231</v>
      </c>
      <c r="E1071">
        <v>528</v>
      </c>
      <c r="F1071" t="str">
        <f>TEXT(tbl_Datos[[#This Row],[Fecha]],"dddd")</f>
        <v>jueves</v>
      </c>
      <c r="G1071">
        <f>WEEKNUM(tbl_Datos[[#This Row],[Fecha]])</f>
        <v>15</v>
      </c>
    </row>
    <row r="1072" spans="2:7" x14ac:dyDescent="0.3">
      <c r="B1072" s="17">
        <v>46121</v>
      </c>
      <c r="C1072" t="s">
        <v>42</v>
      </c>
      <c r="D1072" t="s">
        <v>241</v>
      </c>
      <c r="E1072">
        <v>60</v>
      </c>
      <c r="F1072" t="str">
        <f>TEXT(tbl_Datos[[#This Row],[Fecha]],"dddd")</f>
        <v>jueves</v>
      </c>
      <c r="G1072">
        <f>WEEKNUM(tbl_Datos[[#This Row],[Fecha]])</f>
        <v>15</v>
      </c>
    </row>
    <row r="1073" spans="2:7" x14ac:dyDescent="0.3">
      <c r="B1073" s="17">
        <v>46121</v>
      </c>
      <c r="C1073" t="s">
        <v>42</v>
      </c>
      <c r="D1073" t="s">
        <v>225</v>
      </c>
      <c r="E1073">
        <v>192</v>
      </c>
      <c r="F1073" t="str">
        <f>TEXT(tbl_Datos[[#This Row],[Fecha]],"dddd")</f>
        <v>jueves</v>
      </c>
      <c r="G1073">
        <f>WEEKNUM(tbl_Datos[[#This Row],[Fecha]])</f>
        <v>15</v>
      </c>
    </row>
    <row r="1074" spans="2:7" x14ac:dyDescent="0.3">
      <c r="B1074" s="17">
        <v>46121</v>
      </c>
      <c r="C1074" t="s">
        <v>39</v>
      </c>
      <c r="D1074" t="s">
        <v>230</v>
      </c>
      <c r="E1074">
        <v>740</v>
      </c>
      <c r="F1074" t="str">
        <f>TEXT(tbl_Datos[[#This Row],[Fecha]],"dddd")</f>
        <v>jueves</v>
      </c>
      <c r="G1074">
        <f>WEEKNUM(tbl_Datos[[#This Row],[Fecha]])</f>
        <v>15</v>
      </c>
    </row>
    <row r="1075" spans="2:7" x14ac:dyDescent="0.3">
      <c r="B1075" s="17">
        <v>46121</v>
      </c>
      <c r="C1075" t="s">
        <v>42</v>
      </c>
      <c r="D1075" t="s">
        <v>237</v>
      </c>
      <c r="E1075">
        <v>1512</v>
      </c>
      <c r="F1075" t="str">
        <f>TEXT(tbl_Datos[[#This Row],[Fecha]],"dddd")</f>
        <v>jueves</v>
      </c>
      <c r="G1075">
        <f>WEEKNUM(tbl_Datos[[#This Row],[Fecha]])</f>
        <v>15</v>
      </c>
    </row>
    <row r="1076" spans="2:7" x14ac:dyDescent="0.3">
      <c r="B1076" s="17">
        <v>46121</v>
      </c>
      <c r="C1076" t="s">
        <v>106</v>
      </c>
      <c r="D1076" t="s">
        <v>225</v>
      </c>
      <c r="E1076">
        <v>1344</v>
      </c>
      <c r="F1076" t="str">
        <f>TEXT(tbl_Datos[[#This Row],[Fecha]],"dddd")</f>
        <v>jueves</v>
      </c>
      <c r="G1076">
        <f>WEEKNUM(tbl_Datos[[#This Row],[Fecha]])</f>
        <v>15</v>
      </c>
    </row>
    <row r="1077" spans="2:7" x14ac:dyDescent="0.3">
      <c r="B1077" s="17">
        <v>46121</v>
      </c>
      <c r="C1077" t="s">
        <v>38</v>
      </c>
      <c r="D1077" t="s">
        <v>234</v>
      </c>
      <c r="E1077">
        <v>765</v>
      </c>
      <c r="F1077" t="str">
        <f>TEXT(tbl_Datos[[#This Row],[Fecha]],"dddd")</f>
        <v>jueves</v>
      </c>
      <c r="G1077">
        <f>WEEKNUM(tbl_Datos[[#This Row],[Fecha]])</f>
        <v>15</v>
      </c>
    </row>
    <row r="1078" spans="2:7" x14ac:dyDescent="0.3">
      <c r="B1078" s="17">
        <v>46121</v>
      </c>
      <c r="C1078" t="s">
        <v>106</v>
      </c>
      <c r="D1078" t="s">
        <v>235</v>
      </c>
      <c r="E1078">
        <v>602</v>
      </c>
      <c r="F1078" t="str">
        <f>TEXT(tbl_Datos[[#This Row],[Fecha]],"dddd")</f>
        <v>jueves</v>
      </c>
      <c r="G1078">
        <f>WEEKNUM(tbl_Datos[[#This Row],[Fecha]])</f>
        <v>15</v>
      </c>
    </row>
    <row r="1079" spans="2:7" x14ac:dyDescent="0.3">
      <c r="B1079" s="17">
        <v>46122</v>
      </c>
      <c r="C1079" t="s">
        <v>42</v>
      </c>
      <c r="D1079" t="s">
        <v>221</v>
      </c>
      <c r="E1079">
        <v>13</v>
      </c>
      <c r="F1079" t="str">
        <f>TEXT(tbl_Datos[[#This Row],[Fecha]],"dddd")</f>
        <v>viernes</v>
      </c>
      <c r="G1079">
        <f>WEEKNUM(tbl_Datos[[#This Row],[Fecha]])</f>
        <v>15</v>
      </c>
    </row>
    <row r="1080" spans="2:7" x14ac:dyDescent="0.3">
      <c r="B1080" s="17">
        <v>46122</v>
      </c>
      <c r="C1080" t="s">
        <v>42</v>
      </c>
      <c r="D1080" t="s">
        <v>223</v>
      </c>
      <c r="E1080">
        <v>954</v>
      </c>
      <c r="F1080" t="str">
        <f>TEXT(tbl_Datos[[#This Row],[Fecha]],"dddd")</f>
        <v>viernes</v>
      </c>
      <c r="G1080">
        <f>WEEKNUM(tbl_Datos[[#This Row],[Fecha]])</f>
        <v>15</v>
      </c>
    </row>
    <row r="1081" spans="2:7" x14ac:dyDescent="0.3">
      <c r="B1081" s="17">
        <v>46122</v>
      </c>
      <c r="C1081" t="s">
        <v>38</v>
      </c>
      <c r="D1081" t="s">
        <v>233</v>
      </c>
      <c r="E1081">
        <v>153</v>
      </c>
      <c r="F1081" t="str">
        <f>TEXT(tbl_Datos[[#This Row],[Fecha]],"dddd")</f>
        <v>viernes</v>
      </c>
      <c r="G1081">
        <f>WEEKNUM(tbl_Datos[[#This Row],[Fecha]])</f>
        <v>15</v>
      </c>
    </row>
    <row r="1082" spans="2:7" x14ac:dyDescent="0.3">
      <c r="B1082" s="17">
        <v>46122</v>
      </c>
      <c r="C1082" t="s">
        <v>42</v>
      </c>
      <c r="D1082" t="s">
        <v>236</v>
      </c>
      <c r="E1082">
        <v>253</v>
      </c>
      <c r="F1082" t="str">
        <f>TEXT(tbl_Datos[[#This Row],[Fecha]],"dddd")</f>
        <v>viernes</v>
      </c>
      <c r="G1082">
        <f>WEEKNUM(tbl_Datos[[#This Row],[Fecha]])</f>
        <v>15</v>
      </c>
    </row>
    <row r="1083" spans="2:7" x14ac:dyDescent="0.3">
      <c r="B1083" s="17">
        <v>46122</v>
      </c>
      <c r="C1083" t="s">
        <v>42</v>
      </c>
      <c r="D1083" t="s">
        <v>233</v>
      </c>
      <c r="E1083">
        <v>1275</v>
      </c>
      <c r="F1083" t="str">
        <f>TEXT(tbl_Datos[[#This Row],[Fecha]],"dddd")</f>
        <v>viernes</v>
      </c>
      <c r="G1083">
        <f>WEEKNUM(tbl_Datos[[#This Row],[Fecha]])</f>
        <v>15</v>
      </c>
    </row>
    <row r="1084" spans="2:7" x14ac:dyDescent="0.3">
      <c r="B1084" s="17">
        <v>46122</v>
      </c>
      <c r="C1084" t="s">
        <v>42</v>
      </c>
      <c r="D1084" t="s">
        <v>237</v>
      </c>
      <c r="E1084">
        <v>693</v>
      </c>
      <c r="F1084" t="str">
        <f>TEXT(tbl_Datos[[#This Row],[Fecha]],"dddd")</f>
        <v>viernes</v>
      </c>
      <c r="G1084">
        <f>WEEKNUM(tbl_Datos[[#This Row],[Fecha]])</f>
        <v>15</v>
      </c>
    </row>
    <row r="1085" spans="2:7" x14ac:dyDescent="0.3">
      <c r="B1085" s="17">
        <v>46122</v>
      </c>
      <c r="C1085" t="s">
        <v>42</v>
      </c>
      <c r="D1085" t="s">
        <v>217</v>
      </c>
      <c r="E1085">
        <v>104</v>
      </c>
      <c r="F1085" t="str">
        <f>TEXT(tbl_Datos[[#This Row],[Fecha]],"dddd")</f>
        <v>viernes</v>
      </c>
      <c r="G1085">
        <f>WEEKNUM(tbl_Datos[[#This Row],[Fecha]])</f>
        <v>15</v>
      </c>
    </row>
    <row r="1086" spans="2:7" x14ac:dyDescent="0.3">
      <c r="B1086" s="17">
        <v>46122</v>
      </c>
      <c r="C1086" t="s">
        <v>42</v>
      </c>
      <c r="D1086" t="s">
        <v>226</v>
      </c>
      <c r="E1086">
        <v>576</v>
      </c>
      <c r="F1086" t="str">
        <f>TEXT(tbl_Datos[[#This Row],[Fecha]],"dddd")</f>
        <v>viernes</v>
      </c>
      <c r="G1086">
        <f>WEEKNUM(tbl_Datos[[#This Row],[Fecha]])</f>
        <v>15</v>
      </c>
    </row>
    <row r="1087" spans="2:7" x14ac:dyDescent="0.3">
      <c r="B1087" s="17">
        <v>46122</v>
      </c>
      <c r="C1087" t="s">
        <v>39</v>
      </c>
      <c r="D1087" t="s">
        <v>226</v>
      </c>
      <c r="E1087">
        <v>1248</v>
      </c>
      <c r="F1087" t="str">
        <f>TEXT(tbl_Datos[[#This Row],[Fecha]],"dddd")</f>
        <v>viernes</v>
      </c>
      <c r="G1087">
        <f>WEEKNUM(tbl_Datos[[#This Row],[Fecha]])</f>
        <v>15</v>
      </c>
    </row>
    <row r="1088" spans="2:7" x14ac:dyDescent="0.3">
      <c r="B1088" s="17">
        <v>46122</v>
      </c>
      <c r="C1088" t="s">
        <v>42</v>
      </c>
      <c r="D1088" t="s">
        <v>221</v>
      </c>
      <c r="E1088">
        <v>234</v>
      </c>
      <c r="F1088" t="str">
        <f>TEXT(tbl_Datos[[#This Row],[Fecha]],"dddd")</f>
        <v>viernes</v>
      </c>
      <c r="G1088">
        <f>WEEKNUM(tbl_Datos[[#This Row],[Fecha]])</f>
        <v>15</v>
      </c>
    </row>
    <row r="1089" spans="2:7" x14ac:dyDescent="0.3">
      <c r="B1089" s="17">
        <v>46123</v>
      </c>
      <c r="C1089" t="s">
        <v>106</v>
      </c>
      <c r="D1089" t="s">
        <v>240</v>
      </c>
      <c r="E1089">
        <v>585</v>
      </c>
      <c r="F1089" t="str">
        <f>TEXT(tbl_Datos[[#This Row],[Fecha]],"dddd")</f>
        <v>sábado</v>
      </c>
      <c r="G1089">
        <f>WEEKNUM(tbl_Datos[[#This Row],[Fecha]])</f>
        <v>15</v>
      </c>
    </row>
    <row r="1090" spans="2:7" x14ac:dyDescent="0.3">
      <c r="B1090" s="17">
        <v>46123</v>
      </c>
      <c r="C1090" t="s">
        <v>38</v>
      </c>
      <c r="D1090" t="s">
        <v>225</v>
      </c>
      <c r="E1090">
        <v>1472</v>
      </c>
      <c r="F1090" t="str">
        <f>TEXT(tbl_Datos[[#This Row],[Fecha]],"dddd")</f>
        <v>sábado</v>
      </c>
      <c r="G1090">
        <f>WEEKNUM(tbl_Datos[[#This Row],[Fecha]])</f>
        <v>15</v>
      </c>
    </row>
    <row r="1091" spans="2:7" x14ac:dyDescent="0.3">
      <c r="B1091" s="17">
        <v>46123</v>
      </c>
      <c r="C1091" t="s">
        <v>106</v>
      </c>
      <c r="D1091" t="s">
        <v>236</v>
      </c>
      <c r="E1091">
        <v>154</v>
      </c>
      <c r="F1091" t="str">
        <f>TEXT(tbl_Datos[[#This Row],[Fecha]],"dddd")</f>
        <v>sábado</v>
      </c>
      <c r="G1091">
        <f>WEEKNUM(tbl_Datos[[#This Row],[Fecha]])</f>
        <v>15</v>
      </c>
    </row>
    <row r="1092" spans="2:7" x14ac:dyDescent="0.3">
      <c r="B1092" s="17">
        <v>46123</v>
      </c>
      <c r="C1092" t="s">
        <v>106</v>
      </c>
      <c r="D1092" t="s">
        <v>236</v>
      </c>
      <c r="E1092">
        <v>220</v>
      </c>
      <c r="F1092" t="str">
        <f>TEXT(tbl_Datos[[#This Row],[Fecha]],"dddd")</f>
        <v>sábado</v>
      </c>
      <c r="G1092">
        <f>WEEKNUM(tbl_Datos[[#This Row],[Fecha]])</f>
        <v>15</v>
      </c>
    </row>
    <row r="1093" spans="2:7" x14ac:dyDescent="0.3">
      <c r="B1093" s="17">
        <v>46123</v>
      </c>
      <c r="C1093" t="s">
        <v>38</v>
      </c>
      <c r="D1093" t="s">
        <v>225</v>
      </c>
      <c r="E1093">
        <v>448</v>
      </c>
      <c r="F1093" t="str">
        <f>TEXT(tbl_Datos[[#This Row],[Fecha]],"dddd")</f>
        <v>sábado</v>
      </c>
      <c r="G1093">
        <f>WEEKNUM(tbl_Datos[[#This Row],[Fecha]])</f>
        <v>15</v>
      </c>
    </row>
    <row r="1094" spans="2:7" x14ac:dyDescent="0.3">
      <c r="B1094" s="17">
        <v>46123</v>
      </c>
      <c r="C1094" t="s">
        <v>39</v>
      </c>
      <c r="D1094" t="s">
        <v>234</v>
      </c>
      <c r="E1094">
        <v>153</v>
      </c>
      <c r="F1094" t="str">
        <f>TEXT(tbl_Datos[[#This Row],[Fecha]],"dddd")</f>
        <v>sábado</v>
      </c>
      <c r="G1094">
        <f>WEEKNUM(tbl_Datos[[#This Row],[Fecha]])</f>
        <v>15</v>
      </c>
    </row>
    <row r="1095" spans="2:7" x14ac:dyDescent="0.3">
      <c r="B1095" s="17">
        <v>46123</v>
      </c>
      <c r="C1095" t="s">
        <v>106</v>
      </c>
      <c r="D1095" t="s">
        <v>242</v>
      </c>
      <c r="E1095">
        <v>627</v>
      </c>
      <c r="F1095" t="str">
        <f>TEXT(tbl_Datos[[#This Row],[Fecha]],"dddd")</f>
        <v>sábado</v>
      </c>
      <c r="G1095">
        <f>WEEKNUM(tbl_Datos[[#This Row],[Fecha]])</f>
        <v>15</v>
      </c>
    </row>
    <row r="1096" spans="2:7" x14ac:dyDescent="0.3">
      <c r="B1096" s="17">
        <v>46123</v>
      </c>
      <c r="C1096" t="s">
        <v>42</v>
      </c>
      <c r="D1096" t="s">
        <v>226</v>
      </c>
      <c r="E1096">
        <v>1536</v>
      </c>
      <c r="F1096" t="str">
        <f>TEXT(tbl_Datos[[#This Row],[Fecha]],"dddd")</f>
        <v>sábado</v>
      </c>
      <c r="G1096">
        <f>WEEKNUM(tbl_Datos[[#This Row],[Fecha]])</f>
        <v>15</v>
      </c>
    </row>
    <row r="1097" spans="2:7" x14ac:dyDescent="0.3">
      <c r="B1097" s="17">
        <v>46123</v>
      </c>
      <c r="C1097" t="s">
        <v>42</v>
      </c>
      <c r="D1097" t="s">
        <v>227</v>
      </c>
      <c r="E1097">
        <v>812</v>
      </c>
      <c r="F1097" t="str">
        <f>TEXT(tbl_Datos[[#This Row],[Fecha]],"dddd")</f>
        <v>sábado</v>
      </c>
      <c r="G1097">
        <f>WEEKNUM(tbl_Datos[[#This Row],[Fecha]])</f>
        <v>15</v>
      </c>
    </row>
    <row r="1098" spans="2:7" x14ac:dyDescent="0.3">
      <c r="B1098" s="17">
        <v>46123</v>
      </c>
      <c r="C1098" t="s">
        <v>42</v>
      </c>
      <c r="D1098" t="s">
        <v>239</v>
      </c>
      <c r="E1098">
        <v>266</v>
      </c>
      <c r="F1098" t="str">
        <f>TEXT(tbl_Datos[[#This Row],[Fecha]],"dddd")</f>
        <v>sábado</v>
      </c>
      <c r="G1098">
        <f>WEEKNUM(tbl_Datos[[#This Row],[Fecha]])</f>
        <v>15</v>
      </c>
    </row>
    <row r="1099" spans="2:7" x14ac:dyDescent="0.3">
      <c r="B1099" s="17">
        <v>46124</v>
      </c>
      <c r="C1099" t="s">
        <v>38</v>
      </c>
      <c r="D1099" t="s">
        <v>233</v>
      </c>
      <c r="E1099">
        <v>1224</v>
      </c>
      <c r="F1099" t="str">
        <f>TEXT(tbl_Datos[[#This Row],[Fecha]],"dddd")</f>
        <v>domingo</v>
      </c>
      <c r="G1099">
        <f>WEEKNUM(tbl_Datos[[#This Row],[Fecha]])</f>
        <v>16</v>
      </c>
    </row>
    <row r="1100" spans="2:7" x14ac:dyDescent="0.3">
      <c r="B1100" s="17">
        <v>46124</v>
      </c>
      <c r="C1100" t="s">
        <v>38</v>
      </c>
      <c r="D1100" t="s">
        <v>217</v>
      </c>
      <c r="E1100">
        <v>416</v>
      </c>
      <c r="F1100" t="str">
        <f>TEXT(tbl_Datos[[#This Row],[Fecha]],"dddd")</f>
        <v>domingo</v>
      </c>
      <c r="G1100">
        <f>WEEKNUM(tbl_Datos[[#This Row],[Fecha]])</f>
        <v>16</v>
      </c>
    </row>
    <row r="1101" spans="2:7" x14ac:dyDescent="0.3">
      <c r="B1101" s="17">
        <v>46124</v>
      </c>
      <c r="C1101" t="s">
        <v>42</v>
      </c>
      <c r="D1101" t="s">
        <v>241</v>
      </c>
      <c r="E1101">
        <v>1020</v>
      </c>
      <c r="F1101" t="str">
        <f>TEXT(tbl_Datos[[#This Row],[Fecha]],"dddd")</f>
        <v>domingo</v>
      </c>
      <c r="G1101">
        <f>WEEKNUM(tbl_Datos[[#This Row],[Fecha]])</f>
        <v>16</v>
      </c>
    </row>
    <row r="1102" spans="2:7" x14ac:dyDescent="0.3">
      <c r="B1102" s="17">
        <v>46124</v>
      </c>
      <c r="C1102" t="s">
        <v>42</v>
      </c>
      <c r="D1102" t="s">
        <v>228</v>
      </c>
      <c r="E1102">
        <v>648</v>
      </c>
      <c r="F1102" t="str">
        <f>TEXT(tbl_Datos[[#This Row],[Fecha]],"dddd")</f>
        <v>domingo</v>
      </c>
      <c r="G1102">
        <f>WEEKNUM(tbl_Datos[[#This Row],[Fecha]])</f>
        <v>16</v>
      </c>
    </row>
    <row r="1103" spans="2:7" x14ac:dyDescent="0.3">
      <c r="B1103" s="17">
        <v>46124</v>
      </c>
      <c r="C1103" t="s">
        <v>38</v>
      </c>
      <c r="D1103" t="s">
        <v>242</v>
      </c>
      <c r="E1103">
        <v>1140</v>
      </c>
      <c r="F1103" t="str">
        <f>TEXT(tbl_Datos[[#This Row],[Fecha]],"dddd")</f>
        <v>domingo</v>
      </c>
      <c r="G1103">
        <f>WEEKNUM(tbl_Datos[[#This Row],[Fecha]])</f>
        <v>16</v>
      </c>
    </row>
    <row r="1104" spans="2:7" x14ac:dyDescent="0.3">
      <c r="B1104" s="17">
        <v>46124</v>
      </c>
      <c r="C1104" t="s">
        <v>106</v>
      </c>
      <c r="D1104" t="s">
        <v>237</v>
      </c>
      <c r="E1104">
        <v>819</v>
      </c>
      <c r="F1104" t="str">
        <f>TEXT(tbl_Datos[[#This Row],[Fecha]],"dddd")</f>
        <v>domingo</v>
      </c>
      <c r="G1104">
        <f>WEEKNUM(tbl_Datos[[#This Row],[Fecha]])</f>
        <v>16</v>
      </c>
    </row>
    <row r="1105" spans="2:7" x14ac:dyDescent="0.3">
      <c r="B1105" s="17">
        <v>46124</v>
      </c>
      <c r="C1105" t="s">
        <v>39</v>
      </c>
      <c r="D1105" t="s">
        <v>238</v>
      </c>
      <c r="E1105">
        <v>435</v>
      </c>
      <c r="F1105" t="str">
        <f>TEXT(tbl_Datos[[#This Row],[Fecha]],"dddd")</f>
        <v>domingo</v>
      </c>
      <c r="G1105">
        <f>WEEKNUM(tbl_Datos[[#This Row],[Fecha]])</f>
        <v>16</v>
      </c>
    </row>
    <row r="1106" spans="2:7" x14ac:dyDescent="0.3">
      <c r="B1106" s="17">
        <v>46124</v>
      </c>
      <c r="C1106" t="s">
        <v>42</v>
      </c>
      <c r="D1106" t="s">
        <v>233</v>
      </c>
      <c r="E1106">
        <v>1275</v>
      </c>
      <c r="F1106" t="str">
        <f>TEXT(tbl_Datos[[#This Row],[Fecha]],"dddd")</f>
        <v>domingo</v>
      </c>
      <c r="G1106">
        <f>WEEKNUM(tbl_Datos[[#This Row],[Fecha]])</f>
        <v>16</v>
      </c>
    </row>
    <row r="1107" spans="2:7" x14ac:dyDescent="0.3">
      <c r="B1107" s="17">
        <v>46124</v>
      </c>
      <c r="C1107" t="s">
        <v>38</v>
      </c>
      <c r="D1107" t="s">
        <v>233</v>
      </c>
      <c r="E1107">
        <v>510</v>
      </c>
      <c r="F1107" t="str">
        <f>TEXT(tbl_Datos[[#This Row],[Fecha]],"dddd")</f>
        <v>domingo</v>
      </c>
      <c r="G1107">
        <f>WEEKNUM(tbl_Datos[[#This Row],[Fecha]])</f>
        <v>16</v>
      </c>
    </row>
    <row r="1108" spans="2:7" x14ac:dyDescent="0.3">
      <c r="B1108" s="17">
        <v>46124</v>
      </c>
      <c r="C1108" t="s">
        <v>39</v>
      </c>
      <c r="D1108" t="s">
        <v>221</v>
      </c>
      <c r="E1108">
        <v>169</v>
      </c>
      <c r="F1108" t="str">
        <f>TEXT(tbl_Datos[[#This Row],[Fecha]],"dddd")</f>
        <v>domingo</v>
      </c>
      <c r="G1108">
        <f>WEEKNUM(tbl_Datos[[#This Row],[Fecha]])</f>
        <v>16</v>
      </c>
    </row>
    <row r="1109" spans="2:7" x14ac:dyDescent="0.3">
      <c r="B1109" s="17">
        <v>46124</v>
      </c>
      <c r="C1109" t="s">
        <v>39</v>
      </c>
      <c r="D1109" t="s">
        <v>237</v>
      </c>
      <c r="E1109">
        <v>63</v>
      </c>
      <c r="F1109" t="str">
        <f>TEXT(tbl_Datos[[#This Row],[Fecha]],"dddd")</f>
        <v>domingo</v>
      </c>
      <c r="G1109">
        <f>WEEKNUM(tbl_Datos[[#This Row],[Fecha]])</f>
        <v>16</v>
      </c>
    </row>
    <row r="1110" spans="2:7" x14ac:dyDescent="0.3">
      <c r="B1110" s="17">
        <v>46125</v>
      </c>
      <c r="C1110" t="s">
        <v>106</v>
      </c>
      <c r="D1110" t="s">
        <v>225</v>
      </c>
      <c r="E1110">
        <v>704</v>
      </c>
      <c r="F1110" t="str">
        <f>TEXT(tbl_Datos[[#This Row],[Fecha]],"dddd")</f>
        <v>lunes</v>
      </c>
      <c r="G1110">
        <f>WEEKNUM(tbl_Datos[[#This Row],[Fecha]])</f>
        <v>16</v>
      </c>
    </row>
    <row r="1111" spans="2:7" x14ac:dyDescent="0.3">
      <c r="B1111" s="17">
        <v>46125</v>
      </c>
      <c r="C1111" t="s">
        <v>38</v>
      </c>
      <c r="D1111" t="s">
        <v>232</v>
      </c>
      <c r="E1111">
        <v>1175</v>
      </c>
      <c r="F1111" t="str">
        <f>TEXT(tbl_Datos[[#This Row],[Fecha]],"dddd")</f>
        <v>lunes</v>
      </c>
      <c r="G1111">
        <f>WEEKNUM(tbl_Datos[[#This Row],[Fecha]])</f>
        <v>16</v>
      </c>
    </row>
    <row r="1112" spans="2:7" x14ac:dyDescent="0.3">
      <c r="B1112" s="17">
        <v>46125</v>
      </c>
      <c r="C1112" t="s">
        <v>38</v>
      </c>
      <c r="D1112" t="s">
        <v>240</v>
      </c>
      <c r="E1112">
        <v>855</v>
      </c>
      <c r="F1112" t="str">
        <f>TEXT(tbl_Datos[[#This Row],[Fecha]],"dddd")</f>
        <v>lunes</v>
      </c>
      <c r="G1112">
        <f>WEEKNUM(tbl_Datos[[#This Row],[Fecha]])</f>
        <v>16</v>
      </c>
    </row>
    <row r="1113" spans="2:7" x14ac:dyDescent="0.3">
      <c r="B1113" s="17">
        <v>46125</v>
      </c>
      <c r="C1113" t="s">
        <v>39</v>
      </c>
      <c r="D1113" t="s">
        <v>229</v>
      </c>
      <c r="E1113">
        <v>704</v>
      </c>
      <c r="F1113" t="str">
        <f>TEXT(tbl_Datos[[#This Row],[Fecha]],"dddd")</f>
        <v>lunes</v>
      </c>
      <c r="G1113">
        <f>WEEKNUM(tbl_Datos[[#This Row],[Fecha]])</f>
        <v>16</v>
      </c>
    </row>
    <row r="1114" spans="2:7" x14ac:dyDescent="0.3">
      <c r="B1114" s="17">
        <v>46125</v>
      </c>
      <c r="C1114" t="s">
        <v>106</v>
      </c>
      <c r="D1114" t="s">
        <v>228</v>
      </c>
      <c r="E1114">
        <v>1368</v>
      </c>
      <c r="F1114" t="str">
        <f>TEXT(tbl_Datos[[#This Row],[Fecha]],"dddd")</f>
        <v>lunes</v>
      </c>
      <c r="G1114">
        <f>WEEKNUM(tbl_Datos[[#This Row],[Fecha]])</f>
        <v>16</v>
      </c>
    </row>
    <row r="1115" spans="2:7" x14ac:dyDescent="0.3">
      <c r="B1115" s="17">
        <v>46125</v>
      </c>
      <c r="C1115" t="s">
        <v>106</v>
      </c>
      <c r="D1115" t="s">
        <v>238</v>
      </c>
      <c r="E1115">
        <v>870</v>
      </c>
      <c r="F1115" t="str">
        <f>TEXT(tbl_Datos[[#This Row],[Fecha]],"dddd")</f>
        <v>lunes</v>
      </c>
      <c r="G1115">
        <f>WEEKNUM(tbl_Datos[[#This Row],[Fecha]])</f>
        <v>16</v>
      </c>
    </row>
    <row r="1116" spans="2:7" x14ac:dyDescent="0.3">
      <c r="B1116" s="17">
        <v>46125</v>
      </c>
      <c r="C1116" t="s">
        <v>38</v>
      </c>
      <c r="D1116" t="s">
        <v>239</v>
      </c>
      <c r="E1116">
        <v>912</v>
      </c>
      <c r="F1116" t="str">
        <f>TEXT(tbl_Datos[[#This Row],[Fecha]],"dddd")</f>
        <v>lunes</v>
      </c>
      <c r="G1116">
        <f>WEEKNUM(tbl_Datos[[#This Row],[Fecha]])</f>
        <v>16</v>
      </c>
    </row>
    <row r="1117" spans="2:7" x14ac:dyDescent="0.3">
      <c r="B1117" s="17">
        <v>46125</v>
      </c>
      <c r="C1117" t="s">
        <v>38</v>
      </c>
      <c r="D1117" t="s">
        <v>227</v>
      </c>
      <c r="E1117">
        <v>696</v>
      </c>
      <c r="F1117" t="str">
        <f>TEXT(tbl_Datos[[#This Row],[Fecha]],"dddd")</f>
        <v>lunes</v>
      </c>
      <c r="G1117">
        <f>WEEKNUM(tbl_Datos[[#This Row],[Fecha]])</f>
        <v>16</v>
      </c>
    </row>
    <row r="1118" spans="2:7" x14ac:dyDescent="0.3">
      <c r="B1118" s="17">
        <v>46125</v>
      </c>
      <c r="C1118" t="s">
        <v>38</v>
      </c>
      <c r="D1118" t="s">
        <v>221</v>
      </c>
      <c r="E1118">
        <v>169</v>
      </c>
      <c r="F1118" t="str">
        <f>TEXT(tbl_Datos[[#This Row],[Fecha]],"dddd")</f>
        <v>lunes</v>
      </c>
      <c r="G1118">
        <f>WEEKNUM(tbl_Datos[[#This Row],[Fecha]])</f>
        <v>16</v>
      </c>
    </row>
    <row r="1119" spans="2:7" x14ac:dyDescent="0.3">
      <c r="B1119" s="17">
        <v>46125</v>
      </c>
      <c r="C1119" t="s">
        <v>39</v>
      </c>
      <c r="D1119" t="s">
        <v>223</v>
      </c>
      <c r="E1119">
        <v>954</v>
      </c>
      <c r="F1119" t="str">
        <f>TEXT(tbl_Datos[[#This Row],[Fecha]],"dddd")</f>
        <v>lunes</v>
      </c>
      <c r="G1119">
        <f>WEEKNUM(tbl_Datos[[#This Row],[Fecha]])</f>
        <v>16</v>
      </c>
    </row>
    <row r="1120" spans="2:7" x14ac:dyDescent="0.3">
      <c r="B1120" s="17">
        <v>46125</v>
      </c>
      <c r="C1120" t="s">
        <v>38</v>
      </c>
      <c r="D1120" t="s">
        <v>232</v>
      </c>
      <c r="E1120">
        <v>752</v>
      </c>
      <c r="F1120" t="str">
        <f>TEXT(tbl_Datos[[#This Row],[Fecha]],"dddd")</f>
        <v>lunes</v>
      </c>
      <c r="G1120">
        <f>WEEKNUM(tbl_Datos[[#This Row],[Fecha]])</f>
        <v>16</v>
      </c>
    </row>
    <row r="1121" spans="2:7" x14ac:dyDescent="0.3">
      <c r="B1121" s="17">
        <v>46125</v>
      </c>
      <c r="C1121" t="s">
        <v>38</v>
      </c>
      <c r="D1121" t="s">
        <v>235</v>
      </c>
      <c r="E1121">
        <v>946</v>
      </c>
      <c r="F1121" t="str">
        <f>TEXT(tbl_Datos[[#This Row],[Fecha]],"dddd")</f>
        <v>lunes</v>
      </c>
      <c r="G1121">
        <f>WEEKNUM(tbl_Datos[[#This Row],[Fecha]])</f>
        <v>16</v>
      </c>
    </row>
    <row r="1122" spans="2:7" x14ac:dyDescent="0.3">
      <c r="B1122" s="17">
        <v>46125</v>
      </c>
      <c r="C1122" t="s">
        <v>106</v>
      </c>
      <c r="D1122" t="s">
        <v>225</v>
      </c>
      <c r="E1122">
        <v>1536</v>
      </c>
      <c r="F1122" t="str">
        <f>TEXT(tbl_Datos[[#This Row],[Fecha]],"dddd")</f>
        <v>lunes</v>
      </c>
      <c r="G1122">
        <f>WEEKNUM(tbl_Datos[[#This Row],[Fecha]])</f>
        <v>16</v>
      </c>
    </row>
    <row r="1123" spans="2:7" x14ac:dyDescent="0.3">
      <c r="B1123" s="17">
        <v>46126</v>
      </c>
      <c r="C1123" t="s">
        <v>106</v>
      </c>
      <c r="D1123" t="s">
        <v>241</v>
      </c>
      <c r="E1123">
        <v>900</v>
      </c>
      <c r="F1123" t="str">
        <f>TEXT(tbl_Datos[[#This Row],[Fecha]],"dddd")</f>
        <v>martes</v>
      </c>
      <c r="G1123">
        <f>WEEKNUM(tbl_Datos[[#This Row],[Fecha]])</f>
        <v>16</v>
      </c>
    </row>
    <row r="1124" spans="2:7" x14ac:dyDescent="0.3">
      <c r="B1124" s="17">
        <v>46126</v>
      </c>
      <c r="C1124" t="s">
        <v>106</v>
      </c>
      <c r="D1124" t="s">
        <v>219</v>
      </c>
      <c r="E1124">
        <v>2002</v>
      </c>
      <c r="F1124" t="str">
        <f>TEXT(tbl_Datos[[#This Row],[Fecha]],"dddd")</f>
        <v>martes</v>
      </c>
      <c r="G1124">
        <f>WEEKNUM(tbl_Datos[[#This Row],[Fecha]])</f>
        <v>16</v>
      </c>
    </row>
    <row r="1125" spans="2:7" x14ac:dyDescent="0.3">
      <c r="B1125" s="17">
        <v>46126</v>
      </c>
      <c r="C1125" t="s">
        <v>42</v>
      </c>
      <c r="D1125" t="s">
        <v>241</v>
      </c>
      <c r="E1125">
        <v>240</v>
      </c>
      <c r="F1125" t="str">
        <f>TEXT(tbl_Datos[[#This Row],[Fecha]],"dddd")</f>
        <v>martes</v>
      </c>
      <c r="G1125">
        <f>WEEKNUM(tbl_Datos[[#This Row],[Fecha]])</f>
        <v>16</v>
      </c>
    </row>
    <row r="1126" spans="2:7" x14ac:dyDescent="0.3">
      <c r="B1126" s="17">
        <v>46126</v>
      </c>
      <c r="C1126" t="s">
        <v>106</v>
      </c>
      <c r="D1126" t="s">
        <v>223</v>
      </c>
      <c r="E1126">
        <v>1272</v>
      </c>
      <c r="F1126" t="str">
        <f>TEXT(tbl_Datos[[#This Row],[Fecha]],"dddd")</f>
        <v>martes</v>
      </c>
      <c r="G1126">
        <f>WEEKNUM(tbl_Datos[[#This Row],[Fecha]])</f>
        <v>16</v>
      </c>
    </row>
    <row r="1127" spans="2:7" x14ac:dyDescent="0.3">
      <c r="B1127" s="17">
        <v>46126</v>
      </c>
      <c r="C1127" t="s">
        <v>42</v>
      </c>
      <c r="D1127" t="s">
        <v>231</v>
      </c>
      <c r="E1127">
        <v>352</v>
      </c>
      <c r="F1127" t="str">
        <f>TEXT(tbl_Datos[[#This Row],[Fecha]],"dddd")</f>
        <v>martes</v>
      </c>
      <c r="G1127">
        <f>WEEKNUM(tbl_Datos[[#This Row],[Fecha]])</f>
        <v>16</v>
      </c>
    </row>
    <row r="1128" spans="2:7" x14ac:dyDescent="0.3">
      <c r="B1128" s="17">
        <v>46126</v>
      </c>
      <c r="C1128" t="s">
        <v>39</v>
      </c>
      <c r="D1128" t="s">
        <v>235</v>
      </c>
      <c r="E1128">
        <v>774</v>
      </c>
      <c r="F1128" t="str">
        <f>TEXT(tbl_Datos[[#This Row],[Fecha]],"dddd")</f>
        <v>martes</v>
      </c>
      <c r="G1128">
        <f>WEEKNUM(tbl_Datos[[#This Row],[Fecha]])</f>
        <v>16</v>
      </c>
    </row>
    <row r="1129" spans="2:7" x14ac:dyDescent="0.3">
      <c r="B1129" s="17">
        <v>46126</v>
      </c>
      <c r="C1129" t="s">
        <v>38</v>
      </c>
      <c r="D1129" t="s">
        <v>228</v>
      </c>
      <c r="E1129">
        <v>1080</v>
      </c>
      <c r="F1129" t="str">
        <f>TEXT(tbl_Datos[[#This Row],[Fecha]],"dddd")</f>
        <v>martes</v>
      </c>
      <c r="G1129">
        <f>WEEKNUM(tbl_Datos[[#This Row],[Fecha]])</f>
        <v>16</v>
      </c>
    </row>
    <row r="1130" spans="2:7" x14ac:dyDescent="0.3">
      <c r="B1130" s="17">
        <v>46126</v>
      </c>
      <c r="C1130" t="s">
        <v>38</v>
      </c>
      <c r="D1130" t="s">
        <v>238</v>
      </c>
      <c r="E1130">
        <v>348</v>
      </c>
      <c r="F1130" t="str">
        <f>TEXT(tbl_Datos[[#This Row],[Fecha]],"dddd")</f>
        <v>martes</v>
      </c>
      <c r="G1130">
        <f>WEEKNUM(tbl_Datos[[#This Row],[Fecha]])</f>
        <v>16</v>
      </c>
    </row>
    <row r="1131" spans="2:7" x14ac:dyDescent="0.3">
      <c r="B1131" s="17">
        <v>46126</v>
      </c>
      <c r="C1131" t="s">
        <v>106</v>
      </c>
      <c r="D1131" t="s">
        <v>235</v>
      </c>
      <c r="E1131">
        <v>774</v>
      </c>
      <c r="F1131" t="str">
        <f>TEXT(tbl_Datos[[#This Row],[Fecha]],"dddd")</f>
        <v>martes</v>
      </c>
      <c r="G1131">
        <f>WEEKNUM(tbl_Datos[[#This Row],[Fecha]])</f>
        <v>16</v>
      </c>
    </row>
    <row r="1132" spans="2:7" x14ac:dyDescent="0.3">
      <c r="B1132" s="17">
        <v>46126</v>
      </c>
      <c r="C1132" t="s">
        <v>42</v>
      </c>
      <c r="D1132" t="s">
        <v>219</v>
      </c>
      <c r="E1132">
        <v>1183</v>
      </c>
      <c r="F1132" t="str">
        <f>TEXT(tbl_Datos[[#This Row],[Fecha]],"dddd")</f>
        <v>martes</v>
      </c>
      <c r="G1132">
        <f>WEEKNUM(tbl_Datos[[#This Row],[Fecha]])</f>
        <v>16</v>
      </c>
    </row>
    <row r="1133" spans="2:7" x14ac:dyDescent="0.3">
      <c r="B1133" s="17">
        <v>46126</v>
      </c>
      <c r="C1133" t="s">
        <v>42</v>
      </c>
      <c r="D1133" t="s">
        <v>229</v>
      </c>
      <c r="E1133">
        <v>792</v>
      </c>
      <c r="F1133" t="str">
        <f>TEXT(tbl_Datos[[#This Row],[Fecha]],"dddd")</f>
        <v>martes</v>
      </c>
      <c r="G1133">
        <f>WEEKNUM(tbl_Datos[[#This Row],[Fecha]])</f>
        <v>16</v>
      </c>
    </row>
    <row r="1134" spans="2:7" x14ac:dyDescent="0.3">
      <c r="B1134" s="17">
        <v>46126</v>
      </c>
      <c r="C1134" t="s">
        <v>38</v>
      </c>
      <c r="D1134" t="s">
        <v>236</v>
      </c>
      <c r="E1134">
        <v>132</v>
      </c>
      <c r="F1134" t="str">
        <f>TEXT(tbl_Datos[[#This Row],[Fecha]],"dddd")</f>
        <v>martes</v>
      </c>
      <c r="G1134">
        <f>WEEKNUM(tbl_Datos[[#This Row],[Fecha]])</f>
        <v>16</v>
      </c>
    </row>
    <row r="1135" spans="2:7" x14ac:dyDescent="0.3">
      <c r="B1135" s="17">
        <v>46127</v>
      </c>
      <c r="C1135" t="s">
        <v>106</v>
      </c>
      <c r="D1135" t="s">
        <v>236</v>
      </c>
      <c r="E1135">
        <v>253</v>
      </c>
      <c r="F1135" t="str">
        <f>TEXT(tbl_Datos[[#This Row],[Fecha]],"dddd")</f>
        <v>miércoles</v>
      </c>
      <c r="G1135">
        <f>WEEKNUM(tbl_Datos[[#This Row],[Fecha]])</f>
        <v>16</v>
      </c>
    </row>
    <row r="1136" spans="2:7" x14ac:dyDescent="0.3">
      <c r="B1136" s="17">
        <v>46127</v>
      </c>
      <c r="C1136" t="s">
        <v>42</v>
      </c>
      <c r="D1136" t="s">
        <v>228</v>
      </c>
      <c r="E1136">
        <v>360</v>
      </c>
      <c r="F1136" t="str">
        <f>TEXT(tbl_Datos[[#This Row],[Fecha]],"dddd")</f>
        <v>miércoles</v>
      </c>
      <c r="G1136">
        <f>WEEKNUM(tbl_Datos[[#This Row],[Fecha]])</f>
        <v>16</v>
      </c>
    </row>
    <row r="1137" spans="2:7" x14ac:dyDescent="0.3">
      <c r="B1137" s="17">
        <v>46127</v>
      </c>
      <c r="C1137" t="s">
        <v>39</v>
      </c>
      <c r="D1137" t="s">
        <v>237</v>
      </c>
      <c r="E1137">
        <v>1260</v>
      </c>
      <c r="F1137" t="str">
        <f>TEXT(tbl_Datos[[#This Row],[Fecha]],"dddd")</f>
        <v>miércoles</v>
      </c>
      <c r="G1137">
        <f>WEEKNUM(tbl_Datos[[#This Row],[Fecha]])</f>
        <v>16</v>
      </c>
    </row>
    <row r="1138" spans="2:7" x14ac:dyDescent="0.3">
      <c r="B1138" s="17">
        <v>46127</v>
      </c>
      <c r="C1138" t="s">
        <v>38</v>
      </c>
      <c r="D1138" t="s">
        <v>230</v>
      </c>
      <c r="E1138">
        <v>259</v>
      </c>
      <c r="F1138" t="str">
        <f>TEXT(tbl_Datos[[#This Row],[Fecha]],"dddd")</f>
        <v>miércoles</v>
      </c>
      <c r="G1138">
        <f>WEEKNUM(tbl_Datos[[#This Row],[Fecha]])</f>
        <v>16</v>
      </c>
    </row>
    <row r="1139" spans="2:7" x14ac:dyDescent="0.3">
      <c r="B1139" s="17">
        <v>46127</v>
      </c>
      <c r="C1139" t="s">
        <v>38</v>
      </c>
      <c r="D1139" t="s">
        <v>239</v>
      </c>
      <c r="E1139">
        <v>152</v>
      </c>
      <c r="F1139" t="str">
        <f>TEXT(tbl_Datos[[#This Row],[Fecha]],"dddd")</f>
        <v>miércoles</v>
      </c>
      <c r="G1139">
        <f>WEEKNUM(tbl_Datos[[#This Row],[Fecha]])</f>
        <v>16</v>
      </c>
    </row>
    <row r="1140" spans="2:7" x14ac:dyDescent="0.3">
      <c r="B1140" s="17">
        <v>46127</v>
      </c>
      <c r="C1140" t="s">
        <v>106</v>
      </c>
      <c r="D1140" t="s">
        <v>230</v>
      </c>
      <c r="E1140">
        <v>555</v>
      </c>
      <c r="F1140" t="str">
        <f>TEXT(tbl_Datos[[#This Row],[Fecha]],"dddd")</f>
        <v>miércoles</v>
      </c>
      <c r="G1140">
        <f>WEEKNUM(tbl_Datos[[#This Row],[Fecha]])</f>
        <v>16</v>
      </c>
    </row>
    <row r="1141" spans="2:7" x14ac:dyDescent="0.3">
      <c r="B1141" s="17">
        <v>46127</v>
      </c>
      <c r="C1141" t="s">
        <v>106</v>
      </c>
      <c r="D1141" t="s">
        <v>236</v>
      </c>
      <c r="E1141">
        <v>209</v>
      </c>
      <c r="F1141" t="str">
        <f>TEXT(tbl_Datos[[#This Row],[Fecha]],"dddd")</f>
        <v>miércoles</v>
      </c>
      <c r="G1141">
        <f>WEEKNUM(tbl_Datos[[#This Row],[Fecha]])</f>
        <v>16</v>
      </c>
    </row>
    <row r="1142" spans="2:7" x14ac:dyDescent="0.3">
      <c r="B1142" s="17">
        <v>46127</v>
      </c>
      <c r="C1142" t="s">
        <v>38</v>
      </c>
      <c r="D1142" t="s">
        <v>238</v>
      </c>
      <c r="E1142">
        <v>261</v>
      </c>
      <c r="F1142" t="str">
        <f>TEXT(tbl_Datos[[#This Row],[Fecha]],"dddd")</f>
        <v>miércoles</v>
      </c>
      <c r="G1142">
        <f>WEEKNUM(tbl_Datos[[#This Row],[Fecha]])</f>
        <v>16</v>
      </c>
    </row>
    <row r="1143" spans="2:7" x14ac:dyDescent="0.3">
      <c r="B1143" s="17">
        <v>46127</v>
      </c>
      <c r="C1143" t="s">
        <v>106</v>
      </c>
      <c r="D1143" t="s">
        <v>223</v>
      </c>
      <c r="E1143">
        <v>1272</v>
      </c>
      <c r="F1143" t="str">
        <f>TEXT(tbl_Datos[[#This Row],[Fecha]],"dddd")</f>
        <v>miércoles</v>
      </c>
      <c r="G1143">
        <f>WEEKNUM(tbl_Datos[[#This Row],[Fecha]])</f>
        <v>16</v>
      </c>
    </row>
    <row r="1144" spans="2:7" x14ac:dyDescent="0.3">
      <c r="B1144" s="17">
        <v>46127</v>
      </c>
      <c r="C1144" t="s">
        <v>38</v>
      </c>
      <c r="D1144" t="s">
        <v>231</v>
      </c>
      <c r="E1144">
        <v>462</v>
      </c>
      <c r="F1144" t="str">
        <f>TEXT(tbl_Datos[[#This Row],[Fecha]],"dddd")</f>
        <v>miércoles</v>
      </c>
      <c r="G1144">
        <f>WEEKNUM(tbl_Datos[[#This Row],[Fecha]])</f>
        <v>16</v>
      </c>
    </row>
    <row r="1145" spans="2:7" x14ac:dyDescent="0.3">
      <c r="B1145" s="17">
        <v>46128</v>
      </c>
      <c r="C1145" t="s">
        <v>106</v>
      </c>
      <c r="D1145" t="s">
        <v>225</v>
      </c>
      <c r="E1145">
        <v>704</v>
      </c>
      <c r="F1145" t="str">
        <f>TEXT(tbl_Datos[[#This Row],[Fecha]],"dddd")</f>
        <v>jueves</v>
      </c>
      <c r="G1145">
        <f>WEEKNUM(tbl_Datos[[#This Row],[Fecha]])</f>
        <v>16</v>
      </c>
    </row>
    <row r="1146" spans="2:7" x14ac:dyDescent="0.3">
      <c r="B1146" s="17">
        <v>46128</v>
      </c>
      <c r="C1146" t="s">
        <v>42</v>
      </c>
      <c r="D1146" t="s">
        <v>237</v>
      </c>
      <c r="E1146">
        <v>1260</v>
      </c>
      <c r="F1146" t="str">
        <f>TEXT(tbl_Datos[[#This Row],[Fecha]],"dddd")</f>
        <v>jueves</v>
      </c>
      <c r="G1146">
        <f>WEEKNUM(tbl_Datos[[#This Row],[Fecha]])</f>
        <v>16</v>
      </c>
    </row>
    <row r="1147" spans="2:7" x14ac:dyDescent="0.3">
      <c r="B1147" s="17">
        <v>46128</v>
      </c>
      <c r="C1147" t="s">
        <v>106</v>
      </c>
      <c r="D1147" t="s">
        <v>221</v>
      </c>
      <c r="E1147">
        <v>65</v>
      </c>
      <c r="F1147" t="str">
        <f>TEXT(tbl_Datos[[#This Row],[Fecha]],"dddd")</f>
        <v>jueves</v>
      </c>
      <c r="G1147">
        <f>WEEKNUM(tbl_Datos[[#This Row],[Fecha]])</f>
        <v>16</v>
      </c>
    </row>
    <row r="1148" spans="2:7" x14ac:dyDescent="0.3">
      <c r="B1148" s="17">
        <v>46128</v>
      </c>
      <c r="C1148" t="s">
        <v>38</v>
      </c>
      <c r="D1148" t="s">
        <v>219</v>
      </c>
      <c r="E1148">
        <v>819</v>
      </c>
      <c r="F1148" t="str">
        <f>TEXT(tbl_Datos[[#This Row],[Fecha]],"dddd")</f>
        <v>jueves</v>
      </c>
      <c r="G1148">
        <f>WEEKNUM(tbl_Datos[[#This Row],[Fecha]])</f>
        <v>16</v>
      </c>
    </row>
    <row r="1149" spans="2:7" x14ac:dyDescent="0.3">
      <c r="B1149" s="17">
        <v>46128</v>
      </c>
      <c r="C1149" t="s">
        <v>42</v>
      </c>
      <c r="D1149" t="s">
        <v>232</v>
      </c>
      <c r="E1149">
        <v>752</v>
      </c>
      <c r="F1149" t="str">
        <f>TEXT(tbl_Datos[[#This Row],[Fecha]],"dddd")</f>
        <v>jueves</v>
      </c>
      <c r="G1149">
        <f>WEEKNUM(tbl_Datos[[#This Row],[Fecha]])</f>
        <v>16</v>
      </c>
    </row>
    <row r="1150" spans="2:7" x14ac:dyDescent="0.3">
      <c r="B1150" s="17">
        <v>46128</v>
      </c>
      <c r="C1150" t="s">
        <v>106</v>
      </c>
      <c r="D1150" t="s">
        <v>227</v>
      </c>
      <c r="E1150">
        <v>1160</v>
      </c>
      <c r="F1150" t="str">
        <f>TEXT(tbl_Datos[[#This Row],[Fecha]],"dddd")</f>
        <v>jueves</v>
      </c>
      <c r="G1150">
        <f>WEEKNUM(tbl_Datos[[#This Row],[Fecha]])</f>
        <v>16</v>
      </c>
    </row>
    <row r="1151" spans="2:7" x14ac:dyDescent="0.3">
      <c r="B1151" s="17">
        <v>46128</v>
      </c>
      <c r="C1151" t="s">
        <v>39</v>
      </c>
      <c r="D1151" t="s">
        <v>226</v>
      </c>
      <c r="E1151">
        <v>2304</v>
      </c>
      <c r="F1151" t="str">
        <f>TEXT(tbl_Datos[[#This Row],[Fecha]],"dddd")</f>
        <v>jueves</v>
      </c>
      <c r="G1151">
        <f>WEEKNUM(tbl_Datos[[#This Row],[Fecha]])</f>
        <v>16</v>
      </c>
    </row>
    <row r="1152" spans="2:7" x14ac:dyDescent="0.3">
      <c r="B1152" s="17">
        <v>46128</v>
      </c>
      <c r="C1152" t="s">
        <v>38</v>
      </c>
      <c r="D1152" t="s">
        <v>221</v>
      </c>
      <c r="E1152">
        <v>195</v>
      </c>
      <c r="F1152" t="str">
        <f>TEXT(tbl_Datos[[#This Row],[Fecha]],"dddd")</f>
        <v>jueves</v>
      </c>
      <c r="G1152">
        <f>WEEKNUM(tbl_Datos[[#This Row],[Fecha]])</f>
        <v>16</v>
      </c>
    </row>
    <row r="1153" spans="2:7" x14ac:dyDescent="0.3">
      <c r="B1153" s="17">
        <v>46128</v>
      </c>
      <c r="C1153" t="s">
        <v>106</v>
      </c>
      <c r="D1153" t="s">
        <v>221</v>
      </c>
      <c r="E1153">
        <v>78</v>
      </c>
      <c r="F1153" t="str">
        <f>TEXT(tbl_Datos[[#This Row],[Fecha]],"dddd")</f>
        <v>jueves</v>
      </c>
      <c r="G1153">
        <f>WEEKNUM(tbl_Datos[[#This Row],[Fecha]])</f>
        <v>16</v>
      </c>
    </row>
    <row r="1154" spans="2:7" x14ac:dyDescent="0.3">
      <c r="B1154" s="17">
        <v>46128</v>
      </c>
      <c r="C1154" t="s">
        <v>39</v>
      </c>
      <c r="D1154" t="s">
        <v>232</v>
      </c>
      <c r="E1154">
        <v>1128</v>
      </c>
      <c r="F1154" t="str">
        <f>TEXT(tbl_Datos[[#This Row],[Fecha]],"dddd")</f>
        <v>jueves</v>
      </c>
      <c r="G1154">
        <f>WEEKNUM(tbl_Datos[[#This Row],[Fecha]])</f>
        <v>16</v>
      </c>
    </row>
    <row r="1155" spans="2:7" x14ac:dyDescent="0.3">
      <c r="B1155" s="17">
        <v>46128</v>
      </c>
      <c r="C1155" t="s">
        <v>106</v>
      </c>
      <c r="D1155" t="s">
        <v>231</v>
      </c>
      <c r="E1155">
        <v>154</v>
      </c>
      <c r="F1155" t="str">
        <f>TEXT(tbl_Datos[[#This Row],[Fecha]],"dddd")</f>
        <v>jueves</v>
      </c>
      <c r="G1155">
        <f>WEEKNUM(tbl_Datos[[#This Row],[Fecha]])</f>
        <v>16</v>
      </c>
    </row>
    <row r="1156" spans="2:7" x14ac:dyDescent="0.3">
      <c r="B1156" s="17">
        <v>46128</v>
      </c>
      <c r="C1156" t="s">
        <v>39</v>
      </c>
      <c r="D1156" t="s">
        <v>226</v>
      </c>
      <c r="E1156">
        <v>1152</v>
      </c>
      <c r="F1156" t="str">
        <f>TEXT(tbl_Datos[[#This Row],[Fecha]],"dddd")</f>
        <v>jueves</v>
      </c>
      <c r="G1156">
        <f>WEEKNUM(tbl_Datos[[#This Row],[Fecha]])</f>
        <v>16</v>
      </c>
    </row>
    <row r="1157" spans="2:7" x14ac:dyDescent="0.3">
      <c r="B1157" s="17">
        <v>46129</v>
      </c>
      <c r="C1157" t="s">
        <v>38</v>
      </c>
      <c r="D1157" t="s">
        <v>239</v>
      </c>
      <c r="E1157">
        <v>912</v>
      </c>
      <c r="F1157" t="str">
        <f>TEXT(tbl_Datos[[#This Row],[Fecha]],"dddd")</f>
        <v>viernes</v>
      </c>
      <c r="G1157">
        <f>WEEKNUM(tbl_Datos[[#This Row],[Fecha]])</f>
        <v>16</v>
      </c>
    </row>
    <row r="1158" spans="2:7" x14ac:dyDescent="0.3">
      <c r="B1158" s="17">
        <v>46129</v>
      </c>
      <c r="C1158" t="s">
        <v>38</v>
      </c>
      <c r="D1158" t="s">
        <v>234</v>
      </c>
      <c r="E1158">
        <v>714</v>
      </c>
      <c r="F1158" t="str">
        <f>TEXT(tbl_Datos[[#This Row],[Fecha]],"dddd")</f>
        <v>viernes</v>
      </c>
      <c r="G1158">
        <f>WEEKNUM(tbl_Datos[[#This Row],[Fecha]])</f>
        <v>16</v>
      </c>
    </row>
    <row r="1159" spans="2:7" x14ac:dyDescent="0.3">
      <c r="B1159" s="17">
        <v>46129</v>
      </c>
      <c r="C1159" t="s">
        <v>42</v>
      </c>
      <c r="D1159" t="s">
        <v>235</v>
      </c>
      <c r="E1159">
        <v>645</v>
      </c>
      <c r="F1159" t="str">
        <f>TEXT(tbl_Datos[[#This Row],[Fecha]],"dddd")</f>
        <v>viernes</v>
      </c>
      <c r="G1159">
        <f>WEEKNUM(tbl_Datos[[#This Row],[Fecha]])</f>
        <v>16</v>
      </c>
    </row>
    <row r="1160" spans="2:7" x14ac:dyDescent="0.3">
      <c r="B1160" s="17">
        <v>46129</v>
      </c>
      <c r="C1160" t="s">
        <v>42</v>
      </c>
      <c r="D1160" t="s">
        <v>226</v>
      </c>
      <c r="E1160">
        <v>864</v>
      </c>
      <c r="F1160" t="str">
        <f>TEXT(tbl_Datos[[#This Row],[Fecha]],"dddd")</f>
        <v>viernes</v>
      </c>
      <c r="G1160">
        <f>WEEKNUM(tbl_Datos[[#This Row],[Fecha]])</f>
        <v>16</v>
      </c>
    </row>
    <row r="1161" spans="2:7" x14ac:dyDescent="0.3">
      <c r="B1161" s="17">
        <v>46129</v>
      </c>
      <c r="C1161" t="s">
        <v>38</v>
      </c>
      <c r="D1161" t="s">
        <v>226</v>
      </c>
      <c r="E1161">
        <v>96</v>
      </c>
      <c r="F1161" t="str">
        <f>TEXT(tbl_Datos[[#This Row],[Fecha]],"dddd")</f>
        <v>viernes</v>
      </c>
      <c r="G1161">
        <f>WEEKNUM(tbl_Datos[[#This Row],[Fecha]])</f>
        <v>16</v>
      </c>
    </row>
    <row r="1162" spans="2:7" x14ac:dyDescent="0.3">
      <c r="B1162" s="17">
        <v>46129</v>
      </c>
      <c r="C1162" t="s">
        <v>38</v>
      </c>
      <c r="D1162" t="s">
        <v>215</v>
      </c>
      <c r="E1162">
        <v>483</v>
      </c>
      <c r="F1162" t="str">
        <f>TEXT(tbl_Datos[[#This Row],[Fecha]],"dddd")</f>
        <v>viernes</v>
      </c>
      <c r="G1162">
        <f>WEEKNUM(tbl_Datos[[#This Row],[Fecha]])</f>
        <v>16</v>
      </c>
    </row>
    <row r="1163" spans="2:7" x14ac:dyDescent="0.3">
      <c r="B1163" s="17">
        <v>46129</v>
      </c>
      <c r="C1163" t="s">
        <v>106</v>
      </c>
      <c r="D1163" t="s">
        <v>240</v>
      </c>
      <c r="E1163">
        <v>675</v>
      </c>
      <c r="F1163" t="str">
        <f>TEXT(tbl_Datos[[#This Row],[Fecha]],"dddd")</f>
        <v>viernes</v>
      </c>
      <c r="G1163">
        <f>WEEKNUM(tbl_Datos[[#This Row],[Fecha]])</f>
        <v>16</v>
      </c>
    </row>
    <row r="1164" spans="2:7" x14ac:dyDescent="0.3">
      <c r="B1164" s="17">
        <v>46129</v>
      </c>
      <c r="C1164" t="s">
        <v>42</v>
      </c>
      <c r="D1164" t="s">
        <v>242</v>
      </c>
      <c r="E1164">
        <v>399</v>
      </c>
      <c r="F1164" t="str">
        <f>TEXT(tbl_Datos[[#This Row],[Fecha]],"dddd")</f>
        <v>viernes</v>
      </c>
      <c r="G1164">
        <f>WEEKNUM(tbl_Datos[[#This Row],[Fecha]])</f>
        <v>16</v>
      </c>
    </row>
    <row r="1165" spans="2:7" x14ac:dyDescent="0.3">
      <c r="B1165" s="17">
        <v>46129</v>
      </c>
      <c r="C1165" t="s">
        <v>38</v>
      </c>
      <c r="D1165" t="s">
        <v>229</v>
      </c>
      <c r="E1165">
        <v>88</v>
      </c>
      <c r="F1165" t="str">
        <f>TEXT(tbl_Datos[[#This Row],[Fecha]],"dddd")</f>
        <v>viernes</v>
      </c>
      <c r="G1165">
        <f>WEEKNUM(tbl_Datos[[#This Row],[Fecha]])</f>
        <v>16</v>
      </c>
    </row>
    <row r="1166" spans="2:7" x14ac:dyDescent="0.3">
      <c r="B1166" s="17">
        <v>46130</v>
      </c>
      <c r="C1166" t="s">
        <v>38</v>
      </c>
      <c r="D1166" t="s">
        <v>225</v>
      </c>
      <c r="E1166">
        <v>704</v>
      </c>
      <c r="F1166" t="str">
        <f>TEXT(tbl_Datos[[#This Row],[Fecha]],"dddd")</f>
        <v>sábado</v>
      </c>
      <c r="G1166">
        <f>WEEKNUM(tbl_Datos[[#This Row],[Fecha]])</f>
        <v>16</v>
      </c>
    </row>
    <row r="1167" spans="2:7" x14ac:dyDescent="0.3">
      <c r="B1167" s="17">
        <v>46130</v>
      </c>
      <c r="C1167" t="s">
        <v>106</v>
      </c>
      <c r="D1167" t="s">
        <v>215</v>
      </c>
      <c r="E1167">
        <v>414</v>
      </c>
      <c r="F1167" t="str">
        <f>TEXT(tbl_Datos[[#This Row],[Fecha]],"dddd")</f>
        <v>sábado</v>
      </c>
      <c r="G1167">
        <f>WEEKNUM(tbl_Datos[[#This Row],[Fecha]])</f>
        <v>16</v>
      </c>
    </row>
    <row r="1168" spans="2:7" x14ac:dyDescent="0.3">
      <c r="B1168" s="17">
        <v>46130</v>
      </c>
      <c r="C1168" t="s">
        <v>39</v>
      </c>
      <c r="D1168" t="s">
        <v>223</v>
      </c>
      <c r="E1168">
        <v>530</v>
      </c>
      <c r="F1168" t="str">
        <f>TEXT(tbl_Datos[[#This Row],[Fecha]],"dddd")</f>
        <v>sábado</v>
      </c>
      <c r="G1168">
        <f>WEEKNUM(tbl_Datos[[#This Row],[Fecha]])</f>
        <v>16</v>
      </c>
    </row>
    <row r="1169" spans="2:7" x14ac:dyDescent="0.3">
      <c r="B1169" s="17">
        <v>46130</v>
      </c>
      <c r="C1169" t="s">
        <v>38</v>
      </c>
      <c r="D1169" t="s">
        <v>226</v>
      </c>
      <c r="E1169">
        <v>1632</v>
      </c>
      <c r="F1169" t="str">
        <f>TEXT(tbl_Datos[[#This Row],[Fecha]],"dddd")</f>
        <v>sábado</v>
      </c>
      <c r="G1169">
        <f>WEEKNUM(tbl_Datos[[#This Row],[Fecha]])</f>
        <v>16</v>
      </c>
    </row>
    <row r="1170" spans="2:7" x14ac:dyDescent="0.3">
      <c r="B1170" s="17">
        <v>46130</v>
      </c>
      <c r="C1170" t="s">
        <v>42</v>
      </c>
      <c r="D1170" t="s">
        <v>215</v>
      </c>
      <c r="E1170">
        <v>1242</v>
      </c>
      <c r="F1170" t="str">
        <f>TEXT(tbl_Datos[[#This Row],[Fecha]],"dddd")</f>
        <v>sábado</v>
      </c>
      <c r="G1170">
        <f>WEEKNUM(tbl_Datos[[#This Row],[Fecha]])</f>
        <v>16</v>
      </c>
    </row>
    <row r="1171" spans="2:7" x14ac:dyDescent="0.3">
      <c r="B1171" s="17">
        <v>46130</v>
      </c>
      <c r="C1171" t="s">
        <v>38</v>
      </c>
      <c r="D1171" t="s">
        <v>223</v>
      </c>
      <c r="E1171">
        <v>1219</v>
      </c>
      <c r="F1171" t="str">
        <f>TEXT(tbl_Datos[[#This Row],[Fecha]],"dddd")</f>
        <v>sábado</v>
      </c>
      <c r="G1171">
        <f>WEEKNUM(tbl_Datos[[#This Row],[Fecha]])</f>
        <v>16</v>
      </c>
    </row>
    <row r="1172" spans="2:7" x14ac:dyDescent="0.3">
      <c r="B1172" s="17">
        <v>46130</v>
      </c>
      <c r="C1172" t="s">
        <v>39</v>
      </c>
      <c r="D1172" t="s">
        <v>231</v>
      </c>
      <c r="E1172">
        <v>154</v>
      </c>
      <c r="F1172" t="str">
        <f>TEXT(tbl_Datos[[#This Row],[Fecha]],"dddd")</f>
        <v>sábado</v>
      </c>
      <c r="G1172">
        <f>WEEKNUM(tbl_Datos[[#This Row],[Fecha]])</f>
        <v>16</v>
      </c>
    </row>
    <row r="1173" spans="2:7" x14ac:dyDescent="0.3">
      <c r="B1173" s="17">
        <v>46130</v>
      </c>
      <c r="C1173" t="s">
        <v>38</v>
      </c>
      <c r="D1173" t="s">
        <v>241</v>
      </c>
      <c r="E1173">
        <v>840</v>
      </c>
      <c r="F1173" t="str">
        <f>TEXT(tbl_Datos[[#This Row],[Fecha]],"dddd")</f>
        <v>sábado</v>
      </c>
      <c r="G1173">
        <f>WEEKNUM(tbl_Datos[[#This Row],[Fecha]])</f>
        <v>16</v>
      </c>
    </row>
    <row r="1174" spans="2:7" x14ac:dyDescent="0.3">
      <c r="B1174" s="17">
        <v>46130</v>
      </c>
      <c r="C1174" t="s">
        <v>106</v>
      </c>
      <c r="D1174" t="s">
        <v>233</v>
      </c>
      <c r="E1174">
        <v>612</v>
      </c>
      <c r="F1174" t="str">
        <f>TEXT(tbl_Datos[[#This Row],[Fecha]],"dddd")</f>
        <v>sábado</v>
      </c>
      <c r="G1174">
        <f>WEEKNUM(tbl_Datos[[#This Row],[Fecha]])</f>
        <v>16</v>
      </c>
    </row>
    <row r="1175" spans="2:7" x14ac:dyDescent="0.3">
      <c r="B1175" s="17">
        <v>46130</v>
      </c>
      <c r="C1175" t="s">
        <v>38</v>
      </c>
      <c r="D1175" t="s">
        <v>226</v>
      </c>
      <c r="E1175">
        <v>1152</v>
      </c>
      <c r="F1175" t="str">
        <f>TEXT(tbl_Datos[[#This Row],[Fecha]],"dddd")</f>
        <v>sábado</v>
      </c>
      <c r="G1175">
        <f>WEEKNUM(tbl_Datos[[#This Row],[Fecha]])</f>
        <v>16</v>
      </c>
    </row>
    <row r="1176" spans="2:7" x14ac:dyDescent="0.3">
      <c r="B1176" s="17">
        <v>46130</v>
      </c>
      <c r="C1176" t="s">
        <v>42</v>
      </c>
      <c r="D1176" t="s">
        <v>217</v>
      </c>
      <c r="E1176">
        <v>1300</v>
      </c>
      <c r="F1176" t="str">
        <f>TEXT(tbl_Datos[[#This Row],[Fecha]],"dddd")</f>
        <v>sábado</v>
      </c>
      <c r="G1176">
        <f>WEEKNUM(tbl_Datos[[#This Row],[Fecha]])</f>
        <v>16</v>
      </c>
    </row>
    <row r="1177" spans="2:7" x14ac:dyDescent="0.3">
      <c r="B1177" s="17">
        <v>46131</v>
      </c>
      <c r="C1177" t="s">
        <v>39</v>
      </c>
      <c r="D1177" t="s">
        <v>221</v>
      </c>
      <c r="E1177">
        <v>273</v>
      </c>
      <c r="F1177" t="str">
        <f>TEXT(tbl_Datos[[#This Row],[Fecha]],"dddd")</f>
        <v>domingo</v>
      </c>
      <c r="G1177">
        <f>WEEKNUM(tbl_Datos[[#This Row],[Fecha]])</f>
        <v>17</v>
      </c>
    </row>
    <row r="1178" spans="2:7" x14ac:dyDescent="0.3">
      <c r="B1178" s="17">
        <v>46131</v>
      </c>
      <c r="C1178" t="s">
        <v>39</v>
      </c>
      <c r="D1178" t="s">
        <v>237</v>
      </c>
      <c r="E1178">
        <v>1260</v>
      </c>
      <c r="F1178" t="str">
        <f>TEXT(tbl_Datos[[#This Row],[Fecha]],"dddd")</f>
        <v>domingo</v>
      </c>
      <c r="G1178">
        <f>WEEKNUM(tbl_Datos[[#This Row],[Fecha]])</f>
        <v>17</v>
      </c>
    </row>
    <row r="1179" spans="2:7" x14ac:dyDescent="0.3">
      <c r="B1179" s="17">
        <v>46131</v>
      </c>
      <c r="C1179" t="s">
        <v>39</v>
      </c>
      <c r="D1179" t="s">
        <v>228</v>
      </c>
      <c r="E1179">
        <v>576</v>
      </c>
      <c r="F1179" t="str">
        <f>TEXT(tbl_Datos[[#This Row],[Fecha]],"dddd")</f>
        <v>domingo</v>
      </c>
      <c r="G1179">
        <f>WEEKNUM(tbl_Datos[[#This Row],[Fecha]])</f>
        <v>17</v>
      </c>
    </row>
    <row r="1180" spans="2:7" x14ac:dyDescent="0.3">
      <c r="B1180" s="17">
        <v>46131</v>
      </c>
      <c r="C1180" t="s">
        <v>42</v>
      </c>
      <c r="D1180" t="s">
        <v>223</v>
      </c>
      <c r="E1180">
        <v>1272</v>
      </c>
      <c r="F1180" t="str">
        <f>TEXT(tbl_Datos[[#This Row],[Fecha]],"dddd")</f>
        <v>domingo</v>
      </c>
      <c r="G1180">
        <f>WEEKNUM(tbl_Datos[[#This Row],[Fecha]])</f>
        <v>17</v>
      </c>
    </row>
    <row r="1181" spans="2:7" x14ac:dyDescent="0.3">
      <c r="B1181" s="17">
        <v>46131</v>
      </c>
      <c r="C1181" t="s">
        <v>42</v>
      </c>
      <c r="D1181" t="s">
        <v>239</v>
      </c>
      <c r="E1181">
        <v>608</v>
      </c>
      <c r="F1181" t="str">
        <f>TEXT(tbl_Datos[[#This Row],[Fecha]],"dddd")</f>
        <v>domingo</v>
      </c>
      <c r="G1181">
        <f>WEEKNUM(tbl_Datos[[#This Row],[Fecha]])</f>
        <v>17</v>
      </c>
    </row>
    <row r="1182" spans="2:7" x14ac:dyDescent="0.3">
      <c r="B1182" s="17">
        <v>46131</v>
      </c>
      <c r="C1182" t="s">
        <v>42</v>
      </c>
      <c r="D1182" t="s">
        <v>231</v>
      </c>
      <c r="E1182">
        <v>176</v>
      </c>
      <c r="F1182" t="str">
        <f>TEXT(tbl_Datos[[#This Row],[Fecha]],"dddd")</f>
        <v>domingo</v>
      </c>
      <c r="G1182">
        <f>WEEKNUM(tbl_Datos[[#This Row],[Fecha]])</f>
        <v>17</v>
      </c>
    </row>
    <row r="1183" spans="2:7" x14ac:dyDescent="0.3">
      <c r="B1183" s="17">
        <v>46131</v>
      </c>
      <c r="C1183" t="s">
        <v>39</v>
      </c>
      <c r="D1183" t="s">
        <v>232</v>
      </c>
      <c r="E1183">
        <v>799</v>
      </c>
      <c r="F1183" t="str">
        <f>TEXT(tbl_Datos[[#This Row],[Fecha]],"dddd")</f>
        <v>domingo</v>
      </c>
      <c r="G1183">
        <f>WEEKNUM(tbl_Datos[[#This Row],[Fecha]])</f>
        <v>17</v>
      </c>
    </row>
    <row r="1184" spans="2:7" x14ac:dyDescent="0.3">
      <c r="B1184" s="17">
        <v>46131</v>
      </c>
      <c r="C1184" t="s">
        <v>106</v>
      </c>
      <c r="D1184" t="s">
        <v>238</v>
      </c>
      <c r="E1184">
        <v>783</v>
      </c>
      <c r="F1184" t="str">
        <f>TEXT(tbl_Datos[[#This Row],[Fecha]],"dddd")</f>
        <v>domingo</v>
      </c>
      <c r="G1184">
        <f>WEEKNUM(tbl_Datos[[#This Row],[Fecha]])</f>
        <v>17</v>
      </c>
    </row>
    <row r="1185" spans="2:7" x14ac:dyDescent="0.3">
      <c r="B1185" s="17">
        <v>46131</v>
      </c>
      <c r="C1185" t="s">
        <v>42</v>
      </c>
      <c r="D1185" t="s">
        <v>215</v>
      </c>
      <c r="E1185">
        <v>207</v>
      </c>
      <c r="F1185" t="str">
        <f>TEXT(tbl_Datos[[#This Row],[Fecha]],"dddd")</f>
        <v>domingo</v>
      </c>
      <c r="G1185">
        <f>WEEKNUM(tbl_Datos[[#This Row],[Fecha]])</f>
        <v>17</v>
      </c>
    </row>
    <row r="1186" spans="2:7" x14ac:dyDescent="0.3">
      <c r="B1186" s="17">
        <v>46132</v>
      </c>
      <c r="C1186" t="s">
        <v>106</v>
      </c>
      <c r="D1186" t="s">
        <v>225</v>
      </c>
      <c r="E1186">
        <v>1408</v>
      </c>
      <c r="F1186" t="str">
        <f>TEXT(tbl_Datos[[#This Row],[Fecha]],"dddd")</f>
        <v>lunes</v>
      </c>
      <c r="G1186">
        <f>WEEKNUM(tbl_Datos[[#This Row],[Fecha]])</f>
        <v>17</v>
      </c>
    </row>
    <row r="1187" spans="2:7" x14ac:dyDescent="0.3">
      <c r="B1187" s="17">
        <v>46132</v>
      </c>
      <c r="C1187" t="s">
        <v>39</v>
      </c>
      <c r="D1187" t="s">
        <v>217</v>
      </c>
      <c r="E1187">
        <v>884</v>
      </c>
      <c r="F1187" t="str">
        <f>TEXT(tbl_Datos[[#This Row],[Fecha]],"dddd")</f>
        <v>lunes</v>
      </c>
      <c r="G1187">
        <f>WEEKNUM(tbl_Datos[[#This Row],[Fecha]])</f>
        <v>17</v>
      </c>
    </row>
    <row r="1188" spans="2:7" x14ac:dyDescent="0.3">
      <c r="B1188" s="17">
        <v>46132</v>
      </c>
      <c r="C1188" t="s">
        <v>106</v>
      </c>
      <c r="D1188" t="s">
        <v>217</v>
      </c>
      <c r="E1188">
        <v>260</v>
      </c>
      <c r="F1188" t="str">
        <f>TEXT(tbl_Datos[[#This Row],[Fecha]],"dddd")</f>
        <v>lunes</v>
      </c>
      <c r="G1188">
        <f>WEEKNUM(tbl_Datos[[#This Row],[Fecha]])</f>
        <v>17</v>
      </c>
    </row>
    <row r="1189" spans="2:7" x14ac:dyDescent="0.3">
      <c r="B1189" s="17">
        <v>46132</v>
      </c>
      <c r="C1189" t="s">
        <v>42</v>
      </c>
      <c r="D1189" t="s">
        <v>217</v>
      </c>
      <c r="E1189">
        <v>1300</v>
      </c>
      <c r="F1189" t="str">
        <f>TEXT(tbl_Datos[[#This Row],[Fecha]],"dddd")</f>
        <v>lunes</v>
      </c>
      <c r="G1189">
        <f>WEEKNUM(tbl_Datos[[#This Row],[Fecha]])</f>
        <v>17</v>
      </c>
    </row>
    <row r="1190" spans="2:7" x14ac:dyDescent="0.3">
      <c r="B1190" s="17">
        <v>46132</v>
      </c>
      <c r="C1190" t="s">
        <v>39</v>
      </c>
      <c r="D1190" t="s">
        <v>240</v>
      </c>
      <c r="E1190">
        <v>315</v>
      </c>
      <c r="F1190" t="str">
        <f>TEXT(tbl_Datos[[#This Row],[Fecha]],"dddd")</f>
        <v>lunes</v>
      </c>
      <c r="G1190">
        <f>WEEKNUM(tbl_Datos[[#This Row],[Fecha]])</f>
        <v>17</v>
      </c>
    </row>
    <row r="1191" spans="2:7" x14ac:dyDescent="0.3">
      <c r="B1191" s="17">
        <v>46132</v>
      </c>
      <c r="C1191" t="s">
        <v>39</v>
      </c>
      <c r="D1191" t="s">
        <v>239</v>
      </c>
      <c r="E1191">
        <v>646</v>
      </c>
      <c r="F1191" t="str">
        <f>TEXT(tbl_Datos[[#This Row],[Fecha]],"dddd")</f>
        <v>lunes</v>
      </c>
      <c r="G1191">
        <f>WEEKNUM(tbl_Datos[[#This Row],[Fecha]])</f>
        <v>17</v>
      </c>
    </row>
    <row r="1192" spans="2:7" x14ac:dyDescent="0.3">
      <c r="B1192" s="17">
        <v>46132</v>
      </c>
      <c r="C1192" t="s">
        <v>42</v>
      </c>
      <c r="D1192" t="s">
        <v>240</v>
      </c>
      <c r="E1192">
        <v>315</v>
      </c>
      <c r="F1192" t="str">
        <f>TEXT(tbl_Datos[[#This Row],[Fecha]],"dddd")</f>
        <v>lunes</v>
      </c>
      <c r="G1192">
        <f>WEEKNUM(tbl_Datos[[#This Row],[Fecha]])</f>
        <v>17</v>
      </c>
    </row>
    <row r="1193" spans="2:7" x14ac:dyDescent="0.3">
      <c r="B1193" s="17">
        <v>46132</v>
      </c>
      <c r="C1193" t="s">
        <v>38</v>
      </c>
      <c r="D1193" t="s">
        <v>234</v>
      </c>
      <c r="E1193">
        <v>1224</v>
      </c>
      <c r="F1193" t="str">
        <f>TEXT(tbl_Datos[[#This Row],[Fecha]],"dddd")</f>
        <v>lunes</v>
      </c>
      <c r="G1193">
        <f>WEEKNUM(tbl_Datos[[#This Row],[Fecha]])</f>
        <v>17</v>
      </c>
    </row>
    <row r="1194" spans="2:7" x14ac:dyDescent="0.3">
      <c r="B1194" s="17">
        <v>46132</v>
      </c>
      <c r="C1194" t="s">
        <v>39</v>
      </c>
      <c r="D1194" t="s">
        <v>235</v>
      </c>
      <c r="E1194">
        <v>602</v>
      </c>
      <c r="F1194" t="str">
        <f>TEXT(tbl_Datos[[#This Row],[Fecha]],"dddd")</f>
        <v>lunes</v>
      </c>
      <c r="G1194">
        <f>WEEKNUM(tbl_Datos[[#This Row],[Fecha]])</f>
        <v>17</v>
      </c>
    </row>
    <row r="1195" spans="2:7" x14ac:dyDescent="0.3">
      <c r="B1195" s="17">
        <v>46132</v>
      </c>
      <c r="C1195" t="s">
        <v>39</v>
      </c>
      <c r="D1195" t="s">
        <v>242</v>
      </c>
      <c r="E1195">
        <v>1140</v>
      </c>
      <c r="F1195" t="str">
        <f>TEXT(tbl_Datos[[#This Row],[Fecha]],"dddd")</f>
        <v>lunes</v>
      </c>
      <c r="G1195">
        <f>WEEKNUM(tbl_Datos[[#This Row],[Fecha]])</f>
        <v>17</v>
      </c>
    </row>
    <row r="1196" spans="2:7" x14ac:dyDescent="0.3">
      <c r="B1196" s="17">
        <v>46132</v>
      </c>
      <c r="C1196" t="s">
        <v>106</v>
      </c>
      <c r="D1196" t="s">
        <v>217</v>
      </c>
      <c r="E1196">
        <v>104</v>
      </c>
      <c r="F1196" t="str">
        <f>TEXT(tbl_Datos[[#This Row],[Fecha]],"dddd")</f>
        <v>lunes</v>
      </c>
      <c r="G1196">
        <f>WEEKNUM(tbl_Datos[[#This Row],[Fecha]])</f>
        <v>17</v>
      </c>
    </row>
    <row r="1197" spans="2:7" x14ac:dyDescent="0.3">
      <c r="B1197" s="17">
        <v>46133</v>
      </c>
      <c r="C1197" t="s">
        <v>39</v>
      </c>
      <c r="D1197" t="s">
        <v>241</v>
      </c>
      <c r="E1197">
        <v>1020</v>
      </c>
      <c r="F1197" t="str">
        <f>TEXT(tbl_Datos[[#This Row],[Fecha]],"dddd")</f>
        <v>martes</v>
      </c>
      <c r="G1197">
        <f>WEEKNUM(tbl_Datos[[#This Row],[Fecha]])</f>
        <v>17</v>
      </c>
    </row>
    <row r="1198" spans="2:7" x14ac:dyDescent="0.3">
      <c r="B1198" s="17">
        <v>46133</v>
      </c>
      <c r="C1198" t="s">
        <v>42</v>
      </c>
      <c r="D1198" t="s">
        <v>242</v>
      </c>
      <c r="E1198">
        <v>1197</v>
      </c>
      <c r="F1198" t="str">
        <f>TEXT(tbl_Datos[[#This Row],[Fecha]],"dddd")</f>
        <v>martes</v>
      </c>
      <c r="G1198">
        <f>WEEKNUM(tbl_Datos[[#This Row],[Fecha]])</f>
        <v>17</v>
      </c>
    </row>
    <row r="1199" spans="2:7" x14ac:dyDescent="0.3">
      <c r="B1199" s="17">
        <v>46133</v>
      </c>
      <c r="C1199" t="s">
        <v>39</v>
      </c>
      <c r="D1199" t="s">
        <v>221</v>
      </c>
      <c r="E1199">
        <v>156</v>
      </c>
      <c r="F1199" t="str">
        <f>TEXT(tbl_Datos[[#This Row],[Fecha]],"dddd")</f>
        <v>martes</v>
      </c>
      <c r="G1199">
        <f>WEEKNUM(tbl_Datos[[#This Row],[Fecha]])</f>
        <v>17</v>
      </c>
    </row>
    <row r="1200" spans="2:7" x14ac:dyDescent="0.3">
      <c r="B1200" s="17">
        <v>46133</v>
      </c>
      <c r="C1200" t="s">
        <v>106</v>
      </c>
      <c r="D1200" t="s">
        <v>232</v>
      </c>
      <c r="E1200">
        <v>517</v>
      </c>
      <c r="F1200" t="str">
        <f>TEXT(tbl_Datos[[#This Row],[Fecha]],"dddd")</f>
        <v>martes</v>
      </c>
      <c r="G1200">
        <f>WEEKNUM(tbl_Datos[[#This Row],[Fecha]])</f>
        <v>17</v>
      </c>
    </row>
    <row r="1201" spans="2:7" x14ac:dyDescent="0.3">
      <c r="B1201" s="17">
        <v>46133</v>
      </c>
      <c r="C1201" t="s">
        <v>106</v>
      </c>
      <c r="D1201" t="s">
        <v>227</v>
      </c>
      <c r="E1201">
        <v>1334</v>
      </c>
      <c r="F1201" t="str">
        <f>TEXT(tbl_Datos[[#This Row],[Fecha]],"dddd")</f>
        <v>martes</v>
      </c>
      <c r="G1201">
        <f>WEEKNUM(tbl_Datos[[#This Row],[Fecha]])</f>
        <v>17</v>
      </c>
    </row>
    <row r="1202" spans="2:7" x14ac:dyDescent="0.3">
      <c r="B1202" s="17">
        <v>46133</v>
      </c>
      <c r="C1202" t="s">
        <v>38</v>
      </c>
      <c r="D1202" t="s">
        <v>226</v>
      </c>
      <c r="E1202">
        <v>384</v>
      </c>
      <c r="F1202" t="str">
        <f>TEXT(tbl_Datos[[#This Row],[Fecha]],"dddd")</f>
        <v>martes</v>
      </c>
      <c r="G1202">
        <f>WEEKNUM(tbl_Datos[[#This Row],[Fecha]])</f>
        <v>17</v>
      </c>
    </row>
    <row r="1203" spans="2:7" x14ac:dyDescent="0.3">
      <c r="B1203" s="17">
        <v>46133</v>
      </c>
      <c r="C1203" t="s">
        <v>106</v>
      </c>
      <c r="D1203" t="s">
        <v>241</v>
      </c>
      <c r="E1203">
        <v>600</v>
      </c>
      <c r="F1203" t="str">
        <f>TEXT(tbl_Datos[[#This Row],[Fecha]],"dddd")</f>
        <v>martes</v>
      </c>
      <c r="G1203">
        <f>WEEKNUM(tbl_Datos[[#This Row],[Fecha]])</f>
        <v>17</v>
      </c>
    </row>
    <row r="1204" spans="2:7" x14ac:dyDescent="0.3">
      <c r="B1204" s="17">
        <v>46134</v>
      </c>
      <c r="C1204" t="s">
        <v>38</v>
      </c>
      <c r="D1204" t="s">
        <v>239</v>
      </c>
      <c r="E1204">
        <v>418</v>
      </c>
      <c r="F1204" t="str">
        <f>TEXT(tbl_Datos[[#This Row],[Fecha]],"dddd")</f>
        <v>miércoles</v>
      </c>
      <c r="G1204">
        <f>WEEKNUM(tbl_Datos[[#This Row],[Fecha]])</f>
        <v>17</v>
      </c>
    </row>
    <row r="1205" spans="2:7" x14ac:dyDescent="0.3">
      <c r="B1205" s="17">
        <v>46134</v>
      </c>
      <c r="C1205" t="s">
        <v>106</v>
      </c>
      <c r="D1205" t="s">
        <v>236</v>
      </c>
      <c r="E1205">
        <v>88</v>
      </c>
      <c r="F1205" t="str">
        <f>TEXT(tbl_Datos[[#This Row],[Fecha]],"dddd")</f>
        <v>miércoles</v>
      </c>
      <c r="G1205">
        <f>WEEKNUM(tbl_Datos[[#This Row],[Fecha]])</f>
        <v>17</v>
      </c>
    </row>
    <row r="1206" spans="2:7" x14ac:dyDescent="0.3">
      <c r="B1206" s="17">
        <v>46134</v>
      </c>
      <c r="C1206" t="s">
        <v>39</v>
      </c>
      <c r="D1206" t="s">
        <v>225</v>
      </c>
      <c r="E1206">
        <v>1024</v>
      </c>
      <c r="F1206" t="str">
        <f>TEXT(tbl_Datos[[#This Row],[Fecha]],"dddd")</f>
        <v>miércoles</v>
      </c>
      <c r="G1206">
        <f>WEEKNUM(tbl_Datos[[#This Row],[Fecha]])</f>
        <v>17</v>
      </c>
    </row>
    <row r="1207" spans="2:7" x14ac:dyDescent="0.3">
      <c r="B1207" s="17">
        <v>46134</v>
      </c>
      <c r="C1207" t="s">
        <v>39</v>
      </c>
      <c r="D1207" t="s">
        <v>238</v>
      </c>
      <c r="E1207">
        <v>870</v>
      </c>
      <c r="F1207" t="str">
        <f>TEXT(tbl_Datos[[#This Row],[Fecha]],"dddd")</f>
        <v>miércoles</v>
      </c>
      <c r="G1207">
        <f>WEEKNUM(tbl_Datos[[#This Row],[Fecha]])</f>
        <v>17</v>
      </c>
    </row>
    <row r="1208" spans="2:7" x14ac:dyDescent="0.3">
      <c r="B1208" s="17">
        <v>46134</v>
      </c>
      <c r="C1208" t="s">
        <v>42</v>
      </c>
      <c r="D1208" t="s">
        <v>242</v>
      </c>
      <c r="E1208">
        <v>342</v>
      </c>
      <c r="F1208" t="str">
        <f>TEXT(tbl_Datos[[#This Row],[Fecha]],"dddd")</f>
        <v>miércoles</v>
      </c>
      <c r="G1208">
        <f>WEEKNUM(tbl_Datos[[#This Row],[Fecha]])</f>
        <v>17</v>
      </c>
    </row>
    <row r="1209" spans="2:7" x14ac:dyDescent="0.3">
      <c r="B1209" s="17">
        <v>46134</v>
      </c>
      <c r="C1209" t="s">
        <v>39</v>
      </c>
      <c r="D1209" t="s">
        <v>242</v>
      </c>
      <c r="E1209">
        <v>1311</v>
      </c>
      <c r="F1209" t="str">
        <f>TEXT(tbl_Datos[[#This Row],[Fecha]],"dddd")</f>
        <v>miércoles</v>
      </c>
      <c r="G1209">
        <f>WEEKNUM(tbl_Datos[[#This Row],[Fecha]])</f>
        <v>17</v>
      </c>
    </row>
    <row r="1210" spans="2:7" x14ac:dyDescent="0.3">
      <c r="B1210" s="17">
        <v>46134</v>
      </c>
      <c r="C1210" t="s">
        <v>39</v>
      </c>
      <c r="D1210" t="s">
        <v>230</v>
      </c>
      <c r="E1210">
        <v>370</v>
      </c>
      <c r="F1210" t="str">
        <f>TEXT(tbl_Datos[[#This Row],[Fecha]],"dddd")</f>
        <v>miércoles</v>
      </c>
      <c r="G1210">
        <f>WEEKNUM(tbl_Datos[[#This Row],[Fecha]])</f>
        <v>17</v>
      </c>
    </row>
    <row r="1211" spans="2:7" x14ac:dyDescent="0.3">
      <c r="B1211" s="17">
        <v>46134</v>
      </c>
      <c r="C1211" t="s">
        <v>42</v>
      </c>
      <c r="D1211" t="s">
        <v>226</v>
      </c>
      <c r="E1211">
        <v>1824</v>
      </c>
      <c r="F1211" t="str">
        <f>TEXT(tbl_Datos[[#This Row],[Fecha]],"dddd")</f>
        <v>miércoles</v>
      </c>
      <c r="G1211">
        <f>WEEKNUM(tbl_Datos[[#This Row],[Fecha]])</f>
        <v>17</v>
      </c>
    </row>
    <row r="1212" spans="2:7" x14ac:dyDescent="0.3">
      <c r="B1212" s="17">
        <v>46135</v>
      </c>
      <c r="C1212" t="s">
        <v>38</v>
      </c>
      <c r="D1212" t="s">
        <v>239</v>
      </c>
      <c r="E1212">
        <v>608</v>
      </c>
      <c r="F1212" t="str">
        <f>TEXT(tbl_Datos[[#This Row],[Fecha]],"dddd")</f>
        <v>jueves</v>
      </c>
      <c r="G1212">
        <f>WEEKNUM(tbl_Datos[[#This Row],[Fecha]])</f>
        <v>17</v>
      </c>
    </row>
    <row r="1213" spans="2:7" x14ac:dyDescent="0.3">
      <c r="B1213" s="17">
        <v>46135</v>
      </c>
      <c r="C1213" t="s">
        <v>106</v>
      </c>
      <c r="D1213" t="s">
        <v>241</v>
      </c>
      <c r="E1213">
        <v>480</v>
      </c>
      <c r="F1213" t="str">
        <f>TEXT(tbl_Datos[[#This Row],[Fecha]],"dddd")</f>
        <v>jueves</v>
      </c>
      <c r="G1213">
        <f>WEEKNUM(tbl_Datos[[#This Row],[Fecha]])</f>
        <v>17</v>
      </c>
    </row>
    <row r="1214" spans="2:7" x14ac:dyDescent="0.3">
      <c r="B1214" s="17">
        <v>46135</v>
      </c>
      <c r="C1214" t="s">
        <v>42</v>
      </c>
      <c r="D1214" t="s">
        <v>223</v>
      </c>
      <c r="E1214">
        <v>1166</v>
      </c>
      <c r="F1214" t="str">
        <f>TEXT(tbl_Datos[[#This Row],[Fecha]],"dddd")</f>
        <v>jueves</v>
      </c>
      <c r="G1214">
        <f>WEEKNUM(tbl_Datos[[#This Row],[Fecha]])</f>
        <v>17</v>
      </c>
    </row>
    <row r="1215" spans="2:7" x14ac:dyDescent="0.3">
      <c r="B1215" s="17">
        <v>46135</v>
      </c>
      <c r="C1215" t="s">
        <v>106</v>
      </c>
      <c r="D1215" t="s">
        <v>232</v>
      </c>
      <c r="E1215">
        <v>188</v>
      </c>
      <c r="F1215" t="str">
        <f>TEXT(tbl_Datos[[#This Row],[Fecha]],"dddd")</f>
        <v>jueves</v>
      </c>
      <c r="G1215">
        <f>WEEKNUM(tbl_Datos[[#This Row],[Fecha]])</f>
        <v>17</v>
      </c>
    </row>
    <row r="1216" spans="2:7" x14ac:dyDescent="0.3">
      <c r="B1216" s="17">
        <v>46135</v>
      </c>
      <c r="C1216" t="s">
        <v>38</v>
      </c>
      <c r="D1216" t="s">
        <v>241</v>
      </c>
      <c r="E1216">
        <v>60</v>
      </c>
      <c r="F1216" t="str">
        <f>TEXT(tbl_Datos[[#This Row],[Fecha]],"dddd")</f>
        <v>jueves</v>
      </c>
      <c r="G1216">
        <f>WEEKNUM(tbl_Datos[[#This Row],[Fecha]])</f>
        <v>17</v>
      </c>
    </row>
    <row r="1217" spans="2:7" x14ac:dyDescent="0.3">
      <c r="B1217" s="17">
        <v>46135</v>
      </c>
      <c r="C1217" t="s">
        <v>42</v>
      </c>
      <c r="D1217" t="s">
        <v>234</v>
      </c>
      <c r="E1217">
        <v>459</v>
      </c>
      <c r="F1217" t="str">
        <f>TEXT(tbl_Datos[[#This Row],[Fecha]],"dddd")</f>
        <v>jueves</v>
      </c>
      <c r="G1217">
        <f>WEEKNUM(tbl_Datos[[#This Row],[Fecha]])</f>
        <v>17</v>
      </c>
    </row>
    <row r="1218" spans="2:7" x14ac:dyDescent="0.3">
      <c r="B1218" s="17">
        <v>46135</v>
      </c>
      <c r="C1218" t="s">
        <v>42</v>
      </c>
      <c r="D1218" t="s">
        <v>228</v>
      </c>
      <c r="E1218">
        <v>936</v>
      </c>
      <c r="F1218" t="str">
        <f>TEXT(tbl_Datos[[#This Row],[Fecha]],"dddd")</f>
        <v>jueves</v>
      </c>
      <c r="G1218">
        <f>WEEKNUM(tbl_Datos[[#This Row],[Fecha]])</f>
        <v>17</v>
      </c>
    </row>
    <row r="1219" spans="2:7" x14ac:dyDescent="0.3">
      <c r="B1219" s="17">
        <v>46135</v>
      </c>
      <c r="C1219" t="s">
        <v>106</v>
      </c>
      <c r="D1219" t="s">
        <v>225</v>
      </c>
      <c r="E1219">
        <v>1472</v>
      </c>
      <c r="F1219" t="str">
        <f>TEXT(tbl_Datos[[#This Row],[Fecha]],"dddd")</f>
        <v>jueves</v>
      </c>
      <c r="G1219">
        <f>WEEKNUM(tbl_Datos[[#This Row],[Fecha]])</f>
        <v>17</v>
      </c>
    </row>
    <row r="1220" spans="2:7" x14ac:dyDescent="0.3">
      <c r="B1220" s="17">
        <v>46135</v>
      </c>
      <c r="C1220" t="s">
        <v>38</v>
      </c>
      <c r="D1220" t="s">
        <v>233</v>
      </c>
      <c r="E1220">
        <v>561</v>
      </c>
      <c r="F1220" t="str">
        <f>TEXT(tbl_Datos[[#This Row],[Fecha]],"dddd")</f>
        <v>jueves</v>
      </c>
      <c r="G1220">
        <f>WEEKNUM(tbl_Datos[[#This Row],[Fecha]])</f>
        <v>17</v>
      </c>
    </row>
    <row r="1221" spans="2:7" x14ac:dyDescent="0.3">
      <c r="B1221" s="17">
        <v>46135</v>
      </c>
      <c r="C1221" t="s">
        <v>38</v>
      </c>
      <c r="D1221" t="s">
        <v>225</v>
      </c>
      <c r="E1221">
        <v>1408</v>
      </c>
      <c r="F1221" t="str">
        <f>TEXT(tbl_Datos[[#This Row],[Fecha]],"dddd")</f>
        <v>jueves</v>
      </c>
      <c r="G1221">
        <f>WEEKNUM(tbl_Datos[[#This Row],[Fecha]])</f>
        <v>17</v>
      </c>
    </row>
    <row r="1222" spans="2:7" x14ac:dyDescent="0.3">
      <c r="B1222" s="17">
        <v>46135</v>
      </c>
      <c r="C1222" t="s">
        <v>39</v>
      </c>
      <c r="D1222" t="s">
        <v>236</v>
      </c>
      <c r="E1222">
        <v>275</v>
      </c>
      <c r="F1222" t="str">
        <f>TEXT(tbl_Datos[[#This Row],[Fecha]],"dddd")</f>
        <v>jueves</v>
      </c>
      <c r="G1222">
        <f>WEEKNUM(tbl_Datos[[#This Row],[Fecha]])</f>
        <v>17</v>
      </c>
    </row>
    <row r="1223" spans="2:7" x14ac:dyDescent="0.3">
      <c r="B1223" s="17">
        <v>46136</v>
      </c>
      <c r="C1223" t="s">
        <v>106</v>
      </c>
      <c r="D1223" t="s">
        <v>227</v>
      </c>
      <c r="E1223">
        <v>58</v>
      </c>
      <c r="F1223" t="str">
        <f>TEXT(tbl_Datos[[#This Row],[Fecha]],"dddd")</f>
        <v>viernes</v>
      </c>
      <c r="G1223">
        <f>WEEKNUM(tbl_Datos[[#This Row],[Fecha]])</f>
        <v>17</v>
      </c>
    </row>
    <row r="1224" spans="2:7" x14ac:dyDescent="0.3">
      <c r="B1224" s="17">
        <v>46136</v>
      </c>
      <c r="C1224" t="s">
        <v>39</v>
      </c>
      <c r="D1224" t="s">
        <v>239</v>
      </c>
      <c r="E1224">
        <v>418</v>
      </c>
      <c r="F1224" t="str">
        <f>TEXT(tbl_Datos[[#This Row],[Fecha]],"dddd")</f>
        <v>viernes</v>
      </c>
      <c r="G1224">
        <f>WEEKNUM(tbl_Datos[[#This Row],[Fecha]])</f>
        <v>17</v>
      </c>
    </row>
    <row r="1225" spans="2:7" x14ac:dyDescent="0.3">
      <c r="B1225" s="17">
        <v>46136</v>
      </c>
      <c r="C1225" t="s">
        <v>42</v>
      </c>
      <c r="D1225" t="s">
        <v>234</v>
      </c>
      <c r="E1225">
        <v>1173</v>
      </c>
      <c r="F1225" t="str">
        <f>TEXT(tbl_Datos[[#This Row],[Fecha]],"dddd")</f>
        <v>viernes</v>
      </c>
      <c r="G1225">
        <f>WEEKNUM(tbl_Datos[[#This Row],[Fecha]])</f>
        <v>17</v>
      </c>
    </row>
    <row r="1226" spans="2:7" x14ac:dyDescent="0.3">
      <c r="B1226" s="17">
        <v>46136</v>
      </c>
      <c r="C1226" t="s">
        <v>39</v>
      </c>
      <c r="D1226" t="s">
        <v>221</v>
      </c>
      <c r="E1226">
        <v>26</v>
      </c>
      <c r="F1226" t="str">
        <f>TEXT(tbl_Datos[[#This Row],[Fecha]],"dddd")</f>
        <v>viernes</v>
      </c>
      <c r="G1226">
        <f>WEEKNUM(tbl_Datos[[#This Row],[Fecha]])</f>
        <v>17</v>
      </c>
    </row>
    <row r="1227" spans="2:7" x14ac:dyDescent="0.3">
      <c r="B1227" s="17">
        <v>46136</v>
      </c>
      <c r="C1227" t="s">
        <v>39</v>
      </c>
      <c r="D1227" t="s">
        <v>232</v>
      </c>
      <c r="E1227">
        <v>611</v>
      </c>
      <c r="F1227" t="str">
        <f>TEXT(tbl_Datos[[#This Row],[Fecha]],"dddd")</f>
        <v>viernes</v>
      </c>
      <c r="G1227">
        <f>WEEKNUM(tbl_Datos[[#This Row],[Fecha]])</f>
        <v>17</v>
      </c>
    </row>
    <row r="1228" spans="2:7" x14ac:dyDescent="0.3">
      <c r="B1228" s="17">
        <v>46136</v>
      </c>
      <c r="C1228" t="s">
        <v>38</v>
      </c>
      <c r="D1228" t="s">
        <v>232</v>
      </c>
      <c r="E1228">
        <v>1081</v>
      </c>
      <c r="F1228" t="str">
        <f>TEXT(tbl_Datos[[#This Row],[Fecha]],"dddd")</f>
        <v>viernes</v>
      </c>
      <c r="G1228">
        <f>WEEKNUM(tbl_Datos[[#This Row],[Fecha]])</f>
        <v>17</v>
      </c>
    </row>
    <row r="1229" spans="2:7" x14ac:dyDescent="0.3">
      <c r="B1229" s="17">
        <v>46136</v>
      </c>
      <c r="C1229" t="s">
        <v>106</v>
      </c>
      <c r="D1229" t="s">
        <v>237</v>
      </c>
      <c r="E1229">
        <v>504</v>
      </c>
      <c r="F1229" t="str">
        <f>TEXT(tbl_Datos[[#This Row],[Fecha]],"dddd")</f>
        <v>viernes</v>
      </c>
      <c r="G1229">
        <f>WEEKNUM(tbl_Datos[[#This Row],[Fecha]])</f>
        <v>17</v>
      </c>
    </row>
    <row r="1230" spans="2:7" x14ac:dyDescent="0.3">
      <c r="B1230" s="17">
        <v>46136</v>
      </c>
      <c r="C1230" t="s">
        <v>39</v>
      </c>
      <c r="D1230" t="s">
        <v>242</v>
      </c>
      <c r="E1230">
        <v>969</v>
      </c>
      <c r="F1230" t="str">
        <f>TEXT(tbl_Datos[[#This Row],[Fecha]],"dddd")</f>
        <v>viernes</v>
      </c>
      <c r="G1230">
        <f>WEEKNUM(tbl_Datos[[#This Row],[Fecha]])</f>
        <v>17</v>
      </c>
    </row>
    <row r="1231" spans="2:7" x14ac:dyDescent="0.3">
      <c r="B1231" s="17">
        <v>46136</v>
      </c>
      <c r="C1231" t="s">
        <v>106</v>
      </c>
      <c r="D1231" t="s">
        <v>229</v>
      </c>
      <c r="E1231">
        <v>440</v>
      </c>
      <c r="F1231" t="str">
        <f>TEXT(tbl_Datos[[#This Row],[Fecha]],"dddd")</f>
        <v>viernes</v>
      </c>
      <c r="G1231">
        <f>WEEKNUM(tbl_Datos[[#This Row],[Fecha]])</f>
        <v>17</v>
      </c>
    </row>
    <row r="1232" spans="2:7" x14ac:dyDescent="0.3">
      <c r="B1232" s="17">
        <v>46136</v>
      </c>
      <c r="C1232" t="s">
        <v>42</v>
      </c>
      <c r="D1232" t="s">
        <v>241</v>
      </c>
      <c r="E1232">
        <v>960</v>
      </c>
      <c r="F1232" t="str">
        <f>TEXT(tbl_Datos[[#This Row],[Fecha]],"dddd")</f>
        <v>viernes</v>
      </c>
      <c r="G1232">
        <f>WEEKNUM(tbl_Datos[[#This Row],[Fecha]])</f>
        <v>17</v>
      </c>
    </row>
    <row r="1233" spans="2:7" x14ac:dyDescent="0.3">
      <c r="B1233" s="17">
        <v>46136</v>
      </c>
      <c r="C1233" t="s">
        <v>38</v>
      </c>
      <c r="D1233" t="s">
        <v>223</v>
      </c>
      <c r="E1233">
        <v>636</v>
      </c>
      <c r="F1233" t="str">
        <f>TEXT(tbl_Datos[[#This Row],[Fecha]],"dddd")</f>
        <v>viernes</v>
      </c>
      <c r="G1233">
        <f>WEEKNUM(tbl_Datos[[#This Row],[Fecha]])</f>
        <v>17</v>
      </c>
    </row>
    <row r="1234" spans="2:7" x14ac:dyDescent="0.3">
      <c r="B1234" s="17">
        <v>46136</v>
      </c>
      <c r="C1234" t="s">
        <v>38</v>
      </c>
      <c r="D1234" t="s">
        <v>231</v>
      </c>
      <c r="E1234">
        <v>132</v>
      </c>
      <c r="F1234" t="str">
        <f>TEXT(tbl_Datos[[#This Row],[Fecha]],"dddd")</f>
        <v>viernes</v>
      </c>
      <c r="G1234">
        <f>WEEKNUM(tbl_Datos[[#This Row],[Fecha]])</f>
        <v>17</v>
      </c>
    </row>
    <row r="1235" spans="2:7" x14ac:dyDescent="0.3">
      <c r="B1235" s="17">
        <v>46136</v>
      </c>
      <c r="C1235" t="s">
        <v>39</v>
      </c>
      <c r="D1235" t="s">
        <v>237</v>
      </c>
      <c r="E1235">
        <v>693</v>
      </c>
      <c r="F1235" t="str">
        <f>TEXT(tbl_Datos[[#This Row],[Fecha]],"dddd")</f>
        <v>viernes</v>
      </c>
      <c r="G1235">
        <f>WEEKNUM(tbl_Datos[[#This Row],[Fecha]])</f>
        <v>17</v>
      </c>
    </row>
    <row r="1236" spans="2:7" x14ac:dyDescent="0.3">
      <c r="B1236" s="17">
        <v>46136</v>
      </c>
      <c r="C1236" t="s">
        <v>42</v>
      </c>
      <c r="D1236" t="s">
        <v>229</v>
      </c>
      <c r="E1236">
        <v>1408</v>
      </c>
      <c r="F1236" t="str">
        <f>TEXT(tbl_Datos[[#This Row],[Fecha]],"dddd")</f>
        <v>viernes</v>
      </c>
      <c r="G1236">
        <f>WEEKNUM(tbl_Datos[[#This Row],[Fecha]])</f>
        <v>17</v>
      </c>
    </row>
    <row r="1237" spans="2:7" x14ac:dyDescent="0.3">
      <c r="B1237" s="17">
        <v>46136</v>
      </c>
      <c r="C1237" t="s">
        <v>42</v>
      </c>
      <c r="D1237" t="s">
        <v>226</v>
      </c>
      <c r="E1237">
        <v>1056</v>
      </c>
      <c r="F1237" t="str">
        <f>TEXT(tbl_Datos[[#This Row],[Fecha]],"dddd")</f>
        <v>viernes</v>
      </c>
      <c r="G1237">
        <f>WEEKNUM(tbl_Datos[[#This Row],[Fecha]])</f>
        <v>17</v>
      </c>
    </row>
    <row r="1238" spans="2:7" x14ac:dyDescent="0.3">
      <c r="B1238" s="17">
        <v>46136</v>
      </c>
      <c r="C1238" t="s">
        <v>42</v>
      </c>
      <c r="D1238" t="s">
        <v>236</v>
      </c>
      <c r="E1238">
        <v>33</v>
      </c>
      <c r="F1238" t="str">
        <f>TEXT(tbl_Datos[[#This Row],[Fecha]],"dddd")</f>
        <v>viernes</v>
      </c>
      <c r="G1238">
        <f>WEEKNUM(tbl_Datos[[#This Row],[Fecha]])</f>
        <v>17</v>
      </c>
    </row>
    <row r="1239" spans="2:7" x14ac:dyDescent="0.3">
      <c r="B1239" s="17">
        <v>46136</v>
      </c>
      <c r="C1239" t="s">
        <v>38</v>
      </c>
      <c r="D1239" t="s">
        <v>223</v>
      </c>
      <c r="E1239">
        <v>1166</v>
      </c>
      <c r="F1239" t="str">
        <f>TEXT(tbl_Datos[[#This Row],[Fecha]],"dddd")</f>
        <v>viernes</v>
      </c>
      <c r="G1239">
        <f>WEEKNUM(tbl_Datos[[#This Row],[Fecha]])</f>
        <v>17</v>
      </c>
    </row>
    <row r="1240" spans="2:7" x14ac:dyDescent="0.3">
      <c r="B1240" s="17">
        <v>46137</v>
      </c>
      <c r="C1240" t="s">
        <v>42</v>
      </c>
      <c r="D1240" t="s">
        <v>238</v>
      </c>
      <c r="E1240">
        <v>1827</v>
      </c>
      <c r="F1240" t="str">
        <f>TEXT(tbl_Datos[[#This Row],[Fecha]],"dddd")</f>
        <v>sábado</v>
      </c>
      <c r="G1240">
        <f>WEEKNUM(tbl_Datos[[#This Row],[Fecha]])</f>
        <v>17</v>
      </c>
    </row>
    <row r="1241" spans="2:7" x14ac:dyDescent="0.3">
      <c r="B1241" s="17">
        <v>46137</v>
      </c>
      <c r="C1241" t="s">
        <v>38</v>
      </c>
      <c r="D1241" t="s">
        <v>226</v>
      </c>
      <c r="E1241">
        <v>1536</v>
      </c>
      <c r="F1241" t="str">
        <f>TEXT(tbl_Datos[[#This Row],[Fecha]],"dddd")</f>
        <v>sábado</v>
      </c>
      <c r="G1241">
        <f>WEEKNUM(tbl_Datos[[#This Row],[Fecha]])</f>
        <v>17</v>
      </c>
    </row>
    <row r="1242" spans="2:7" x14ac:dyDescent="0.3">
      <c r="B1242" s="17">
        <v>46137</v>
      </c>
      <c r="C1242" t="s">
        <v>38</v>
      </c>
      <c r="D1242" t="s">
        <v>217</v>
      </c>
      <c r="E1242">
        <v>728</v>
      </c>
      <c r="F1242" t="str">
        <f>TEXT(tbl_Datos[[#This Row],[Fecha]],"dddd")</f>
        <v>sábado</v>
      </c>
      <c r="G1242">
        <f>WEEKNUM(tbl_Datos[[#This Row],[Fecha]])</f>
        <v>17</v>
      </c>
    </row>
    <row r="1243" spans="2:7" x14ac:dyDescent="0.3">
      <c r="B1243" s="17">
        <v>46137</v>
      </c>
      <c r="C1243" t="s">
        <v>38</v>
      </c>
      <c r="D1243" t="s">
        <v>228</v>
      </c>
      <c r="E1243">
        <v>1656</v>
      </c>
      <c r="F1243" t="str">
        <f>TEXT(tbl_Datos[[#This Row],[Fecha]],"dddd")</f>
        <v>sábado</v>
      </c>
      <c r="G1243">
        <f>WEEKNUM(tbl_Datos[[#This Row],[Fecha]])</f>
        <v>17</v>
      </c>
    </row>
    <row r="1244" spans="2:7" x14ac:dyDescent="0.3">
      <c r="B1244" s="17">
        <v>46137</v>
      </c>
      <c r="C1244" t="s">
        <v>106</v>
      </c>
      <c r="D1244" t="s">
        <v>228</v>
      </c>
      <c r="E1244">
        <v>1656</v>
      </c>
      <c r="F1244" t="str">
        <f>TEXT(tbl_Datos[[#This Row],[Fecha]],"dddd")</f>
        <v>sábado</v>
      </c>
      <c r="G1244">
        <f>WEEKNUM(tbl_Datos[[#This Row],[Fecha]])</f>
        <v>17</v>
      </c>
    </row>
    <row r="1245" spans="2:7" x14ac:dyDescent="0.3">
      <c r="B1245" s="17">
        <v>46137</v>
      </c>
      <c r="C1245" t="s">
        <v>42</v>
      </c>
      <c r="D1245" t="s">
        <v>225</v>
      </c>
      <c r="E1245">
        <v>832</v>
      </c>
      <c r="F1245" t="str">
        <f>TEXT(tbl_Datos[[#This Row],[Fecha]],"dddd")</f>
        <v>sábado</v>
      </c>
      <c r="G1245">
        <f>WEEKNUM(tbl_Datos[[#This Row],[Fecha]])</f>
        <v>17</v>
      </c>
    </row>
    <row r="1246" spans="2:7" x14ac:dyDescent="0.3">
      <c r="B1246" s="17">
        <v>46137</v>
      </c>
      <c r="C1246" t="s">
        <v>42</v>
      </c>
      <c r="D1246" t="s">
        <v>228</v>
      </c>
      <c r="E1246">
        <v>288</v>
      </c>
      <c r="F1246" t="str">
        <f>TEXT(tbl_Datos[[#This Row],[Fecha]],"dddd")</f>
        <v>sábado</v>
      </c>
      <c r="G1246">
        <f>WEEKNUM(tbl_Datos[[#This Row],[Fecha]])</f>
        <v>17</v>
      </c>
    </row>
    <row r="1247" spans="2:7" x14ac:dyDescent="0.3">
      <c r="B1247" s="17">
        <v>46137</v>
      </c>
      <c r="C1247" t="s">
        <v>38</v>
      </c>
      <c r="D1247" t="s">
        <v>240</v>
      </c>
      <c r="E1247">
        <v>540</v>
      </c>
      <c r="F1247" t="str">
        <f>TEXT(tbl_Datos[[#This Row],[Fecha]],"dddd")</f>
        <v>sábado</v>
      </c>
      <c r="G1247">
        <f>WEEKNUM(tbl_Datos[[#This Row],[Fecha]])</f>
        <v>17</v>
      </c>
    </row>
    <row r="1248" spans="2:7" x14ac:dyDescent="0.3">
      <c r="B1248" s="17">
        <v>46137</v>
      </c>
      <c r="C1248" t="s">
        <v>38</v>
      </c>
      <c r="D1248" t="s">
        <v>240</v>
      </c>
      <c r="E1248">
        <v>540</v>
      </c>
      <c r="F1248" t="str">
        <f>TEXT(tbl_Datos[[#This Row],[Fecha]],"dddd")</f>
        <v>sábado</v>
      </c>
      <c r="G1248">
        <f>WEEKNUM(tbl_Datos[[#This Row],[Fecha]])</f>
        <v>17</v>
      </c>
    </row>
    <row r="1249" spans="2:7" x14ac:dyDescent="0.3">
      <c r="B1249" s="17">
        <v>46137</v>
      </c>
      <c r="C1249" t="s">
        <v>38</v>
      </c>
      <c r="D1249" t="s">
        <v>223</v>
      </c>
      <c r="E1249">
        <v>265</v>
      </c>
      <c r="F1249" t="str">
        <f>TEXT(tbl_Datos[[#This Row],[Fecha]],"dddd")</f>
        <v>sábado</v>
      </c>
      <c r="G1249">
        <f>WEEKNUM(tbl_Datos[[#This Row],[Fecha]])</f>
        <v>17</v>
      </c>
    </row>
    <row r="1250" spans="2:7" x14ac:dyDescent="0.3">
      <c r="B1250" s="17">
        <v>46138</v>
      </c>
      <c r="C1250" t="s">
        <v>38</v>
      </c>
      <c r="D1250" t="s">
        <v>226</v>
      </c>
      <c r="E1250">
        <v>1440</v>
      </c>
      <c r="F1250" t="str">
        <f>TEXT(tbl_Datos[[#This Row],[Fecha]],"dddd")</f>
        <v>domingo</v>
      </c>
      <c r="G1250">
        <f>WEEKNUM(tbl_Datos[[#This Row],[Fecha]])</f>
        <v>18</v>
      </c>
    </row>
    <row r="1251" spans="2:7" x14ac:dyDescent="0.3">
      <c r="B1251" s="17">
        <v>46138</v>
      </c>
      <c r="C1251" t="s">
        <v>38</v>
      </c>
      <c r="D1251" t="s">
        <v>241</v>
      </c>
      <c r="E1251">
        <v>540</v>
      </c>
      <c r="F1251" t="str">
        <f>TEXT(tbl_Datos[[#This Row],[Fecha]],"dddd")</f>
        <v>domingo</v>
      </c>
      <c r="G1251">
        <f>WEEKNUM(tbl_Datos[[#This Row],[Fecha]])</f>
        <v>18</v>
      </c>
    </row>
    <row r="1252" spans="2:7" x14ac:dyDescent="0.3">
      <c r="B1252" s="17">
        <v>46138</v>
      </c>
      <c r="C1252" t="s">
        <v>39</v>
      </c>
      <c r="D1252" t="s">
        <v>227</v>
      </c>
      <c r="E1252">
        <v>406</v>
      </c>
      <c r="F1252" t="str">
        <f>TEXT(tbl_Datos[[#This Row],[Fecha]],"dddd")</f>
        <v>domingo</v>
      </c>
      <c r="G1252">
        <f>WEEKNUM(tbl_Datos[[#This Row],[Fecha]])</f>
        <v>18</v>
      </c>
    </row>
    <row r="1253" spans="2:7" x14ac:dyDescent="0.3">
      <c r="B1253" s="17">
        <v>46138</v>
      </c>
      <c r="C1253" t="s">
        <v>42</v>
      </c>
      <c r="D1253" t="s">
        <v>226</v>
      </c>
      <c r="E1253">
        <v>2400</v>
      </c>
      <c r="F1253" t="str">
        <f>TEXT(tbl_Datos[[#This Row],[Fecha]],"dddd")</f>
        <v>domingo</v>
      </c>
      <c r="G1253">
        <f>WEEKNUM(tbl_Datos[[#This Row],[Fecha]])</f>
        <v>18</v>
      </c>
    </row>
    <row r="1254" spans="2:7" x14ac:dyDescent="0.3">
      <c r="B1254" s="17">
        <v>46138</v>
      </c>
      <c r="C1254" t="s">
        <v>42</v>
      </c>
      <c r="D1254" t="s">
        <v>223</v>
      </c>
      <c r="E1254">
        <v>636</v>
      </c>
      <c r="F1254" t="str">
        <f>TEXT(tbl_Datos[[#This Row],[Fecha]],"dddd")</f>
        <v>domingo</v>
      </c>
      <c r="G1254">
        <f>WEEKNUM(tbl_Datos[[#This Row],[Fecha]])</f>
        <v>18</v>
      </c>
    </row>
    <row r="1255" spans="2:7" x14ac:dyDescent="0.3">
      <c r="B1255" s="17">
        <v>46138</v>
      </c>
      <c r="C1255" t="s">
        <v>39</v>
      </c>
      <c r="D1255" t="s">
        <v>217</v>
      </c>
      <c r="E1255">
        <v>936</v>
      </c>
      <c r="F1255" t="str">
        <f>TEXT(tbl_Datos[[#This Row],[Fecha]],"dddd")</f>
        <v>domingo</v>
      </c>
      <c r="G1255">
        <f>WEEKNUM(tbl_Datos[[#This Row],[Fecha]])</f>
        <v>18</v>
      </c>
    </row>
    <row r="1256" spans="2:7" x14ac:dyDescent="0.3">
      <c r="B1256" s="17">
        <v>46138</v>
      </c>
      <c r="C1256" t="s">
        <v>106</v>
      </c>
      <c r="D1256" t="s">
        <v>226</v>
      </c>
      <c r="E1256">
        <v>96</v>
      </c>
      <c r="F1256" t="str">
        <f>TEXT(tbl_Datos[[#This Row],[Fecha]],"dddd")</f>
        <v>domingo</v>
      </c>
      <c r="G1256">
        <f>WEEKNUM(tbl_Datos[[#This Row],[Fecha]])</f>
        <v>18</v>
      </c>
    </row>
    <row r="1257" spans="2:7" x14ac:dyDescent="0.3">
      <c r="B1257" s="17">
        <v>46138</v>
      </c>
      <c r="C1257" t="s">
        <v>38</v>
      </c>
      <c r="D1257" t="s">
        <v>223</v>
      </c>
      <c r="E1257">
        <v>265</v>
      </c>
      <c r="F1257" t="str">
        <f>TEXT(tbl_Datos[[#This Row],[Fecha]],"dddd")</f>
        <v>domingo</v>
      </c>
      <c r="G1257">
        <f>WEEKNUM(tbl_Datos[[#This Row],[Fecha]])</f>
        <v>18</v>
      </c>
    </row>
    <row r="1258" spans="2:7" x14ac:dyDescent="0.3">
      <c r="B1258" s="17">
        <v>46138</v>
      </c>
      <c r="C1258" t="s">
        <v>106</v>
      </c>
      <c r="D1258" t="s">
        <v>238</v>
      </c>
      <c r="E1258">
        <v>2175</v>
      </c>
      <c r="F1258" t="str">
        <f>TEXT(tbl_Datos[[#This Row],[Fecha]],"dddd")</f>
        <v>domingo</v>
      </c>
      <c r="G1258">
        <f>WEEKNUM(tbl_Datos[[#This Row],[Fecha]])</f>
        <v>18</v>
      </c>
    </row>
    <row r="1259" spans="2:7" x14ac:dyDescent="0.3">
      <c r="B1259" s="17">
        <v>46138</v>
      </c>
      <c r="C1259" t="s">
        <v>38</v>
      </c>
      <c r="D1259" t="s">
        <v>241</v>
      </c>
      <c r="E1259">
        <v>540</v>
      </c>
      <c r="F1259" t="str">
        <f>TEXT(tbl_Datos[[#This Row],[Fecha]],"dddd")</f>
        <v>domingo</v>
      </c>
      <c r="G1259">
        <f>WEEKNUM(tbl_Datos[[#This Row],[Fecha]])</f>
        <v>18</v>
      </c>
    </row>
    <row r="1260" spans="2:7" x14ac:dyDescent="0.3">
      <c r="B1260" s="17">
        <v>46138</v>
      </c>
      <c r="C1260" t="s">
        <v>42</v>
      </c>
      <c r="D1260" t="s">
        <v>219</v>
      </c>
      <c r="E1260">
        <v>1456</v>
      </c>
      <c r="F1260" t="str">
        <f>TEXT(tbl_Datos[[#This Row],[Fecha]],"dddd")</f>
        <v>domingo</v>
      </c>
      <c r="G1260">
        <f>WEEKNUM(tbl_Datos[[#This Row],[Fecha]])</f>
        <v>18</v>
      </c>
    </row>
    <row r="1261" spans="2:7" x14ac:dyDescent="0.3">
      <c r="B1261" s="17">
        <v>46138</v>
      </c>
      <c r="C1261" t="s">
        <v>106</v>
      </c>
      <c r="D1261" t="s">
        <v>234</v>
      </c>
      <c r="E1261">
        <v>153</v>
      </c>
      <c r="F1261" t="str">
        <f>TEXT(tbl_Datos[[#This Row],[Fecha]],"dddd")</f>
        <v>domingo</v>
      </c>
      <c r="G1261">
        <f>WEEKNUM(tbl_Datos[[#This Row],[Fecha]])</f>
        <v>18</v>
      </c>
    </row>
    <row r="1262" spans="2:7" x14ac:dyDescent="0.3">
      <c r="B1262" s="17">
        <v>46138</v>
      </c>
      <c r="C1262" t="s">
        <v>42</v>
      </c>
      <c r="D1262" t="s">
        <v>236</v>
      </c>
      <c r="E1262">
        <v>231</v>
      </c>
      <c r="F1262" t="str">
        <f>TEXT(tbl_Datos[[#This Row],[Fecha]],"dddd")</f>
        <v>domingo</v>
      </c>
      <c r="G1262">
        <f>WEEKNUM(tbl_Datos[[#This Row],[Fecha]])</f>
        <v>18</v>
      </c>
    </row>
    <row r="1263" spans="2:7" x14ac:dyDescent="0.3">
      <c r="B1263" s="17">
        <v>46138</v>
      </c>
      <c r="C1263" t="s">
        <v>106</v>
      </c>
      <c r="D1263" t="s">
        <v>236</v>
      </c>
      <c r="E1263">
        <v>165</v>
      </c>
      <c r="F1263" t="str">
        <f>TEXT(tbl_Datos[[#This Row],[Fecha]],"dddd")</f>
        <v>domingo</v>
      </c>
      <c r="G1263">
        <f>WEEKNUM(tbl_Datos[[#This Row],[Fecha]])</f>
        <v>18</v>
      </c>
    </row>
    <row r="1264" spans="2:7" x14ac:dyDescent="0.3">
      <c r="B1264" s="17">
        <v>46139</v>
      </c>
      <c r="C1264" t="s">
        <v>39</v>
      </c>
      <c r="D1264" t="s">
        <v>226</v>
      </c>
      <c r="E1264">
        <v>1824</v>
      </c>
      <c r="F1264" t="str">
        <f>TEXT(tbl_Datos[[#This Row],[Fecha]],"dddd")</f>
        <v>lunes</v>
      </c>
      <c r="G1264">
        <f>WEEKNUM(tbl_Datos[[#This Row],[Fecha]])</f>
        <v>18</v>
      </c>
    </row>
    <row r="1265" spans="2:7" x14ac:dyDescent="0.3">
      <c r="B1265" s="17">
        <v>46139</v>
      </c>
      <c r="C1265" t="s">
        <v>38</v>
      </c>
      <c r="D1265" t="s">
        <v>232</v>
      </c>
      <c r="E1265">
        <v>329</v>
      </c>
      <c r="F1265" t="str">
        <f>TEXT(tbl_Datos[[#This Row],[Fecha]],"dddd")</f>
        <v>lunes</v>
      </c>
      <c r="G1265">
        <f>WEEKNUM(tbl_Datos[[#This Row],[Fecha]])</f>
        <v>18</v>
      </c>
    </row>
    <row r="1266" spans="2:7" x14ac:dyDescent="0.3">
      <c r="B1266" s="17">
        <v>46139</v>
      </c>
      <c r="C1266" t="s">
        <v>42</v>
      </c>
      <c r="D1266" t="s">
        <v>240</v>
      </c>
      <c r="E1266">
        <v>135</v>
      </c>
      <c r="F1266" t="str">
        <f>TEXT(tbl_Datos[[#This Row],[Fecha]],"dddd")</f>
        <v>lunes</v>
      </c>
      <c r="G1266">
        <f>WEEKNUM(tbl_Datos[[#This Row],[Fecha]])</f>
        <v>18</v>
      </c>
    </row>
    <row r="1267" spans="2:7" x14ac:dyDescent="0.3">
      <c r="B1267" s="17">
        <v>46139</v>
      </c>
      <c r="C1267" t="s">
        <v>42</v>
      </c>
      <c r="D1267" t="s">
        <v>231</v>
      </c>
      <c r="E1267">
        <v>550</v>
      </c>
      <c r="F1267" t="str">
        <f>TEXT(tbl_Datos[[#This Row],[Fecha]],"dddd")</f>
        <v>lunes</v>
      </c>
      <c r="G1267">
        <f>WEEKNUM(tbl_Datos[[#This Row],[Fecha]])</f>
        <v>18</v>
      </c>
    </row>
    <row r="1268" spans="2:7" x14ac:dyDescent="0.3">
      <c r="B1268" s="17">
        <v>46139</v>
      </c>
      <c r="C1268" t="s">
        <v>38</v>
      </c>
      <c r="D1268" t="s">
        <v>237</v>
      </c>
      <c r="E1268">
        <v>63</v>
      </c>
      <c r="F1268" t="str">
        <f>TEXT(tbl_Datos[[#This Row],[Fecha]],"dddd")</f>
        <v>lunes</v>
      </c>
      <c r="G1268">
        <f>WEEKNUM(tbl_Datos[[#This Row],[Fecha]])</f>
        <v>18</v>
      </c>
    </row>
    <row r="1269" spans="2:7" x14ac:dyDescent="0.3">
      <c r="B1269" s="17">
        <v>46139</v>
      </c>
      <c r="C1269" t="s">
        <v>42</v>
      </c>
      <c r="D1269" t="s">
        <v>223</v>
      </c>
      <c r="E1269">
        <v>689</v>
      </c>
      <c r="F1269" t="str">
        <f>TEXT(tbl_Datos[[#This Row],[Fecha]],"dddd")</f>
        <v>lunes</v>
      </c>
      <c r="G1269">
        <f>WEEKNUM(tbl_Datos[[#This Row],[Fecha]])</f>
        <v>18</v>
      </c>
    </row>
    <row r="1270" spans="2:7" x14ac:dyDescent="0.3">
      <c r="B1270" s="17">
        <v>46139</v>
      </c>
      <c r="C1270" t="s">
        <v>38</v>
      </c>
      <c r="D1270" t="s">
        <v>225</v>
      </c>
      <c r="E1270">
        <v>1472</v>
      </c>
      <c r="F1270" t="str">
        <f>TEXT(tbl_Datos[[#This Row],[Fecha]],"dddd")</f>
        <v>lunes</v>
      </c>
      <c r="G1270">
        <f>WEEKNUM(tbl_Datos[[#This Row],[Fecha]])</f>
        <v>18</v>
      </c>
    </row>
    <row r="1271" spans="2:7" x14ac:dyDescent="0.3">
      <c r="B1271" s="17">
        <v>46139</v>
      </c>
      <c r="C1271" t="s">
        <v>106</v>
      </c>
      <c r="D1271" t="s">
        <v>227</v>
      </c>
      <c r="E1271">
        <v>232</v>
      </c>
      <c r="F1271" t="str">
        <f>TEXT(tbl_Datos[[#This Row],[Fecha]],"dddd")</f>
        <v>lunes</v>
      </c>
      <c r="G1271">
        <f>WEEKNUM(tbl_Datos[[#This Row],[Fecha]])</f>
        <v>18</v>
      </c>
    </row>
    <row r="1272" spans="2:7" x14ac:dyDescent="0.3">
      <c r="B1272" s="17">
        <v>46139</v>
      </c>
      <c r="C1272" t="s">
        <v>42</v>
      </c>
      <c r="D1272" t="s">
        <v>226</v>
      </c>
      <c r="E1272">
        <v>1824</v>
      </c>
      <c r="F1272" t="str">
        <f>TEXT(tbl_Datos[[#This Row],[Fecha]],"dddd")</f>
        <v>lunes</v>
      </c>
      <c r="G1272">
        <f>WEEKNUM(tbl_Datos[[#This Row],[Fecha]])</f>
        <v>18</v>
      </c>
    </row>
    <row r="1273" spans="2:7" x14ac:dyDescent="0.3">
      <c r="B1273" s="17">
        <v>46139</v>
      </c>
      <c r="C1273" t="s">
        <v>42</v>
      </c>
      <c r="D1273" t="s">
        <v>223</v>
      </c>
      <c r="E1273">
        <v>954</v>
      </c>
      <c r="F1273" t="str">
        <f>TEXT(tbl_Datos[[#This Row],[Fecha]],"dddd")</f>
        <v>lunes</v>
      </c>
      <c r="G1273">
        <f>WEEKNUM(tbl_Datos[[#This Row],[Fecha]])</f>
        <v>18</v>
      </c>
    </row>
    <row r="1274" spans="2:7" x14ac:dyDescent="0.3">
      <c r="B1274" s="17">
        <v>46139</v>
      </c>
      <c r="C1274" t="s">
        <v>42</v>
      </c>
      <c r="D1274" t="s">
        <v>239</v>
      </c>
      <c r="E1274">
        <v>912</v>
      </c>
      <c r="F1274" t="str">
        <f>TEXT(tbl_Datos[[#This Row],[Fecha]],"dddd")</f>
        <v>lunes</v>
      </c>
      <c r="G1274">
        <f>WEEKNUM(tbl_Datos[[#This Row],[Fecha]])</f>
        <v>18</v>
      </c>
    </row>
    <row r="1275" spans="2:7" x14ac:dyDescent="0.3">
      <c r="B1275" s="17">
        <v>46139</v>
      </c>
      <c r="C1275" t="s">
        <v>39</v>
      </c>
      <c r="D1275" t="s">
        <v>233</v>
      </c>
      <c r="E1275">
        <v>714</v>
      </c>
      <c r="F1275" t="str">
        <f>TEXT(tbl_Datos[[#This Row],[Fecha]],"dddd")</f>
        <v>lunes</v>
      </c>
      <c r="G1275">
        <f>WEEKNUM(tbl_Datos[[#This Row],[Fecha]])</f>
        <v>18</v>
      </c>
    </row>
    <row r="1276" spans="2:7" x14ac:dyDescent="0.3">
      <c r="B1276" s="17">
        <v>46139</v>
      </c>
      <c r="C1276" t="s">
        <v>42</v>
      </c>
      <c r="D1276" t="s">
        <v>226</v>
      </c>
      <c r="E1276">
        <v>2016</v>
      </c>
      <c r="F1276" t="str">
        <f>TEXT(tbl_Datos[[#This Row],[Fecha]],"dddd")</f>
        <v>lunes</v>
      </c>
      <c r="G1276">
        <f>WEEKNUM(tbl_Datos[[#This Row],[Fecha]])</f>
        <v>18</v>
      </c>
    </row>
    <row r="1277" spans="2:7" x14ac:dyDescent="0.3">
      <c r="B1277" s="17">
        <v>46139</v>
      </c>
      <c r="C1277" t="s">
        <v>42</v>
      </c>
      <c r="D1277" t="s">
        <v>229</v>
      </c>
      <c r="E1277">
        <v>264</v>
      </c>
      <c r="F1277" t="str">
        <f>TEXT(tbl_Datos[[#This Row],[Fecha]],"dddd")</f>
        <v>lunes</v>
      </c>
      <c r="G1277">
        <f>WEEKNUM(tbl_Datos[[#This Row],[Fecha]])</f>
        <v>18</v>
      </c>
    </row>
    <row r="1278" spans="2:7" x14ac:dyDescent="0.3">
      <c r="B1278" s="17">
        <v>46139</v>
      </c>
      <c r="C1278" t="s">
        <v>106</v>
      </c>
      <c r="D1278" t="s">
        <v>233</v>
      </c>
      <c r="E1278">
        <v>1020</v>
      </c>
      <c r="F1278" t="str">
        <f>TEXT(tbl_Datos[[#This Row],[Fecha]],"dddd")</f>
        <v>lunes</v>
      </c>
      <c r="G1278">
        <f>WEEKNUM(tbl_Datos[[#This Row],[Fecha]])</f>
        <v>18</v>
      </c>
    </row>
    <row r="1279" spans="2:7" x14ac:dyDescent="0.3">
      <c r="B1279" s="17">
        <v>46139</v>
      </c>
      <c r="C1279" t="s">
        <v>106</v>
      </c>
      <c r="D1279" t="s">
        <v>240</v>
      </c>
      <c r="E1279">
        <v>315</v>
      </c>
      <c r="F1279" t="str">
        <f>TEXT(tbl_Datos[[#This Row],[Fecha]],"dddd")</f>
        <v>lunes</v>
      </c>
      <c r="G1279">
        <f>WEEKNUM(tbl_Datos[[#This Row],[Fecha]])</f>
        <v>18</v>
      </c>
    </row>
    <row r="1280" spans="2:7" x14ac:dyDescent="0.3">
      <c r="B1280" s="17">
        <v>46140</v>
      </c>
      <c r="C1280" t="s">
        <v>106</v>
      </c>
      <c r="D1280" t="s">
        <v>225</v>
      </c>
      <c r="E1280">
        <v>192</v>
      </c>
      <c r="F1280" t="str">
        <f>TEXT(tbl_Datos[[#This Row],[Fecha]],"dddd")</f>
        <v>martes</v>
      </c>
      <c r="G1280">
        <f>WEEKNUM(tbl_Datos[[#This Row],[Fecha]])</f>
        <v>18</v>
      </c>
    </row>
    <row r="1281" spans="2:7" x14ac:dyDescent="0.3">
      <c r="B1281" s="17">
        <v>46140</v>
      </c>
      <c r="C1281" t="s">
        <v>42</v>
      </c>
      <c r="D1281" t="s">
        <v>228</v>
      </c>
      <c r="E1281">
        <v>432</v>
      </c>
      <c r="F1281" t="str">
        <f>TEXT(tbl_Datos[[#This Row],[Fecha]],"dddd")</f>
        <v>martes</v>
      </c>
      <c r="G1281">
        <f>WEEKNUM(tbl_Datos[[#This Row],[Fecha]])</f>
        <v>18</v>
      </c>
    </row>
    <row r="1282" spans="2:7" x14ac:dyDescent="0.3">
      <c r="B1282" s="17">
        <v>46140</v>
      </c>
      <c r="C1282" t="s">
        <v>38</v>
      </c>
      <c r="D1282" t="s">
        <v>230</v>
      </c>
      <c r="E1282">
        <v>925</v>
      </c>
      <c r="F1282" t="str">
        <f>TEXT(tbl_Datos[[#This Row],[Fecha]],"dddd")</f>
        <v>martes</v>
      </c>
      <c r="G1282">
        <f>WEEKNUM(tbl_Datos[[#This Row],[Fecha]])</f>
        <v>18</v>
      </c>
    </row>
    <row r="1283" spans="2:7" x14ac:dyDescent="0.3">
      <c r="B1283" s="17">
        <v>46140</v>
      </c>
      <c r="C1283" t="s">
        <v>38</v>
      </c>
      <c r="D1283" t="s">
        <v>215</v>
      </c>
      <c r="E1283">
        <v>414</v>
      </c>
      <c r="F1283" t="str">
        <f>TEXT(tbl_Datos[[#This Row],[Fecha]],"dddd")</f>
        <v>martes</v>
      </c>
      <c r="G1283">
        <f>WEEKNUM(tbl_Datos[[#This Row],[Fecha]])</f>
        <v>18</v>
      </c>
    </row>
    <row r="1284" spans="2:7" x14ac:dyDescent="0.3">
      <c r="B1284" s="17">
        <v>46140</v>
      </c>
      <c r="C1284" t="s">
        <v>38</v>
      </c>
      <c r="D1284" t="s">
        <v>234</v>
      </c>
      <c r="E1284">
        <v>714</v>
      </c>
      <c r="F1284" t="str">
        <f>TEXT(tbl_Datos[[#This Row],[Fecha]],"dddd")</f>
        <v>martes</v>
      </c>
      <c r="G1284">
        <f>WEEKNUM(tbl_Datos[[#This Row],[Fecha]])</f>
        <v>18</v>
      </c>
    </row>
    <row r="1285" spans="2:7" x14ac:dyDescent="0.3">
      <c r="B1285" s="17">
        <v>46140</v>
      </c>
      <c r="C1285" t="s">
        <v>39</v>
      </c>
      <c r="D1285" t="s">
        <v>217</v>
      </c>
      <c r="E1285">
        <v>624</v>
      </c>
      <c r="F1285" t="str">
        <f>TEXT(tbl_Datos[[#This Row],[Fecha]],"dddd")</f>
        <v>martes</v>
      </c>
      <c r="G1285">
        <f>WEEKNUM(tbl_Datos[[#This Row],[Fecha]])</f>
        <v>18</v>
      </c>
    </row>
    <row r="1286" spans="2:7" x14ac:dyDescent="0.3">
      <c r="B1286" s="17">
        <v>46140</v>
      </c>
      <c r="C1286" t="s">
        <v>39</v>
      </c>
      <c r="D1286" t="s">
        <v>227</v>
      </c>
      <c r="E1286">
        <v>928</v>
      </c>
      <c r="F1286" t="str">
        <f>TEXT(tbl_Datos[[#This Row],[Fecha]],"dddd")</f>
        <v>martes</v>
      </c>
      <c r="G1286">
        <f>WEEKNUM(tbl_Datos[[#This Row],[Fecha]])</f>
        <v>18</v>
      </c>
    </row>
    <row r="1287" spans="2:7" x14ac:dyDescent="0.3">
      <c r="B1287" s="17">
        <v>46140</v>
      </c>
      <c r="C1287" t="s">
        <v>106</v>
      </c>
      <c r="D1287" t="s">
        <v>234</v>
      </c>
      <c r="E1287">
        <v>102</v>
      </c>
      <c r="F1287" t="str">
        <f>TEXT(tbl_Datos[[#This Row],[Fecha]],"dddd")</f>
        <v>martes</v>
      </c>
      <c r="G1287">
        <f>WEEKNUM(tbl_Datos[[#This Row],[Fecha]])</f>
        <v>18</v>
      </c>
    </row>
    <row r="1288" spans="2:7" x14ac:dyDescent="0.3">
      <c r="B1288" s="17">
        <v>46140</v>
      </c>
      <c r="C1288" t="s">
        <v>106</v>
      </c>
      <c r="D1288" t="s">
        <v>241</v>
      </c>
      <c r="E1288">
        <v>60</v>
      </c>
      <c r="F1288" t="str">
        <f>TEXT(tbl_Datos[[#This Row],[Fecha]],"dddd")</f>
        <v>martes</v>
      </c>
      <c r="G1288">
        <f>WEEKNUM(tbl_Datos[[#This Row],[Fecha]])</f>
        <v>18</v>
      </c>
    </row>
    <row r="1289" spans="2:7" x14ac:dyDescent="0.3">
      <c r="B1289" s="17">
        <v>46140</v>
      </c>
      <c r="C1289" t="s">
        <v>38</v>
      </c>
      <c r="D1289" t="s">
        <v>238</v>
      </c>
      <c r="E1289">
        <v>1740</v>
      </c>
      <c r="F1289" t="str">
        <f>TEXT(tbl_Datos[[#This Row],[Fecha]],"dddd")</f>
        <v>martes</v>
      </c>
      <c r="G1289">
        <f>WEEKNUM(tbl_Datos[[#This Row],[Fecha]])</f>
        <v>18</v>
      </c>
    </row>
    <row r="1290" spans="2:7" x14ac:dyDescent="0.3">
      <c r="B1290" s="17">
        <v>46140</v>
      </c>
      <c r="C1290" t="s">
        <v>39</v>
      </c>
      <c r="D1290" t="s">
        <v>221</v>
      </c>
      <c r="E1290">
        <v>65</v>
      </c>
      <c r="F1290" t="str">
        <f>TEXT(tbl_Datos[[#This Row],[Fecha]],"dddd")</f>
        <v>martes</v>
      </c>
      <c r="G1290">
        <f>WEEKNUM(tbl_Datos[[#This Row],[Fecha]])</f>
        <v>18</v>
      </c>
    </row>
    <row r="1291" spans="2:7" x14ac:dyDescent="0.3">
      <c r="B1291" s="17">
        <v>46140</v>
      </c>
      <c r="C1291" t="s">
        <v>106</v>
      </c>
      <c r="D1291" t="s">
        <v>228</v>
      </c>
      <c r="E1291">
        <v>720</v>
      </c>
      <c r="F1291" t="str">
        <f>TEXT(tbl_Datos[[#This Row],[Fecha]],"dddd")</f>
        <v>martes</v>
      </c>
      <c r="G1291">
        <f>WEEKNUM(tbl_Datos[[#This Row],[Fecha]])</f>
        <v>18</v>
      </c>
    </row>
    <row r="1292" spans="2:7" x14ac:dyDescent="0.3">
      <c r="B1292" s="17">
        <v>46140</v>
      </c>
      <c r="C1292" t="s">
        <v>106</v>
      </c>
      <c r="D1292" t="s">
        <v>241</v>
      </c>
      <c r="E1292">
        <v>780</v>
      </c>
      <c r="F1292" t="str">
        <f>TEXT(tbl_Datos[[#This Row],[Fecha]],"dddd")</f>
        <v>martes</v>
      </c>
      <c r="G1292">
        <f>WEEKNUM(tbl_Datos[[#This Row],[Fecha]])</f>
        <v>18</v>
      </c>
    </row>
    <row r="1293" spans="2:7" x14ac:dyDescent="0.3">
      <c r="B1293" s="17">
        <v>46141</v>
      </c>
      <c r="C1293" t="s">
        <v>42</v>
      </c>
      <c r="D1293" t="s">
        <v>226</v>
      </c>
      <c r="E1293">
        <v>384</v>
      </c>
      <c r="F1293" t="str">
        <f>TEXT(tbl_Datos[[#This Row],[Fecha]],"dddd")</f>
        <v>miércoles</v>
      </c>
      <c r="G1293">
        <f>WEEKNUM(tbl_Datos[[#This Row],[Fecha]])</f>
        <v>18</v>
      </c>
    </row>
    <row r="1294" spans="2:7" x14ac:dyDescent="0.3">
      <c r="B1294" s="17">
        <v>46141</v>
      </c>
      <c r="C1294" t="s">
        <v>106</v>
      </c>
      <c r="D1294" t="s">
        <v>240</v>
      </c>
      <c r="E1294">
        <v>855</v>
      </c>
      <c r="F1294" t="str">
        <f>TEXT(tbl_Datos[[#This Row],[Fecha]],"dddd")</f>
        <v>miércoles</v>
      </c>
      <c r="G1294">
        <f>WEEKNUM(tbl_Datos[[#This Row],[Fecha]])</f>
        <v>18</v>
      </c>
    </row>
    <row r="1295" spans="2:7" x14ac:dyDescent="0.3">
      <c r="B1295" s="17">
        <v>46141</v>
      </c>
      <c r="C1295" t="s">
        <v>106</v>
      </c>
      <c r="D1295" t="s">
        <v>235</v>
      </c>
      <c r="E1295">
        <v>516</v>
      </c>
      <c r="F1295" t="str">
        <f>TEXT(tbl_Datos[[#This Row],[Fecha]],"dddd")</f>
        <v>miércoles</v>
      </c>
      <c r="G1295">
        <f>WEEKNUM(tbl_Datos[[#This Row],[Fecha]])</f>
        <v>18</v>
      </c>
    </row>
    <row r="1296" spans="2:7" x14ac:dyDescent="0.3">
      <c r="B1296" s="17">
        <v>46141</v>
      </c>
      <c r="C1296" t="s">
        <v>39</v>
      </c>
      <c r="D1296" t="s">
        <v>237</v>
      </c>
      <c r="E1296">
        <v>567</v>
      </c>
      <c r="F1296" t="str">
        <f>TEXT(tbl_Datos[[#This Row],[Fecha]],"dddd")</f>
        <v>miércoles</v>
      </c>
      <c r="G1296">
        <f>WEEKNUM(tbl_Datos[[#This Row],[Fecha]])</f>
        <v>18</v>
      </c>
    </row>
    <row r="1297" spans="2:7" x14ac:dyDescent="0.3">
      <c r="B1297" s="17">
        <v>46141</v>
      </c>
      <c r="C1297" t="s">
        <v>39</v>
      </c>
      <c r="D1297" t="s">
        <v>235</v>
      </c>
      <c r="E1297">
        <v>645</v>
      </c>
      <c r="F1297" t="str">
        <f>TEXT(tbl_Datos[[#This Row],[Fecha]],"dddd")</f>
        <v>miércoles</v>
      </c>
      <c r="G1297">
        <f>WEEKNUM(tbl_Datos[[#This Row],[Fecha]])</f>
        <v>18</v>
      </c>
    </row>
    <row r="1298" spans="2:7" x14ac:dyDescent="0.3">
      <c r="B1298" s="17">
        <v>46141</v>
      </c>
      <c r="C1298" t="s">
        <v>38</v>
      </c>
      <c r="D1298" t="s">
        <v>217</v>
      </c>
      <c r="E1298">
        <v>676</v>
      </c>
      <c r="F1298" t="str">
        <f>TEXT(tbl_Datos[[#This Row],[Fecha]],"dddd")</f>
        <v>miércoles</v>
      </c>
      <c r="G1298">
        <f>WEEKNUM(tbl_Datos[[#This Row],[Fecha]])</f>
        <v>18</v>
      </c>
    </row>
    <row r="1299" spans="2:7" x14ac:dyDescent="0.3">
      <c r="B1299" s="17">
        <v>46141</v>
      </c>
      <c r="C1299" t="s">
        <v>106</v>
      </c>
      <c r="D1299" t="s">
        <v>235</v>
      </c>
      <c r="E1299">
        <v>516</v>
      </c>
      <c r="F1299" t="str">
        <f>TEXT(tbl_Datos[[#This Row],[Fecha]],"dddd")</f>
        <v>miércoles</v>
      </c>
      <c r="G1299">
        <f>WEEKNUM(tbl_Datos[[#This Row],[Fecha]])</f>
        <v>18</v>
      </c>
    </row>
    <row r="1300" spans="2:7" x14ac:dyDescent="0.3">
      <c r="B1300" s="17">
        <v>46141</v>
      </c>
      <c r="C1300" t="s">
        <v>42</v>
      </c>
      <c r="D1300" t="s">
        <v>225</v>
      </c>
      <c r="E1300">
        <v>64</v>
      </c>
      <c r="F1300" t="str">
        <f>TEXT(tbl_Datos[[#This Row],[Fecha]],"dddd")</f>
        <v>miércoles</v>
      </c>
      <c r="G1300">
        <f>WEEKNUM(tbl_Datos[[#This Row],[Fecha]])</f>
        <v>18</v>
      </c>
    </row>
    <row r="1301" spans="2:7" x14ac:dyDescent="0.3">
      <c r="B1301" s="17">
        <v>46141</v>
      </c>
      <c r="C1301" t="s">
        <v>106</v>
      </c>
      <c r="D1301" t="s">
        <v>219</v>
      </c>
      <c r="E1301">
        <v>364</v>
      </c>
      <c r="F1301" t="str">
        <f>TEXT(tbl_Datos[[#This Row],[Fecha]],"dddd")</f>
        <v>miércoles</v>
      </c>
      <c r="G1301">
        <f>WEEKNUM(tbl_Datos[[#This Row],[Fecha]])</f>
        <v>18</v>
      </c>
    </row>
    <row r="1302" spans="2:7" x14ac:dyDescent="0.3">
      <c r="B1302" s="17">
        <v>46141</v>
      </c>
      <c r="C1302" t="s">
        <v>42</v>
      </c>
      <c r="D1302" t="s">
        <v>227</v>
      </c>
      <c r="E1302">
        <v>986</v>
      </c>
      <c r="F1302" t="str">
        <f>TEXT(tbl_Datos[[#This Row],[Fecha]],"dddd")</f>
        <v>miércoles</v>
      </c>
      <c r="G1302">
        <f>WEEKNUM(tbl_Datos[[#This Row],[Fecha]])</f>
        <v>18</v>
      </c>
    </row>
    <row r="1303" spans="2:7" x14ac:dyDescent="0.3">
      <c r="B1303" s="17">
        <v>46142</v>
      </c>
      <c r="C1303" t="s">
        <v>39</v>
      </c>
      <c r="D1303" t="s">
        <v>238</v>
      </c>
      <c r="E1303">
        <v>957</v>
      </c>
      <c r="F1303" t="str">
        <f>TEXT(tbl_Datos[[#This Row],[Fecha]],"dddd")</f>
        <v>jueves</v>
      </c>
      <c r="G1303">
        <f>WEEKNUM(tbl_Datos[[#This Row],[Fecha]])</f>
        <v>18</v>
      </c>
    </row>
    <row r="1304" spans="2:7" x14ac:dyDescent="0.3">
      <c r="B1304" s="17">
        <v>46142</v>
      </c>
      <c r="C1304" t="s">
        <v>39</v>
      </c>
      <c r="D1304" t="s">
        <v>242</v>
      </c>
      <c r="E1304">
        <v>741</v>
      </c>
      <c r="F1304" t="str">
        <f>TEXT(tbl_Datos[[#This Row],[Fecha]],"dddd")</f>
        <v>jueves</v>
      </c>
      <c r="G1304">
        <f>WEEKNUM(tbl_Datos[[#This Row],[Fecha]])</f>
        <v>18</v>
      </c>
    </row>
    <row r="1305" spans="2:7" x14ac:dyDescent="0.3">
      <c r="B1305" s="17">
        <v>46142</v>
      </c>
      <c r="C1305" t="s">
        <v>39</v>
      </c>
      <c r="D1305" t="s">
        <v>236</v>
      </c>
      <c r="E1305">
        <v>55</v>
      </c>
      <c r="F1305" t="str">
        <f>TEXT(tbl_Datos[[#This Row],[Fecha]],"dddd")</f>
        <v>jueves</v>
      </c>
      <c r="G1305">
        <f>WEEKNUM(tbl_Datos[[#This Row],[Fecha]])</f>
        <v>18</v>
      </c>
    </row>
    <row r="1306" spans="2:7" x14ac:dyDescent="0.3">
      <c r="B1306" s="17">
        <v>46142</v>
      </c>
      <c r="C1306" t="s">
        <v>39</v>
      </c>
      <c r="D1306" t="s">
        <v>232</v>
      </c>
      <c r="E1306">
        <v>188</v>
      </c>
      <c r="F1306" t="str">
        <f>TEXT(tbl_Datos[[#This Row],[Fecha]],"dddd")</f>
        <v>jueves</v>
      </c>
      <c r="G1306">
        <f>WEEKNUM(tbl_Datos[[#This Row],[Fecha]])</f>
        <v>18</v>
      </c>
    </row>
    <row r="1307" spans="2:7" x14ac:dyDescent="0.3">
      <c r="B1307" s="17">
        <v>46142</v>
      </c>
      <c r="C1307" t="s">
        <v>38</v>
      </c>
      <c r="D1307" t="s">
        <v>227</v>
      </c>
      <c r="E1307">
        <v>986</v>
      </c>
      <c r="F1307" t="str">
        <f>TEXT(tbl_Datos[[#This Row],[Fecha]],"dddd")</f>
        <v>jueves</v>
      </c>
      <c r="G1307">
        <f>WEEKNUM(tbl_Datos[[#This Row],[Fecha]])</f>
        <v>18</v>
      </c>
    </row>
    <row r="1308" spans="2:7" x14ac:dyDescent="0.3">
      <c r="B1308" s="17">
        <v>46142</v>
      </c>
      <c r="C1308" t="s">
        <v>42</v>
      </c>
      <c r="D1308" t="s">
        <v>229</v>
      </c>
      <c r="E1308">
        <v>880</v>
      </c>
      <c r="F1308" t="str">
        <f>TEXT(tbl_Datos[[#This Row],[Fecha]],"dddd")</f>
        <v>jueves</v>
      </c>
      <c r="G1308">
        <f>WEEKNUM(tbl_Datos[[#This Row],[Fecha]])</f>
        <v>18</v>
      </c>
    </row>
    <row r="1309" spans="2:7" x14ac:dyDescent="0.3">
      <c r="B1309" s="17">
        <v>46142</v>
      </c>
      <c r="C1309" t="s">
        <v>38</v>
      </c>
      <c r="D1309" t="s">
        <v>232</v>
      </c>
      <c r="E1309">
        <v>705</v>
      </c>
      <c r="F1309" t="str">
        <f>TEXT(tbl_Datos[[#This Row],[Fecha]],"dddd")</f>
        <v>jueves</v>
      </c>
      <c r="G1309">
        <f>WEEKNUM(tbl_Datos[[#This Row],[Fecha]])</f>
        <v>18</v>
      </c>
    </row>
    <row r="1310" spans="2:7" x14ac:dyDescent="0.3">
      <c r="B1310" s="17">
        <v>46142</v>
      </c>
      <c r="C1310" t="s">
        <v>106</v>
      </c>
      <c r="D1310" t="s">
        <v>227</v>
      </c>
      <c r="E1310">
        <v>696</v>
      </c>
      <c r="F1310" t="str">
        <f>TEXT(tbl_Datos[[#This Row],[Fecha]],"dddd")</f>
        <v>jueves</v>
      </c>
      <c r="G1310">
        <f>WEEKNUM(tbl_Datos[[#This Row],[Fecha]])</f>
        <v>18</v>
      </c>
    </row>
    <row r="1311" spans="2:7" x14ac:dyDescent="0.3">
      <c r="B1311" s="17">
        <v>46142</v>
      </c>
      <c r="C1311" t="s">
        <v>42</v>
      </c>
      <c r="D1311" t="s">
        <v>229</v>
      </c>
      <c r="E1311">
        <v>1056</v>
      </c>
      <c r="F1311" t="str">
        <f>TEXT(tbl_Datos[[#This Row],[Fecha]],"dddd")</f>
        <v>jueves</v>
      </c>
      <c r="G1311">
        <f>WEEKNUM(tbl_Datos[[#This Row],[Fecha]])</f>
        <v>18</v>
      </c>
    </row>
    <row r="1312" spans="2:7" x14ac:dyDescent="0.3">
      <c r="B1312" s="17">
        <v>46142</v>
      </c>
      <c r="C1312" t="s">
        <v>38</v>
      </c>
      <c r="D1312" t="s">
        <v>215</v>
      </c>
      <c r="E1312">
        <v>414</v>
      </c>
      <c r="F1312" t="str">
        <f>TEXT(tbl_Datos[[#This Row],[Fecha]],"dddd")</f>
        <v>jueves</v>
      </c>
      <c r="G1312">
        <f>WEEKNUM(tbl_Datos[[#This Row],[Fecha]])</f>
        <v>18</v>
      </c>
    </row>
    <row r="1313" spans="2:7" x14ac:dyDescent="0.3">
      <c r="B1313" s="17">
        <v>46142</v>
      </c>
      <c r="C1313" t="s">
        <v>42</v>
      </c>
      <c r="D1313" t="s">
        <v>237</v>
      </c>
      <c r="E1313">
        <v>882</v>
      </c>
      <c r="F1313" t="str">
        <f>TEXT(tbl_Datos[[#This Row],[Fecha]],"dddd")</f>
        <v>jueves</v>
      </c>
      <c r="G1313">
        <f>WEEKNUM(tbl_Datos[[#This Row],[Fecha]])</f>
        <v>18</v>
      </c>
    </row>
    <row r="1314" spans="2:7" x14ac:dyDescent="0.3">
      <c r="B1314" s="17">
        <v>46143</v>
      </c>
      <c r="C1314" t="s">
        <v>42</v>
      </c>
      <c r="D1314" t="s">
        <v>219</v>
      </c>
      <c r="E1314">
        <v>1183</v>
      </c>
      <c r="F1314" t="str">
        <f>TEXT(tbl_Datos[[#This Row],[Fecha]],"dddd")</f>
        <v>viernes</v>
      </c>
      <c r="G1314">
        <f>WEEKNUM(tbl_Datos[[#This Row],[Fecha]])</f>
        <v>18</v>
      </c>
    </row>
    <row r="1315" spans="2:7" x14ac:dyDescent="0.3">
      <c r="B1315" s="17">
        <v>46143</v>
      </c>
      <c r="C1315" t="s">
        <v>38</v>
      </c>
      <c r="D1315" t="s">
        <v>232</v>
      </c>
      <c r="E1315">
        <v>1128</v>
      </c>
      <c r="F1315" t="str">
        <f>TEXT(tbl_Datos[[#This Row],[Fecha]],"dddd")</f>
        <v>viernes</v>
      </c>
      <c r="G1315">
        <f>WEEKNUM(tbl_Datos[[#This Row],[Fecha]])</f>
        <v>18</v>
      </c>
    </row>
    <row r="1316" spans="2:7" x14ac:dyDescent="0.3">
      <c r="B1316" s="17">
        <v>46143</v>
      </c>
      <c r="C1316" t="s">
        <v>38</v>
      </c>
      <c r="D1316" t="s">
        <v>237</v>
      </c>
      <c r="E1316">
        <v>1008</v>
      </c>
      <c r="F1316" t="str">
        <f>TEXT(tbl_Datos[[#This Row],[Fecha]],"dddd")</f>
        <v>viernes</v>
      </c>
      <c r="G1316">
        <f>WEEKNUM(tbl_Datos[[#This Row],[Fecha]])</f>
        <v>18</v>
      </c>
    </row>
    <row r="1317" spans="2:7" x14ac:dyDescent="0.3">
      <c r="B1317" s="17">
        <v>46143</v>
      </c>
      <c r="C1317" t="s">
        <v>39</v>
      </c>
      <c r="D1317" t="s">
        <v>230</v>
      </c>
      <c r="E1317">
        <v>851</v>
      </c>
      <c r="F1317" t="str">
        <f>TEXT(tbl_Datos[[#This Row],[Fecha]],"dddd")</f>
        <v>viernes</v>
      </c>
      <c r="G1317">
        <f>WEEKNUM(tbl_Datos[[#This Row],[Fecha]])</f>
        <v>18</v>
      </c>
    </row>
    <row r="1318" spans="2:7" x14ac:dyDescent="0.3">
      <c r="B1318" s="17">
        <v>46143</v>
      </c>
      <c r="C1318" t="s">
        <v>39</v>
      </c>
      <c r="D1318" t="s">
        <v>234</v>
      </c>
      <c r="E1318">
        <v>969</v>
      </c>
      <c r="F1318" t="str">
        <f>TEXT(tbl_Datos[[#This Row],[Fecha]],"dddd")</f>
        <v>viernes</v>
      </c>
      <c r="G1318">
        <f>WEEKNUM(tbl_Datos[[#This Row],[Fecha]])</f>
        <v>18</v>
      </c>
    </row>
    <row r="1319" spans="2:7" x14ac:dyDescent="0.3">
      <c r="B1319" s="17">
        <v>46143</v>
      </c>
      <c r="C1319" t="s">
        <v>106</v>
      </c>
      <c r="D1319" t="s">
        <v>240</v>
      </c>
      <c r="E1319">
        <v>810</v>
      </c>
      <c r="F1319" t="str">
        <f>TEXT(tbl_Datos[[#This Row],[Fecha]],"dddd")</f>
        <v>viernes</v>
      </c>
      <c r="G1319">
        <f>WEEKNUM(tbl_Datos[[#This Row],[Fecha]])</f>
        <v>18</v>
      </c>
    </row>
    <row r="1320" spans="2:7" x14ac:dyDescent="0.3">
      <c r="B1320" s="17">
        <v>46144</v>
      </c>
      <c r="C1320" t="s">
        <v>39</v>
      </c>
      <c r="D1320" t="s">
        <v>227</v>
      </c>
      <c r="E1320">
        <v>348</v>
      </c>
      <c r="F1320" t="str">
        <f>TEXT(tbl_Datos[[#This Row],[Fecha]],"dddd")</f>
        <v>sábado</v>
      </c>
      <c r="G1320">
        <f>WEEKNUM(tbl_Datos[[#This Row],[Fecha]])</f>
        <v>18</v>
      </c>
    </row>
    <row r="1321" spans="2:7" x14ac:dyDescent="0.3">
      <c r="B1321" s="17">
        <v>46144</v>
      </c>
      <c r="C1321" t="s">
        <v>42</v>
      </c>
      <c r="D1321" t="s">
        <v>215</v>
      </c>
      <c r="E1321">
        <v>1587</v>
      </c>
      <c r="F1321" t="str">
        <f>TEXT(tbl_Datos[[#This Row],[Fecha]],"dddd")</f>
        <v>sábado</v>
      </c>
      <c r="G1321">
        <f>WEEKNUM(tbl_Datos[[#This Row],[Fecha]])</f>
        <v>18</v>
      </c>
    </row>
    <row r="1322" spans="2:7" x14ac:dyDescent="0.3">
      <c r="B1322" s="17">
        <v>46144</v>
      </c>
      <c r="C1322" t="s">
        <v>42</v>
      </c>
      <c r="D1322" t="s">
        <v>238</v>
      </c>
      <c r="E1322">
        <v>522</v>
      </c>
      <c r="F1322" t="str">
        <f>TEXT(tbl_Datos[[#This Row],[Fecha]],"dddd")</f>
        <v>sábado</v>
      </c>
      <c r="G1322">
        <f>WEEKNUM(tbl_Datos[[#This Row],[Fecha]])</f>
        <v>18</v>
      </c>
    </row>
    <row r="1323" spans="2:7" x14ac:dyDescent="0.3">
      <c r="B1323" s="17">
        <v>46144</v>
      </c>
      <c r="C1323" t="s">
        <v>42</v>
      </c>
      <c r="D1323" t="s">
        <v>230</v>
      </c>
      <c r="E1323">
        <v>777</v>
      </c>
      <c r="F1323" t="str">
        <f>TEXT(tbl_Datos[[#This Row],[Fecha]],"dddd")</f>
        <v>sábado</v>
      </c>
      <c r="G1323">
        <f>WEEKNUM(tbl_Datos[[#This Row],[Fecha]])</f>
        <v>18</v>
      </c>
    </row>
    <row r="1324" spans="2:7" x14ac:dyDescent="0.3">
      <c r="B1324" s="17">
        <v>46144</v>
      </c>
      <c r="C1324" t="s">
        <v>42</v>
      </c>
      <c r="D1324" t="s">
        <v>240</v>
      </c>
      <c r="E1324">
        <v>990</v>
      </c>
      <c r="F1324" t="str">
        <f>TEXT(tbl_Datos[[#This Row],[Fecha]],"dddd")</f>
        <v>sábado</v>
      </c>
      <c r="G1324">
        <f>WEEKNUM(tbl_Datos[[#This Row],[Fecha]])</f>
        <v>18</v>
      </c>
    </row>
    <row r="1325" spans="2:7" x14ac:dyDescent="0.3">
      <c r="B1325" s="17">
        <v>46144</v>
      </c>
      <c r="C1325" t="s">
        <v>42</v>
      </c>
      <c r="D1325" t="s">
        <v>215</v>
      </c>
      <c r="E1325">
        <v>828</v>
      </c>
      <c r="F1325" t="str">
        <f>TEXT(tbl_Datos[[#This Row],[Fecha]],"dddd")</f>
        <v>sábado</v>
      </c>
      <c r="G1325">
        <f>WEEKNUM(tbl_Datos[[#This Row],[Fecha]])</f>
        <v>18</v>
      </c>
    </row>
    <row r="1326" spans="2:7" x14ac:dyDescent="0.3">
      <c r="B1326" s="17">
        <v>46144</v>
      </c>
      <c r="C1326" t="s">
        <v>42</v>
      </c>
      <c r="D1326" t="s">
        <v>235</v>
      </c>
      <c r="E1326">
        <v>989</v>
      </c>
      <c r="F1326" t="str">
        <f>TEXT(tbl_Datos[[#This Row],[Fecha]],"dddd")</f>
        <v>sábado</v>
      </c>
      <c r="G1326">
        <f>WEEKNUM(tbl_Datos[[#This Row],[Fecha]])</f>
        <v>18</v>
      </c>
    </row>
    <row r="1327" spans="2:7" x14ac:dyDescent="0.3">
      <c r="B1327" s="17">
        <v>46144</v>
      </c>
      <c r="C1327" t="s">
        <v>106</v>
      </c>
      <c r="D1327" t="s">
        <v>239</v>
      </c>
      <c r="E1327">
        <v>760</v>
      </c>
      <c r="F1327" t="str">
        <f>TEXT(tbl_Datos[[#This Row],[Fecha]],"dddd")</f>
        <v>sábado</v>
      </c>
      <c r="G1327">
        <f>WEEKNUM(tbl_Datos[[#This Row],[Fecha]])</f>
        <v>18</v>
      </c>
    </row>
    <row r="1328" spans="2:7" x14ac:dyDescent="0.3">
      <c r="B1328" s="17">
        <v>46144</v>
      </c>
      <c r="C1328" t="s">
        <v>106</v>
      </c>
      <c r="D1328" t="s">
        <v>232</v>
      </c>
      <c r="E1328">
        <v>517</v>
      </c>
      <c r="F1328" t="str">
        <f>TEXT(tbl_Datos[[#This Row],[Fecha]],"dddd")</f>
        <v>sábado</v>
      </c>
      <c r="G1328">
        <f>WEEKNUM(tbl_Datos[[#This Row],[Fecha]])</f>
        <v>18</v>
      </c>
    </row>
    <row r="1329" spans="2:7" x14ac:dyDescent="0.3">
      <c r="B1329" s="17">
        <v>46144</v>
      </c>
      <c r="C1329" t="s">
        <v>42</v>
      </c>
      <c r="D1329" t="s">
        <v>233</v>
      </c>
      <c r="E1329">
        <v>255</v>
      </c>
      <c r="F1329" t="str">
        <f>TEXT(tbl_Datos[[#This Row],[Fecha]],"dddd")</f>
        <v>sábado</v>
      </c>
      <c r="G1329">
        <f>WEEKNUM(tbl_Datos[[#This Row],[Fecha]])</f>
        <v>18</v>
      </c>
    </row>
    <row r="1330" spans="2:7" x14ac:dyDescent="0.3">
      <c r="B1330" s="17">
        <v>46144</v>
      </c>
      <c r="C1330" t="s">
        <v>106</v>
      </c>
      <c r="D1330" t="s">
        <v>241</v>
      </c>
      <c r="E1330">
        <v>780</v>
      </c>
      <c r="F1330" t="str">
        <f>TEXT(tbl_Datos[[#This Row],[Fecha]],"dddd")</f>
        <v>sábado</v>
      </c>
      <c r="G1330">
        <f>WEEKNUM(tbl_Datos[[#This Row],[Fecha]])</f>
        <v>18</v>
      </c>
    </row>
    <row r="1331" spans="2:7" x14ac:dyDescent="0.3">
      <c r="B1331" s="17">
        <v>46144</v>
      </c>
      <c r="C1331" t="s">
        <v>38</v>
      </c>
      <c r="D1331" t="s">
        <v>229</v>
      </c>
      <c r="E1331">
        <v>1496</v>
      </c>
      <c r="F1331" t="str">
        <f>TEXT(tbl_Datos[[#This Row],[Fecha]],"dddd")</f>
        <v>sábado</v>
      </c>
      <c r="G1331">
        <f>WEEKNUM(tbl_Datos[[#This Row],[Fecha]])</f>
        <v>18</v>
      </c>
    </row>
    <row r="1332" spans="2:7" x14ac:dyDescent="0.3">
      <c r="B1332" s="17">
        <v>46144</v>
      </c>
      <c r="C1332" t="s">
        <v>39</v>
      </c>
      <c r="D1332" t="s">
        <v>238</v>
      </c>
      <c r="E1332">
        <v>2175</v>
      </c>
      <c r="F1332" t="str">
        <f>TEXT(tbl_Datos[[#This Row],[Fecha]],"dddd")</f>
        <v>sábado</v>
      </c>
      <c r="G1332">
        <f>WEEKNUM(tbl_Datos[[#This Row],[Fecha]])</f>
        <v>18</v>
      </c>
    </row>
    <row r="1333" spans="2:7" x14ac:dyDescent="0.3">
      <c r="B1333" s="17">
        <v>46145</v>
      </c>
      <c r="C1333" t="s">
        <v>42</v>
      </c>
      <c r="D1333" t="s">
        <v>232</v>
      </c>
      <c r="E1333">
        <v>893</v>
      </c>
      <c r="F1333" t="str">
        <f>TEXT(tbl_Datos[[#This Row],[Fecha]],"dddd")</f>
        <v>domingo</v>
      </c>
      <c r="G1333">
        <f>WEEKNUM(tbl_Datos[[#This Row],[Fecha]])</f>
        <v>19</v>
      </c>
    </row>
    <row r="1334" spans="2:7" x14ac:dyDescent="0.3">
      <c r="B1334" s="17">
        <v>46145</v>
      </c>
      <c r="C1334" t="s">
        <v>42</v>
      </c>
      <c r="D1334" t="s">
        <v>240</v>
      </c>
      <c r="E1334">
        <v>675</v>
      </c>
      <c r="F1334" t="str">
        <f>TEXT(tbl_Datos[[#This Row],[Fecha]],"dddd")</f>
        <v>domingo</v>
      </c>
      <c r="G1334">
        <f>WEEKNUM(tbl_Datos[[#This Row],[Fecha]])</f>
        <v>19</v>
      </c>
    </row>
    <row r="1335" spans="2:7" x14ac:dyDescent="0.3">
      <c r="B1335" s="17">
        <v>46145</v>
      </c>
      <c r="C1335" t="s">
        <v>106</v>
      </c>
      <c r="D1335" t="s">
        <v>239</v>
      </c>
      <c r="E1335">
        <v>570</v>
      </c>
      <c r="F1335" t="str">
        <f>TEXT(tbl_Datos[[#This Row],[Fecha]],"dddd")</f>
        <v>domingo</v>
      </c>
      <c r="G1335">
        <f>WEEKNUM(tbl_Datos[[#This Row],[Fecha]])</f>
        <v>19</v>
      </c>
    </row>
    <row r="1336" spans="2:7" x14ac:dyDescent="0.3">
      <c r="B1336" s="17">
        <v>46145</v>
      </c>
      <c r="C1336" t="s">
        <v>106</v>
      </c>
      <c r="D1336" t="s">
        <v>225</v>
      </c>
      <c r="E1336">
        <v>192</v>
      </c>
      <c r="F1336" t="str">
        <f>TEXT(tbl_Datos[[#This Row],[Fecha]],"dddd")</f>
        <v>domingo</v>
      </c>
      <c r="G1336">
        <f>WEEKNUM(tbl_Datos[[#This Row],[Fecha]])</f>
        <v>19</v>
      </c>
    </row>
    <row r="1337" spans="2:7" x14ac:dyDescent="0.3">
      <c r="B1337" s="17">
        <v>46145</v>
      </c>
      <c r="C1337" t="s">
        <v>38</v>
      </c>
      <c r="D1337" t="s">
        <v>235</v>
      </c>
      <c r="E1337">
        <v>129</v>
      </c>
      <c r="F1337" t="str">
        <f>TEXT(tbl_Datos[[#This Row],[Fecha]],"dddd")</f>
        <v>domingo</v>
      </c>
      <c r="G1337">
        <f>WEEKNUM(tbl_Datos[[#This Row],[Fecha]])</f>
        <v>19</v>
      </c>
    </row>
    <row r="1338" spans="2:7" x14ac:dyDescent="0.3">
      <c r="B1338" s="17">
        <v>46145</v>
      </c>
      <c r="C1338" t="s">
        <v>42</v>
      </c>
      <c r="D1338" t="s">
        <v>235</v>
      </c>
      <c r="E1338">
        <v>473</v>
      </c>
      <c r="F1338" t="str">
        <f>TEXT(tbl_Datos[[#This Row],[Fecha]],"dddd")</f>
        <v>domingo</v>
      </c>
      <c r="G1338">
        <f>WEEKNUM(tbl_Datos[[#This Row],[Fecha]])</f>
        <v>19</v>
      </c>
    </row>
    <row r="1339" spans="2:7" x14ac:dyDescent="0.3">
      <c r="B1339" s="17">
        <v>46146</v>
      </c>
      <c r="C1339" t="s">
        <v>106</v>
      </c>
      <c r="D1339" t="s">
        <v>241</v>
      </c>
      <c r="E1339">
        <v>1140</v>
      </c>
      <c r="F1339" t="str">
        <f>TEXT(tbl_Datos[[#This Row],[Fecha]],"dddd")</f>
        <v>lunes</v>
      </c>
      <c r="G1339">
        <f>WEEKNUM(tbl_Datos[[#This Row],[Fecha]])</f>
        <v>19</v>
      </c>
    </row>
    <row r="1340" spans="2:7" x14ac:dyDescent="0.3">
      <c r="B1340" s="17">
        <v>46146</v>
      </c>
      <c r="C1340" t="s">
        <v>39</v>
      </c>
      <c r="D1340" t="s">
        <v>229</v>
      </c>
      <c r="E1340">
        <v>1584</v>
      </c>
      <c r="F1340" t="str">
        <f>TEXT(tbl_Datos[[#This Row],[Fecha]],"dddd")</f>
        <v>lunes</v>
      </c>
      <c r="G1340">
        <f>WEEKNUM(tbl_Datos[[#This Row],[Fecha]])</f>
        <v>19</v>
      </c>
    </row>
    <row r="1341" spans="2:7" x14ac:dyDescent="0.3">
      <c r="B1341" s="17">
        <v>46146</v>
      </c>
      <c r="C1341" t="s">
        <v>39</v>
      </c>
      <c r="D1341" t="s">
        <v>230</v>
      </c>
      <c r="E1341">
        <v>74</v>
      </c>
      <c r="F1341" t="str">
        <f>TEXT(tbl_Datos[[#This Row],[Fecha]],"dddd")</f>
        <v>lunes</v>
      </c>
      <c r="G1341">
        <f>WEEKNUM(tbl_Datos[[#This Row],[Fecha]])</f>
        <v>19</v>
      </c>
    </row>
    <row r="1342" spans="2:7" x14ac:dyDescent="0.3">
      <c r="B1342" s="17">
        <v>46146</v>
      </c>
      <c r="C1342" t="s">
        <v>38</v>
      </c>
      <c r="D1342" t="s">
        <v>232</v>
      </c>
      <c r="E1342">
        <v>141</v>
      </c>
      <c r="F1342" t="str">
        <f>TEXT(tbl_Datos[[#This Row],[Fecha]],"dddd")</f>
        <v>lunes</v>
      </c>
      <c r="G1342">
        <f>WEEKNUM(tbl_Datos[[#This Row],[Fecha]])</f>
        <v>19</v>
      </c>
    </row>
    <row r="1343" spans="2:7" x14ac:dyDescent="0.3">
      <c r="B1343" s="17">
        <v>46146</v>
      </c>
      <c r="C1343" t="s">
        <v>38</v>
      </c>
      <c r="D1343" t="s">
        <v>236</v>
      </c>
      <c r="E1343">
        <v>176</v>
      </c>
      <c r="F1343" t="str">
        <f>TEXT(tbl_Datos[[#This Row],[Fecha]],"dddd")</f>
        <v>lunes</v>
      </c>
      <c r="G1343">
        <f>WEEKNUM(tbl_Datos[[#This Row],[Fecha]])</f>
        <v>19</v>
      </c>
    </row>
    <row r="1344" spans="2:7" x14ac:dyDescent="0.3">
      <c r="B1344" s="17">
        <v>46146</v>
      </c>
      <c r="C1344" t="s">
        <v>39</v>
      </c>
      <c r="D1344" t="s">
        <v>223</v>
      </c>
      <c r="E1344">
        <v>159</v>
      </c>
      <c r="F1344" t="str">
        <f>TEXT(tbl_Datos[[#This Row],[Fecha]],"dddd")</f>
        <v>lunes</v>
      </c>
      <c r="G1344">
        <f>WEEKNUM(tbl_Datos[[#This Row],[Fecha]])</f>
        <v>19</v>
      </c>
    </row>
    <row r="1345" spans="2:7" x14ac:dyDescent="0.3">
      <c r="B1345" s="17">
        <v>46146</v>
      </c>
      <c r="C1345" t="s">
        <v>39</v>
      </c>
      <c r="D1345" t="s">
        <v>227</v>
      </c>
      <c r="E1345">
        <v>928</v>
      </c>
      <c r="F1345" t="str">
        <f>TEXT(tbl_Datos[[#This Row],[Fecha]],"dddd")</f>
        <v>lunes</v>
      </c>
      <c r="G1345">
        <f>WEEKNUM(tbl_Datos[[#This Row],[Fecha]])</f>
        <v>19</v>
      </c>
    </row>
    <row r="1346" spans="2:7" x14ac:dyDescent="0.3">
      <c r="B1346" s="17">
        <v>46146</v>
      </c>
      <c r="C1346" t="s">
        <v>39</v>
      </c>
      <c r="D1346" t="s">
        <v>226</v>
      </c>
      <c r="E1346">
        <v>192</v>
      </c>
      <c r="F1346" t="str">
        <f>TEXT(tbl_Datos[[#This Row],[Fecha]],"dddd")</f>
        <v>lunes</v>
      </c>
      <c r="G1346">
        <f>WEEKNUM(tbl_Datos[[#This Row],[Fecha]])</f>
        <v>19</v>
      </c>
    </row>
    <row r="1347" spans="2:7" x14ac:dyDescent="0.3">
      <c r="B1347" s="17">
        <v>46146</v>
      </c>
      <c r="C1347" t="s">
        <v>38</v>
      </c>
      <c r="D1347" t="s">
        <v>238</v>
      </c>
      <c r="E1347">
        <v>1131</v>
      </c>
      <c r="F1347" t="str">
        <f>TEXT(tbl_Datos[[#This Row],[Fecha]],"dddd")</f>
        <v>lunes</v>
      </c>
      <c r="G1347">
        <f>WEEKNUM(tbl_Datos[[#This Row],[Fecha]])</f>
        <v>19</v>
      </c>
    </row>
    <row r="1348" spans="2:7" x14ac:dyDescent="0.3">
      <c r="B1348" s="17">
        <v>46146</v>
      </c>
      <c r="C1348" t="s">
        <v>38</v>
      </c>
      <c r="D1348" t="s">
        <v>241</v>
      </c>
      <c r="E1348">
        <v>720</v>
      </c>
      <c r="F1348" t="str">
        <f>TEXT(tbl_Datos[[#This Row],[Fecha]],"dddd")</f>
        <v>lunes</v>
      </c>
      <c r="G1348">
        <f>WEEKNUM(tbl_Datos[[#This Row],[Fecha]])</f>
        <v>19</v>
      </c>
    </row>
    <row r="1349" spans="2:7" x14ac:dyDescent="0.3">
      <c r="B1349" s="17">
        <v>46146</v>
      </c>
      <c r="C1349" t="s">
        <v>38</v>
      </c>
      <c r="D1349" t="s">
        <v>227</v>
      </c>
      <c r="E1349">
        <v>1334</v>
      </c>
      <c r="F1349" t="str">
        <f>TEXT(tbl_Datos[[#This Row],[Fecha]],"dddd")</f>
        <v>lunes</v>
      </c>
      <c r="G1349">
        <f>WEEKNUM(tbl_Datos[[#This Row],[Fecha]])</f>
        <v>19</v>
      </c>
    </row>
    <row r="1350" spans="2:7" x14ac:dyDescent="0.3">
      <c r="B1350" s="17">
        <v>46146</v>
      </c>
      <c r="C1350" t="s">
        <v>42</v>
      </c>
      <c r="D1350" t="s">
        <v>221</v>
      </c>
      <c r="E1350">
        <v>221</v>
      </c>
      <c r="F1350" t="str">
        <f>TEXT(tbl_Datos[[#This Row],[Fecha]],"dddd")</f>
        <v>lunes</v>
      </c>
      <c r="G1350">
        <f>WEEKNUM(tbl_Datos[[#This Row],[Fecha]])</f>
        <v>19</v>
      </c>
    </row>
    <row r="1351" spans="2:7" x14ac:dyDescent="0.3">
      <c r="B1351" s="17">
        <v>46146</v>
      </c>
      <c r="C1351" t="s">
        <v>39</v>
      </c>
      <c r="D1351" t="s">
        <v>241</v>
      </c>
      <c r="E1351">
        <v>120</v>
      </c>
      <c r="F1351" t="str">
        <f>TEXT(tbl_Datos[[#This Row],[Fecha]],"dddd")</f>
        <v>lunes</v>
      </c>
      <c r="G1351">
        <f>WEEKNUM(tbl_Datos[[#This Row],[Fecha]])</f>
        <v>19</v>
      </c>
    </row>
    <row r="1352" spans="2:7" x14ac:dyDescent="0.3">
      <c r="B1352" s="17">
        <v>46146</v>
      </c>
      <c r="C1352" t="s">
        <v>106</v>
      </c>
      <c r="D1352" t="s">
        <v>230</v>
      </c>
      <c r="E1352">
        <v>37</v>
      </c>
      <c r="F1352" t="str">
        <f>TEXT(tbl_Datos[[#This Row],[Fecha]],"dddd")</f>
        <v>lunes</v>
      </c>
      <c r="G1352">
        <f>WEEKNUM(tbl_Datos[[#This Row],[Fecha]])</f>
        <v>19</v>
      </c>
    </row>
    <row r="1353" spans="2:7" x14ac:dyDescent="0.3">
      <c r="B1353" s="17">
        <v>46147</v>
      </c>
      <c r="C1353" t="s">
        <v>106</v>
      </c>
      <c r="D1353" t="s">
        <v>239</v>
      </c>
      <c r="E1353">
        <v>228</v>
      </c>
      <c r="F1353" t="str">
        <f>TEXT(tbl_Datos[[#This Row],[Fecha]],"dddd")</f>
        <v>martes</v>
      </c>
      <c r="G1353">
        <f>WEEKNUM(tbl_Datos[[#This Row],[Fecha]])</f>
        <v>19</v>
      </c>
    </row>
    <row r="1354" spans="2:7" x14ac:dyDescent="0.3">
      <c r="B1354" s="17">
        <v>46147</v>
      </c>
      <c r="C1354" t="s">
        <v>106</v>
      </c>
      <c r="D1354" t="s">
        <v>226</v>
      </c>
      <c r="E1354">
        <v>1536</v>
      </c>
      <c r="F1354" t="str">
        <f>TEXT(tbl_Datos[[#This Row],[Fecha]],"dddd")</f>
        <v>martes</v>
      </c>
      <c r="G1354">
        <f>WEEKNUM(tbl_Datos[[#This Row],[Fecha]])</f>
        <v>19</v>
      </c>
    </row>
    <row r="1355" spans="2:7" x14ac:dyDescent="0.3">
      <c r="B1355" s="17">
        <v>46147</v>
      </c>
      <c r="C1355" t="s">
        <v>38</v>
      </c>
      <c r="D1355" t="s">
        <v>237</v>
      </c>
      <c r="E1355">
        <v>1386</v>
      </c>
      <c r="F1355" t="str">
        <f>TEXT(tbl_Datos[[#This Row],[Fecha]],"dddd")</f>
        <v>martes</v>
      </c>
      <c r="G1355">
        <f>WEEKNUM(tbl_Datos[[#This Row],[Fecha]])</f>
        <v>19</v>
      </c>
    </row>
    <row r="1356" spans="2:7" x14ac:dyDescent="0.3">
      <c r="B1356" s="17">
        <v>46147</v>
      </c>
      <c r="C1356" t="s">
        <v>38</v>
      </c>
      <c r="D1356" t="s">
        <v>238</v>
      </c>
      <c r="E1356">
        <v>174</v>
      </c>
      <c r="F1356" t="str">
        <f>TEXT(tbl_Datos[[#This Row],[Fecha]],"dddd")</f>
        <v>martes</v>
      </c>
      <c r="G1356">
        <f>WEEKNUM(tbl_Datos[[#This Row],[Fecha]])</f>
        <v>19</v>
      </c>
    </row>
    <row r="1357" spans="2:7" x14ac:dyDescent="0.3">
      <c r="B1357" s="17">
        <v>46147</v>
      </c>
      <c r="C1357" t="s">
        <v>106</v>
      </c>
      <c r="D1357" t="s">
        <v>217</v>
      </c>
      <c r="E1357">
        <v>1092</v>
      </c>
      <c r="F1357" t="str">
        <f>TEXT(tbl_Datos[[#This Row],[Fecha]],"dddd")</f>
        <v>martes</v>
      </c>
      <c r="G1357">
        <f>WEEKNUM(tbl_Datos[[#This Row],[Fecha]])</f>
        <v>19</v>
      </c>
    </row>
    <row r="1358" spans="2:7" x14ac:dyDescent="0.3">
      <c r="B1358" s="17">
        <v>46147</v>
      </c>
      <c r="C1358" t="s">
        <v>39</v>
      </c>
      <c r="D1358" t="s">
        <v>233</v>
      </c>
      <c r="E1358">
        <v>561</v>
      </c>
      <c r="F1358" t="str">
        <f>TEXT(tbl_Datos[[#This Row],[Fecha]],"dddd")</f>
        <v>martes</v>
      </c>
      <c r="G1358">
        <f>WEEKNUM(tbl_Datos[[#This Row],[Fecha]])</f>
        <v>19</v>
      </c>
    </row>
    <row r="1359" spans="2:7" x14ac:dyDescent="0.3">
      <c r="B1359" s="17">
        <v>46147</v>
      </c>
      <c r="C1359" t="s">
        <v>38</v>
      </c>
      <c r="D1359" t="s">
        <v>215</v>
      </c>
      <c r="E1359">
        <v>897</v>
      </c>
      <c r="F1359" t="str">
        <f>TEXT(tbl_Datos[[#This Row],[Fecha]],"dddd")</f>
        <v>martes</v>
      </c>
      <c r="G1359">
        <f>WEEKNUM(tbl_Datos[[#This Row],[Fecha]])</f>
        <v>19</v>
      </c>
    </row>
    <row r="1360" spans="2:7" x14ac:dyDescent="0.3">
      <c r="B1360" s="17">
        <v>46147</v>
      </c>
      <c r="C1360" t="s">
        <v>39</v>
      </c>
      <c r="D1360" t="s">
        <v>230</v>
      </c>
      <c r="E1360">
        <v>296</v>
      </c>
      <c r="F1360" t="str">
        <f>TEXT(tbl_Datos[[#This Row],[Fecha]],"dddd")</f>
        <v>martes</v>
      </c>
      <c r="G1360">
        <f>WEEKNUM(tbl_Datos[[#This Row],[Fecha]])</f>
        <v>19</v>
      </c>
    </row>
    <row r="1361" spans="2:7" x14ac:dyDescent="0.3">
      <c r="B1361" s="17">
        <v>46147</v>
      </c>
      <c r="C1361" t="s">
        <v>38</v>
      </c>
      <c r="D1361" t="s">
        <v>231</v>
      </c>
      <c r="E1361">
        <v>396</v>
      </c>
      <c r="F1361" t="str">
        <f>TEXT(tbl_Datos[[#This Row],[Fecha]],"dddd")</f>
        <v>martes</v>
      </c>
      <c r="G1361">
        <f>WEEKNUM(tbl_Datos[[#This Row],[Fecha]])</f>
        <v>19</v>
      </c>
    </row>
    <row r="1362" spans="2:7" x14ac:dyDescent="0.3">
      <c r="B1362" s="17">
        <v>46147</v>
      </c>
      <c r="C1362" t="s">
        <v>39</v>
      </c>
      <c r="D1362" t="s">
        <v>238</v>
      </c>
      <c r="E1362">
        <v>2001</v>
      </c>
      <c r="F1362" t="str">
        <f>TEXT(tbl_Datos[[#This Row],[Fecha]],"dddd")</f>
        <v>martes</v>
      </c>
      <c r="G1362">
        <f>WEEKNUM(tbl_Datos[[#This Row],[Fecha]])</f>
        <v>19</v>
      </c>
    </row>
    <row r="1363" spans="2:7" x14ac:dyDescent="0.3">
      <c r="B1363" s="17">
        <v>46147</v>
      </c>
      <c r="C1363" t="s">
        <v>39</v>
      </c>
      <c r="D1363" t="s">
        <v>221</v>
      </c>
      <c r="E1363">
        <v>143</v>
      </c>
      <c r="F1363" t="str">
        <f>TEXT(tbl_Datos[[#This Row],[Fecha]],"dddd")</f>
        <v>martes</v>
      </c>
      <c r="G1363">
        <f>WEEKNUM(tbl_Datos[[#This Row],[Fecha]])</f>
        <v>19</v>
      </c>
    </row>
    <row r="1364" spans="2:7" x14ac:dyDescent="0.3">
      <c r="B1364" s="17">
        <v>46147</v>
      </c>
      <c r="C1364" t="s">
        <v>39</v>
      </c>
      <c r="D1364" t="s">
        <v>235</v>
      </c>
      <c r="E1364">
        <v>86</v>
      </c>
      <c r="F1364" t="str">
        <f>TEXT(tbl_Datos[[#This Row],[Fecha]],"dddd")</f>
        <v>martes</v>
      </c>
      <c r="G1364">
        <f>WEEKNUM(tbl_Datos[[#This Row],[Fecha]])</f>
        <v>19</v>
      </c>
    </row>
    <row r="1365" spans="2:7" x14ac:dyDescent="0.3">
      <c r="B1365" s="17">
        <v>46148</v>
      </c>
      <c r="C1365" t="s">
        <v>38</v>
      </c>
      <c r="D1365" t="s">
        <v>241</v>
      </c>
      <c r="E1365">
        <v>840</v>
      </c>
      <c r="F1365" t="str">
        <f>TEXT(tbl_Datos[[#This Row],[Fecha]],"dddd")</f>
        <v>miércoles</v>
      </c>
      <c r="G1365">
        <f>WEEKNUM(tbl_Datos[[#This Row],[Fecha]])</f>
        <v>19</v>
      </c>
    </row>
    <row r="1366" spans="2:7" x14ac:dyDescent="0.3">
      <c r="B1366" s="17">
        <v>46148</v>
      </c>
      <c r="C1366" t="s">
        <v>106</v>
      </c>
      <c r="D1366" t="s">
        <v>217</v>
      </c>
      <c r="E1366">
        <v>1040</v>
      </c>
      <c r="F1366" t="str">
        <f>TEXT(tbl_Datos[[#This Row],[Fecha]],"dddd")</f>
        <v>miércoles</v>
      </c>
      <c r="G1366">
        <f>WEEKNUM(tbl_Datos[[#This Row],[Fecha]])</f>
        <v>19</v>
      </c>
    </row>
    <row r="1367" spans="2:7" x14ac:dyDescent="0.3">
      <c r="B1367" s="17">
        <v>46148</v>
      </c>
      <c r="C1367" t="s">
        <v>106</v>
      </c>
      <c r="D1367" t="s">
        <v>229</v>
      </c>
      <c r="E1367">
        <v>1496</v>
      </c>
      <c r="F1367" t="str">
        <f>TEXT(tbl_Datos[[#This Row],[Fecha]],"dddd")</f>
        <v>miércoles</v>
      </c>
      <c r="G1367">
        <f>WEEKNUM(tbl_Datos[[#This Row],[Fecha]])</f>
        <v>19</v>
      </c>
    </row>
    <row r="1368" spans="2:7" x14ac:dyDescent="0.3">
      <c r="B1368" s="17">
        <v>46148</v>
      </c>
      <c r="C1368" t="s">
        <v>39</v>
      </c>
      <c r="D1368" t="s">
        <v>226</v>
      </c>
      <c r="E1368">
        <v>1824</v>
      </c>
      <c r="F1368" t="str">
        <f>TEXT(tbl_Datos[[#This Row],[Fecha]],"dddd")</f>
        <v>miércoles</v>
      </c>
      <c r="G1368">
        <f>WEEKNUM(tbl_Datos[[#This Row],[Fecha]])</f>
        <v>19</v>
      </c>
    </row>
    <row r="1369" spans="2:7" x14ac:dyDescent="0.3">
      <c r="B1369" s="17">
        <v>46148</v>
      </c>
      <c r="C1369" t="s">
        <v>42</v>
      </c>
      <c r="D1369" t="s">
        <v>228</v>
      </c>
      <c r="E1369">
        <v>144</v>
      </c>
      <c r="F1369" t="str">
        <f>TEXT(tbl_Datos[[#This Row],[Fecha]],"dddd")</f>
        <v>miércoles</v>
      </c>
      <c r="G1369">
        <f>WEEKNUM(tbl_Datos[[#This Row],[Fecha]])</f>
        <v>19</v>
      </c>
    </row>
    <row r="1370" spans="2:7" x14ac:dyDescent="0.3">
      <c r="B1370" s="17">
        <v>46148</v>
      </c>
      <c r="C1370" t="s">
        <v>106</v>
      </c>
      <c r="D1370" t="s">
        <v>242</v>
      </c>
      <c r="E1370">
        <v>513</v>
      </c>
      <c r="F1370" t="str">
        <f>TEXT(tbl_Datos[[#This Row],[Fecha]],"dddd")</f>
        <v>miércoles</v>
      </c>
      <c r="G1370">
        <f>WEEKNUM(tbl_Datos[[#This Row],[Fecha]])</f>
        <v>19</v>
      </c>
    </row>
    <row r="1371" spans="2:7" x14ac:dyDescent="0.3">
      <c r="B1371" s="17">
        <v>46148</v>
      </c>
      <c r="C1371" t="s">
        <v>38</v>
      </c>
      <c r="D1371" t="s">
        <v>234</v>
      </c>
      <c r="E1371">
        <v>612</v>
      </c>
      <c r="F1371" t="str">
        <f>TEXT(tbl_Datos[[#This Row],[Fecha]],"dddd")</f>
        <v>miércoles</v>
      </c>
      <c r="G1371">
        <f>WEEKNUM(tbl_Datos[[#This Row],[Fecha]])</f>
        <v>19</v>
      </c>
    </row>
    <row r="1372" spans="2:7" x14ac:dyDescent="0.3">
      <c r="B1372" s="17">
        <v>46148</v>
      </c>
      <c r="C1372" t="s">
        <v>106</v>
      </c>
      <c r="D1372" t="s">
        <v>239</v>
      </c>
      <c r="E1372">
        <v>760</v>
      </c>
      <c r="F1372" t="str">
        <f>TEXT(tbl_Datos[[#This Row],[Fecha]],"dddd")</f>
        <v>miércoles</v>
      </c>
      <c r="G1372">
        <f>WEEKNUM(tbl_Datos[[#This Row],[Fecha]])</f>
        <v>19</v>
      </c>
    </row>
    <row r="1373" spans="2:7" x14ac:dyDescent="0.3">
      <c r="B1373" s="17">
        <v>46148</v>
      </c>
      <c r="C1373" t="s">
        <v>106</v>
      </c>
      <c r="D1373" t="s">
        <v>242</v>
      </c>
      <c r="E1373">
        <v>855</v>
      </c>
      <c r="F1373" t="str">
        <f>TEXT(tbl_Datos[[#This Row],[Fecha]],"dddd")</f>
        <v>miércoles</v>
      </c>
      <c r="G1373">
        <f>WEEKNUM(tbl_Datos[[#This Row],[Fecha]])</f>
        <v>19</v>
      </c>
    </row>
    <row r="1374" spans="2:7" x14ac:dyDescent="0.3">
      <c r="B1374" s="17">
        <v>46148</v>
      </c>
      <c r="C1374" t="s">
        <v>38</v>
      </c>
      <c r="D1374" t="s">
        <v>223</v>
      </c>
      <c r="E1374">
        <v>318</v>
      </c>
      <c r="F1374" t="str">
        <f>TEXT(tbl_Datos[[#This Row],[Fecha]],"dddd")</f>
        <v>miércoles</v>
      </c>
      <c r="G1374">
        <f>WEEKNUM(tbl_Datos[[#This Row],[Fecha]])</f>
        <v>19</v>
      </c>
    </row>
    <row r="1375" spans="2:7" x14ac:dyDescent="0.3">
      <c r="B1375" s="17">
        <v>46148</v>
      </c>
      <c r="C1375" t="s">
        <v>106</v>
      </c>
      <c r="D1375" t="s">
        <v>235</v>
      </c>
      <c r="E1375">
        <v>1032</v>
      </c>
      <c r="F1375" t="str">
        <f>TEXT(tbl_Datos[[#This Row],[Fecha]],"dddd")</f>
        <v>miércoles</v>
      </c>
      <c r="G1375">
        <f>WEEKNUM(tbl_Datos[[#This Row],[Fecha]])</f>
        <v>19</v>
      </c>
    </row>
    <row r="1376" spans="2:7" x14ac:dyDescent="0.3">
      <c r="B1376" s="17">
        <v>46148</v>
      </c>
      <c r="C1376" t="s">
        <v>39</v>
      </c>
      <c r="D1376" t="s">
        <v>227</v>
      </c>
      <c r="E1376">
        <v>1218</v>
      </c>
      <c r="F1376" t="str">
        <f>TEXT(tbl_Datos[[#This Row],[Fecha]],"dddd")</f>
        <v>miércoles</v>
      </c>
      <c r="G1376">
        <f>WEEKNUM(tbl_Datos[[#This Row],[Fecha]])</f>
        <v>19</v>
      </c>
    </row>
    <row r="1377" spans="2:7" x14ac:dyDescent="0.3">
      <c r="B1377" s="17">
        <v>46148</v>
      </c>
      <c r="C1377" t="s">
        <v>106</v>
      </c>
      <c r="D1377" t="s">
        <v>237</v>
      </c>
      <c r="E1377">
        <v>567</v>
      </c>
      <c r="F1377" t="str">
        <f>TEXT(tbl_Datos[[#This Row],[Fecha]],"dddd")</f>
        <v>miércoles</v>
      </c>
      <c r="G1377">
        <f>WEEKNUM(tbl_Datos[[#This Row],[Fecha]])</f>
        <v>19</v>
      </c>
    </row>
    <row r="1378" spans="2:7" x14ac:dyDescent="0.3">
      <c r="B1378" s="17">
        <v>46148</v>
      </c>
      <c r="C1378" t="s">
        <v>38</v>
      </c>
      <c r="D1378" t="s">
        <v>215</v>
      </c>
      <c r="E1378">
        <v>69</v>
      </c>
      <c r="F1378" t="str">
        <f>TEXT(tbl_Datos[[#This Row],[Fecha]],"dddd")</f>
        <v>miércoles</v>
      </c>
      <c r="G1378">
        <f>WEEKNUM(tbl_Datos[[#This Row],[Fecha]])</f>
        <v>19</v>
      </c>
    </row>
    <row r="1379" spans="2:7" x14ac:dyDescent="0.3">
      <c r="B1379" s="17">
        <v>46148</v>
      </c>
      <c r="C1379" t="s">
        <v>38</v>
      </c>
      <c r="D1379" t="s">
        <v>239</v>
      </c>
      <c r="E1379">
        <v>342</v>
      </c>
      <c r="F1379" t="str">
        <f>TEXT(tbl_Datos[[#This Row],[Fecha]],"dddd")</f>
        <v>miércoles</v>
      </c>
      <c r="G1379">
        <f>WEEKNUM(tbl_Datos[[#This Row],[Fecha]])</f>
        <v>19</v>
      </c>
    </row>
    <row r="1380" spans="2:7" x14ac:dyDescent="0.3">
      <c r="B1380" s="17">
        <v>46149</v>
      </c>
      <c r="C1380" t="s">
        <v>42</v>
      </c>
      <c r="D1380" t="s">
        <v>226</v>
      </c>
      <c r="E1380">
        <v>2208</v>
      </c>
      <c r="F1380" t="str">
        <f>TEXT(tbl_Datos[[#This Row],[Fecha]],"dddd")</f>
        <v>jueves</v>
      </c>
      <c r="G1380">
        <f>WEEKNUM(tbl_Datos[[#This Row],[Fecha]])</f>
        <v>19</v>
      </c>
    </row>
    <row r="1381" spans="2:7" x14ac:dyDescent="0.3">
      <c r="B1381" s="17">
        <v>46149</v>
      </c>
      <c r="C1381" t="s">
        <v>38</v>
      </c>
      <c r="D1381" t="s">
        <v>233</v>
      </c>
      <c r="E1381">
        <v>153</v>
      </c>
      <c r="F1381" t="str">
        <f>TEXT(tbl_Datos[[#This Row],[Fecha]],"dddd")</f>
        <v>jueves</v>
      </c>
      <c r="G1381">
        <f>WEEKNUM(tbl_Datos[[#This Row],[Fecha]])</f>
        <v>19</v>
      </c>
    </row>
    <row r="1382" spans="2:7" x14ac:dyDescent="0.3">
      <c r="B1382" s="17">
        <v>46149</v>
      </c>
      <c r="C1382" t="s">
        <v>38</v>
      </c>
      <c r="D1382" t="s">
        <v>229</v>
      </c>
      <c r="E1382">
        <v>1672</v>
      </c>
      <c r="F1382" t="str">
        <f>TEXT(tbl_Datos[[#This Row],[Fecha]],"dddd")</f>
        <v>jueves</v>
      </c>
      <c r="G1382">
        <f>WEEKNUM(tbl_Datos[[#This Row],[Fecha]])</f>
        <v>19</v>
      </c>
    </row>
    <row r="1383" spans="2:7" x14ac:dyDescent="0.3">
      <c r="B1383" s="17">
        <v>46149</v>
      </c>
      <c r="C1383" t="s">
        <v>38</v>
      </c>
      <c r="D1383" t="s">
        <v>223</v>
      </c>
      <c r="E1383">
        <v>795</v>
      </c>
      <c r="F1383" t="str">
        <f>TEXT(tbl_Datos[[#This Row],[Fecha]],"dddd")</f>
        <v>jueves</v>
      </c>
      <c r="G1383">
        <f>WEEKNUM(tbl_Datos[[#This Row],[Fecha]])</f>
        <v>19</v>
      </c>
    </row>
    <row r="1384" spans="2:7" x14ac:dyDescent="0.3">
      <c r="B1384" s="17">
        <v>46149</v>
      </c>
      <c r="C1384" t="s">
        <v>39</v>
      </c>
      <c r="D1384" t="s">
        <v>237</v>
      </c>
      <c r="E1384">
        <v>63</v>
      </c>
      <c r="F1384" t="str">
        <f>TEXT(tbl_Datos[[#This Row],[Fecha]],"dddd")</f>
        <v>jueves</v>
      </c>
      <c r="G1384">
        <f>WEEKNUM(tbl_Datos[[#This Row],[Fecha]])</f>
        <v>19</v>
      </c>
    </row>
    <row r="1385" spans="2:7" x14ac:dyDescent="0.3">
      <c r="B1385" s="17">
        <v>46149</v>
      </c>
      <c r="C1385" t="s">
        <v>106</v>
      </c>
      <c r="D1385" t="s">
        <v>230</v>
      </c>
      <c r="E1385">
        <v>259</v>
      </c>
      <c r="F1385" t="str">
        <f>TEXT(tbl_Datos[[#This Row],[Fecha]],"dddd")</f>
        <v>jueves</v>
      </c>
      <c r="G1385">
        <f>WEEKNUM(tbl_Datos[[#This Row],[Fecha]])</f>
        <v>19</v>
      </c>
    </row>
    <row r="1386" spans="2:7" x14ac:dyDescent="0.3">
      <c r="B1386" s="17">
        <v>46149</v>
      </c>
      <c r="C1386" t="s">
        <v>42</v>
      </c>
      <c r="D1386" t="s">
        <v>217</v>
      </c>
      <c r="E1386">
        <v>572</v>
      </c>
      <c r="F1386" t="str">
        <f>TEXT(tbl_Datos[[#This Row],[Fecha]],"dddd")</f>
        <v>jueves</v>
      </c>
      <c r="G1386">
        <f>WEEKNUM(tbl_Datos[[#This Row],[Fecha]])</f>
        <v>19</v>
      </c>
    </row>
    <row r="1387" spans="2:7" x14ac:dyDescent="0.3">
      <c r="B1387" s="17">
        <v>46149</v>
      </c>
      <c r="C1387" t="s">
        <v>106</v>
      </c>
      <c r="D1387" t="s">
        <v>235</v>
      </c>
      <c r="E1387">
        <v>602</v>
      </c>
      <c r="F1387" t="str">
        <f>TEXT(tbl_Datos[[#This Row],[Fecha]],"dddd")</f>
        <v>jueves</v>
      </c>
      <c r="G1387">
        <f>WEEKNUM(tbl_Datos[[#This Row],[Fecha]])</f>
        <v>19</v>
      </c>
    </row>
    <row r="1388" spans="2:7" x14ac:dyDescent="0.3">
      <c r="B1388" s="17">
        <v>46149</v>
      </c>
      <c r="C1388" t="s">
        <v>39</v>
      </c>
      <c r="D1388" t="s">
        <v>226</v>
      </c>
      <c r="E1388">
        <v>2304</v>
      </c>
      <c r="F1388" t="str">
        <f>TEXT(tbl_Datos[[#This Row],[Fecha]],"dddd")</f>
        <v>jueves</v>
      </c>
      <c r="G1388">
        <f>WEEKNUM(tbl_Datos[[#This Row],[Fecha]])</f>
        <v>19</v>
      </c>
    </row>
    <row r="1389" spans="2:7" x14ac:dyDescent="0.3">
      <c r="B1389" s="17">
        <v>46149</v>
      </c>
      <c r="C1389" t="s">
        <v>38</v>
      </c>
      <c r="D1389" t="s">
        <v>226</v>
      </c>
      <c r="E1389">
        <v>384</v>
      </c>
      <c r="F1389" t="str">
        <f>TEXT(tbl_Datos[[#This Row],[Fecha]],"dddd")</f>
        <v>jueves</v>
      </c>
      <c r="G1389">
        <f>WEEKNUM(tbl_Datos[[#This Row],[Fecha]])</f>
        <v>19</v>
      </c>
    </row>
    <row r="1390" spans="2:7" x14ac:dyDescent="0.3">
      <c r="B1390" s="17">
        <v>46149</v>
      </c>
      <c r="C1390" t="s">
        <v>42</v>
      </c>
      <c r="D1390" t="s">
        <v>234</v>
      </c>
      <c r="E1390">
        <v>612</v>
      </c>
      <c r="F1390" t="str">
        <f>TEXT(tbl_Datos[[#This Row],[Fecha]],"dddd")</f>
        <v>jueves</v>
      </c>
      <c r="G1390">
        <f>WEEKNUM(tbl_Datos[[#This Row],[Fecha]])</f>
        <v>19</v>
      </c>
    </row>
    <row r="1391" spans="2:7" x14ac:dyDescent="0.3">
      <c r="B1391" s="17">
        <v>46150</v>
      </c>
      <c r="C1391" t="s">
        <v>39</v>
      </c>
      <c r="D1391" t="s">
        <v>229</v>
      </c>
      <c r="E1391">
        <v>352</v>
      </c>
      <c r="F1391" t="str">
        <f>TEXT(tbl_Datos[[#This Row],[Fecha]],"dddd")</f>
        <v>viernes</v>
      </c>
      <c r="G1391">
        <f>WEEKNUM(tbl_Datos[[#This Row],[Fecha]])</f>
        <v>19</v>
      </c>
    </row>
    <row r="1392" spans="2:7" x14ac:dyDescent="0.3">
      <c r="B1392" s="17">
        <v>46150</v>
      </c>
      <c r="C1392" t="s">
        <v>39</v>
      </c>
      <c r="D1392" t="s">
        <v>227</v>
      </c>
      <c r="E1392">
        <v>290</v>
      </c>
      <c r="F1392" t="str">
        <f>TEXT(tbl_Datos[[#This Row],[Fecha]],"dddd")</f>
        <v>viernes</v>
      </c>
      <c r="G1392">
        <f>WEEKNUM(tbl_Datos[[#This Row],[Fecha]])</f>
        <v>19</v>
      </c>
    </row>
    <row r="1393" spans="2:7" x14ac:dyDescent="0.3">
      <c r="B1393" s="17">
        <v>46150</v>
      </c>
      <c r="C1393" t="s">
        <v>106</v>
      </c>
      <c r="D1393" t="s">
        <v>232</v>
      </c>
      <c r="E1393">
        <v>846</v>
      </c>
      <c r="F1393" t="str">
        <f>TEXT(tbl_Datos[[#This Row],[Fecha]],"dddd")</f>
        <v>viernes</v>
      </c>
      <c r="G1393">
        <f>WEEKNUM(tbl_Datos[[#This Row],[Fecha]])</f>
        <v>19</v>
      </c>
    </row>
    <row r="1394" spans="2:7" x14ac:dyDescent="0.3">
      <c r="B1394" s="17">
        <v>46150</v>
      </c>
      <c r="C1394" t="s">
        <v>39</v>
      </c>
      <c r="D1394" t="s">
        <v>233</v>
      </c>
      <c r="E1394">
        <v>153</v>
      </c>
      <c r="F1394" t="str">
        <f>TEXT(tbl_Datos[[#This Row],[Fecha]],"dddd")</f>
        <v>viernes</v>
      </c>
      <c r="G1394">
        <f>WEEKNUM(tbl_Datos[[#This Row],[Fecha]])</f>
        <v>19</v>
      </c>
    </row>
    <row r="1395" spans="2:7" x14ac:dyDescent="0.3">
      <c r="B1395" s="17">
        <v>46150</v>
      </c>
      <c r="C1395" t="s">
        <v>106</v>
      </c>
      <c r="D1395" t="s">
        <v>219</v>
      </c>
      <c r="E1395">
        <v>182</v>
      </c>
      <c r="F1395" t="str">
        <f>TEXT(tbl_Datos[[#This Row],[Fecha]],"dddd")</f>
        <v>viernes</v>
      </c>
      <c r="G1395">
        <f>WEEKNUM(tbl_Datos[[#This Row],[Fecha]])</f>
        <v>19</v>
      </c>
    </row>
    <row r="1396" spans="2:7" x14ac:dyDescent="0.3">
      <c r="B1396" s="17">
        <v>46150</v>
      </c>
      <c r="C1396" t="s">
        <v>42</v>
      </c>
      <c r="D1396" t="s">
        <v>215</v>
      </c>
      <c r="E1396">
        <v>1518</v>
      </c>
      <c r="F1396" t="str">
        <f>TEXT(tbl_Datos[[#This Row],[Fecha]],"dddd")</f>
        <v>viernes</v>
      </c>
      <c r="G1396">
        <f>WEEKNUM(tbl_Datos[[#This Row],[Fecha]])</f>
        <v>19</v>
      </c>
    </row>
    <row r="1397" spans="2:7" x14ac:dyDescent="0.3">
      <c r="B1397" s="17">
        <v>46150</v>
      </c>
      <c r="C1397" t="s">
        <v>39</v>
      </c>
      <c r="D1397" t="s">
        <v>234</v>
      </c>
      <c r="E1397">
        <v>1122</v>
      </c>
      <c r="F1397" t="str">
        <f>TEXT(tbl_Datos[[#This Row],[Fecha]],"dddd")</f>
        <v>viernes</v>
      </c>
      <c r="G1397">
        <f>WEEKNUM(tbl_Datos[[#This Row],[Fecha]])</f>
        <v>19</v>
      </c>
    </row>
    <row r="1398" spans="2:7" x14ac:dyDescent="0.3">
      <c r="B1398" s="17">
        <v>46150</v>
      </c>
      <c r="C1398" t="s">
        <v>39</v>
      </c>
      <c r="D1398" t="s">
        <v>240</v>
      </c>
      <c r="E1398">
        <v>1125</v>
      </c>
      <c r="F1398" t="str">
        <f>TEXT(tbl_Datos[[#This Row],[Fecha]],"dddd")</f>
        <v>viernes</v>
      </c>
      <c r="G1398">
        <f>WEEKNUM(tbl_Datos[[#This Row],[Fecha]])</f>
        <v>19</v>
      </c>
    </row>
    <row r="1399" spans="2:7" x14ac:dyDescent="0.3">
      <c r="B1399" s="17">
        <v>46150</v>
      </c>
      <c r="C1399" t="s">
        <v>38</v>
      </c>
      <c r="D1399" t="s">
        <v>228</v>
      </c>
      <c r="E1399">
        <v>432</v>
      </c>
      <c r="F1399" t="str">
        <f>TEXT(tbl_Datos[[#This Row],[Fecha]],"dddd")</f>
        <v>viernes</v>
      </c>
      <c r="G1399">
        <f>WEEKNUM(tbl_Datos[[#This Row],[Fecha]])</f>
        <v>19</v>
      </c>
    </row>
    <row r="1400" spans="2:7" x14ac:dyDescent="0.3">
      <c r="B1400" s="17">
        <v>46150</v>
      </c>
      <c r="C1400" t="s">
        <v>39</v>
      </c>
      <c r="D1400" t="s">
        <v>226</v>
      </c>
      <c r="E1400">
        <v>1344</v>
      </c>
      <c r="F1400" t="str">
        <f>TEXT(tbl_Datos[[#This Row],[Fecha]],"dddd")</f>
        <v>viernes</v>
      </c>
      <c r="G1400">
        <f>WEEKNUM(tbl_Datos[[#This Row],[Fecha]])</f>
        <v>19</v>
      </c>
    </row>
    <row r="1401" spans="2:7" x14ac:dyDescent="0.3">
      <c r="B1401" s="17">
        <v>46150</v>
      </c>
      <c r="C1401" t="s">
        <v>39</v>
      </c>
      <c r="D1401" t="s">
        <v>226</v>
      </c>
      <c r="E1401">
        <v>1440</v>
      </c>
      <c r="F1401" t="str">
        <f>TEXT(tbl_Datos[[#This Row],[Fecha]],"dddd")</f>
        <v>viernes</v>
      </c>
      <c r="G1401">
        <f>WEEKNUM(tbl_Datos[[#This Row],[Fecha]])</f>
        <v>19</v>
      </c>
    </row>
    <row r="1402" spans="2:7" x14ac:dyDescent="0.3">
      <c r="B1402" s="17">
        <v>46150</v>
      </c>
      <c r="C1402" t="s">
        <v>42</v>
      </c>
      <c r="D1402" t="s">
        <v>238</v>
      </c>
      <c r="E1402">
        <v>1044</v>
      </c>
      <c r="F1402" t="str">
        <f>TEXT(tbl_Datos[[#This Row],[Fecha]],"dddd")</f>
        <v>viernes</v>
      </c>
      <c r="G1402">
        <f>WEEKNUM(tbl_Datos[[#This Row],[Fecha]])</f>
        <v>19</v>
      </c>
    </row>
    <row r="1403" spans="2:7" x14ac:dyDescent="0.3">
      <c r="B1403" s="17">
        <v>46151</v>
      </c>
      <c r="C1403" t="s">
        <v>42</v>
      </c>
      <c r="D1403" t="s">
        <v>230</v>
      </c>
      <c r="E1403">
        <v>777</v>
      </c>
      <c r="F1403" t="str">
        <f>TEXT(tbl_Datos[[#This Row],[Fecha]],"dddd")</f>
        <v>sábado</v>
      </c>
      <c r="G1403">
        <f>WEEKNUM(tbl_Datos[[#This Row],[Fecha]])</f>
        <v>19</v>
      </c>
    </row>
    <row r="1404" spans="2:7" x14ac:dyDescent="0.3">
      <c r="B1404" s="17">
        <v>46151</v>
      </c>
      <c r="C1404" t="s">
        <v>106</v>
      </c>
      <c r="D1404" t="s">
        <v>225</v>
      </c>
      <c r="E1404">
        <v>448</v>
      </c>
      <c r="F1404" t="str">
        <f>TEXT(tbl_Datos[[#This Row],[Fecha]],"dddd")</f>
        <v>sábado</v>
      </c>
      <c r="G1404">
        <f>WEEKNUM(tbl_Datos[[#This Row],[Fecha]])</f>
        <v>19</v>
      </c>
    </row>
    <row r="1405" spans="2:7" x14ac:dyDescent="0.3">
      <c r="B1405" s="17">
        <v>46151</v>
      </c>
      <c r="C1405" t="s">
        <v>38</v>
      </c>
      <c r="D1405" t="s">
        <v>226</v>
      </c>
      <c r="E1405">
        <v>96</v>
      </c>
      <c r="F1405" t="str">
        <f>TEXT(tbl_Datos[[#This Row],[Fecha]],"dddd")</f>
        <v>sábado</v>
      </c>
      <c r="G1405">
        <f>WEEKNUM(tbl_Datos[[#This Row],[Fecha]])</f>
        <v>19</v>
      </c>
    </row>
    <row r="1406" spans="2:7" x14ac:dyDescent="0.3">
      <c r="B1406" s="17">
        <v>46151</v>
      </c>
      <c r="C1406" t="s">
        <v>39</v>
      </c>
      <c r="D1406" t="s">
        <v>228</v>
      </c>
      <c r="E1406">
        <v>1512</v>
      </c>
      <c r="F1406" t="str">
        <f>TEXT(tbl_Datos[[#This Row],[Fecha]],"dddd")</f>
        <v>sábado</v>
      </c>
      <c r="G1406">
        <f>WEEKNUM(tbl_Datos[[#This Row],[Fecha]])</f>
        <v>19</v>
      </c>
    </row>
    <row r="1407" spans="2:7" x14ac:dyDescent="0.3">
      <c r="B1407" s="17">
        <v>46151</v>
      </c>
      <c r="C1407" t="s">
        <v>38</v>
      </c>
      <c r="D1407" t="s">
        <v>228</v>
      </c>
      <c r="E1407">
        <v>360</v>
      </c>
      <c r="F1407" t="str">
        <f>TEXT(tbl_Datos[[#This Row],[Fecha]],"dddd")</f>
        <v>sábado</v>
      </c>
      <c r="G1407">
        <f>WEEKNUM(tbl_Datos[[#This Row],[Fecha]])</f>
        <v>19</v>
      </c>
    </row>
    <row r="1408" spans="2:7" x14ac:dyDescent="0.3">
      <c r="B1408" s="17">
        <v>46151</v>
      </c>
      <c r="C1408" t="s">
        <v>42</v>
      </c>
      <c r="D1408" t="s">
        <v>225</v>
      </c>
      <c r="E1408">
        <v>128</v>
      </c>
      <c r="F1408" t="str">
        <f>TEXT(tbl_Datos[[#This Row],[Fecha]],"dddd")</f>
        <v>sábado</v>
      </c>
      <c r="G1408">
        <f>WEEKNUM(tbl_Datos[[#This Row],[Fecha]])</f>
        <v>19</v>
      </c>
    </row>
    <row r="1409" spans="2:7" x14ac:dyDescent="0.3">
      <c r="B1409" s="17">
        <v>46151</v>
      </c>
      <c r="C1409" t="s">
        <v>106</v>
      </c>
      <c r="D1409" t="s">
        <v>229</v>
      </c>
      <c r="E1409">
        <v>792</v>
      </c>
      <c r="F1409" t="str">
        <f>TEXT(tbl_Datos[[#This Row],[Fecha]],"dddd")</f>
        <v>sábado</v>
      </c>
      <c r="G1409">
        <f>WEEKNUM(tbl_Datos[[#This Row],[Fecha]])</f>
        <v>19</v>
      </c>
    </row>
    <row r="1410" spans="2:7" x14ac:dyDescent="0.3">
      <c r="B1410" s="17">
        <v>46151</v>
      </c>
      <c r="C1410" t="s">
        <v>39</v>
      </c>
      <c r="D1410" t="s">
        <v>219</v>
      </c>
      <c r="E1410">
        <v>1638</v>
      </c>
      <c r="F1410" t="str">
        <f>TEXT(tbl_Datos[[#This Row],[Fecha]],"dddd")</f>
        <v>sábado</v>
      </c>
      <c r="G1410">
        <f>WEEKNUM(tbl_Datos[[#This Row],[Fecha]])</f>
        <v>19</v>
      </c>
    </row>
    <row r="1411" spans="2:7" x14ac:dyDescent="0.3">
      <c r="B1411" s="17">
        <v>46151</v>
      </c>
      <c r="C1411" t="s">
        <v>39</v>
      </c>
      <c r="D1411" t="s">
        <v>221</v>
      </c>
      <c r="E1411">
        <v>104</v>
      </c>
      <c r="F1411" t="str">
        <f>TEXT(tbl_Datos[[#This Row],[Fecha]],"dddd")</f>
        <v>sábado</v>
      </c>
      <c r="G1411">
        <f>WEEKNUM(tbl_Datos[[#This Row],[Fecha]])</f>
        <v>19</v>
      </c>
    </row>
    <row r="1412" spans="2:7" x14ac:dyDescent="0.3">
      <c r="B1412" s="17">
        <v>46151</v>
      </c>
      <c r="C1412" t="s">
        <v>106</v>
      </c>
      <c r="D1412" t="s">
        <v>235</v>
      </c>
      <c r="E1412">
        <v>688</v>
      </c>
      <c r="F1412" t="str">
        <f>TEXT(tbl_Datos[[#This Row],[Fecha]],"dddd")</f>
        <v>sábado</v>
      </c>
      <c r="G1412">
        <f>WEEKNUM(tbl_Datos[[#This Row],[Fecha]])</f>
        <v>19</v>
      </c>
    </row>
    <row r="1413" spans="2:7" x14ac:dyDescent="0.3">
      <c r="B1413" s="17">
        <v>46151</v>
      </c>
      <c r="C1413" t="s">
        <v>42</v>
      </c>
      <c r="D1413" t="s">
        <v>236</v>
      </c>
      <c r="E1413">
        <v>154</v>
      </c>
      <c r="F1413" t="str">
        <f>TEXT(tbl_Datos[[#This Row],[Fecha]],"dddd")</f>
        <v>sábado</v>
      </c>
      <c r="G1413">
        <f>WEEKNUM(tbl_Datos[[#This Row],[Fecha]])</f>
        <v>19</v>
      </c>
    </row>
    <row r="1414" spans="2:7" x14ac:dyDescent="0.3">
      <c r="B1414" s="17">
        <v>46152</v>
      </c>
      <c r="C1414" t="s">
        <v>42</v>
      </c>
      <c r="D1414" t="s">
        <v>215</v>
      </c>
      <c r="E1414">
        <v>552</v>
      </c>
      <c r="F1414" t="str">
        <f>TEXT(tbl_Datos[[#This Row],[Fecha]],"dddd")</f>
        <v>domingo</v>
      </c>
      <c r="G1414">
        <f>WEEKNUM(tbl_Datos[[#This Row],[Fecha]])</f>
        <v>20</v>
      </c>
    </row>
    <row r="1415" spans="2:7" x14ac:dyDescent="0.3">
      <c r="B1415" s="17">
        <v>46152</v>
      </c>
      <c r="C1415" t="s">
        <v>106</v>
      </c>
      <c r="D1415" t="s">
        <v>226</v>
      </c>
      <c r="E1415">
        <v>1728</v>
      </c>
      <c r="F1415" t="str">
        <f>TEXT(tbl_Datos[[#This Row],[Fecha]],"dddd")</f>
        <v>domingo</v>
      </c>
      <c r="G1415">
        <f>WEEKNUM(tbl_Datos[[#This Row],[Fecha]])</f>
        <v>20</v>
      </c>
    </row>
    <row r="1416" spans="2:7" x14ac:dyDescent="0.3">
      <c r="B1416" s="17">
        <v>46152</v>
      </c>
      <c r="C1416" t="s">
        <v>38</v>
      </c>
      <c r="D1416" t="s">
        <v>223</v>
      </c>
      <c r="E1416">
        <v>742</v>
      </c>
      <c r="F1416" t="str">
        <f>TEXT(tbl_Datos[[#This Row],[Fecha]],"dddd")</f>
        <v>domingo</v>
      </c>
      <c r="G1416">
        <f>WEEKNUM(tbl_Datos[[#This Row],[Fecha]])</f>
        <v>20</v>
      </c>
    </row>
    <row r="1417" spans="2:7" x14ac:dyDescent="0.3">
      <c r="B1417" s="17">
        <v>46152</v>
      </c>
      <c r="C1417" t="s">
        <v>106</v>
      </c>
      <c r="D1417" t="s">
        <v>217</v>
      </c>
      <c r="E1417">
        <v>832</v>
      </c>
      <c r="F1417" t="str">
        <f>TEXT(tbl_Datos[[#This Row],[Fecha]],"dddd")</f>
        <v>domingo</v>
      </c>
      <c r="G1417">
        <f>WEEKNUM(tbl_Datos[[#This Row],[Fecha]])</f>
        <v>20</v>
      </c>
    </row>
    <row r="1418" spans="2:7" x14ac:dyDescent="0.3">
      <c r="B1418" s="17">
        <v>46152</v>
      </c>
      <c r="C1418" t="s">
        <v>39</v>
      </c>
      <c r="D1418" t="s">
        <v>229</v>
      </c>
      <c r="E1418">
        <v>792</v>
      </c>
      <c r="F1418" t="str">
        <f>TEXT(tbl_Datos[[#This Row],[Fecha]],"dddd")</f>
        <v>domingo</v>
      </c>
      <c r="G1418">
        <f>WEEKNUM(tbl_Datos[[#This Row],[Fecha]])</f>
        <v>20</v>
      </c>
    </row>
    <row r="1419" spans="2:7" x14ac:dyDescent="0.3">
      <c r="B1419" s="17">
        <v>46152</v>
      </c>
      <c r="C1419" t="s">
        <v>106</v>
      </c>
      <c r="D1419" t="s">
        <v>226</v>
      </c>
      <c r="E1419">
        <v>1152</v>
      </c>
      <c r="F1419" t="str">
        <f>TEXT(tbl_Datos[[#This Row],[Fecha]],"dddd")</f>
        <v>domingo</v>
      </c>
      <c r="G1419">
        <f>WEEKNUM(tbl_Datos[[#This Row],[Fecha]])</f>
        <v>20</v>
      </c>
    </row>
    <row r="1420" spans="2:7" x14ac:dyDescent="0.3">
      <c r="B1420" s="17">
        <v>46152</v>
      </c>
      <c r="C1420" t="s">
        <v>38</v>
      </c>
      <c r="D1420" t="s">
        <v>217</v>
      </c>
      <c r="E1420">
        <v>104</v>
      </c>
      <c r="F1420" t="str">
        <f>TEXT(tbl_Datos[[#This Row],[Fecha]],"dddd")</f>
        <v>domingo</v>
      </c>
      <c r="G1420">
        <f>WEEKNUM(tbl_Datos[[#This Row],[Fecha]])</f>
        <v>20</v>
      </c>
    </row>
    <row r="1421" spans="2:7" x14ac:dyDescent="0.3">
      <c r="B1421" s="17">
        <v>46153</v>
      </c>
      <c r="C1421" t="s">
        <v>106</v>
      </c>
      <c r="D1421" t="s">
        <v>238</v>
      </c>
      <c r="E1421">
        <v>2175</v>
      </c>
      <c r="F1421" t="str">
        <f>TEXT(tbl_Datos[[#This Row],[Fecha]],"dddd")</f>
        <v>lunes</v>
      </c>
      <c r="G1421">
        <f>WEEKNUM(tbl_Datos[[#This Row],[Fecha]])</f>
        <v>20</v>
      </c>
    </row>
    <row r="1422" spans="2:7" x14ac:dyDescent="0.3">
      <c r="B1422" s="17">
        <v>46153</v>
      </c>
      <c r="C1422" t="s">
        <v>42</v>
      </c>
      <c r="D1422" t="s">
        <v>235</v>
      </c>
      <c r="E1422">
        <v>43</v>
      </c>
      <c r="F1422" t="str">
        <f>TEXT(tbl_Datos[[#This Row],[Fecha]],"dddd")</f>
        <v>lunes</v>
      </c>
      <c r="G1422">
        <f>WEEKNUM(tbl_Datos[[#This Row],[Fecha]])</f>
        <v>20</v>
      </c>
    </row>
    <row r="1423" spans="2:7" x14ac:dyDescent="0.3">
      <c r="B1423" s="17">
        <v>46153</v>
      </c>
      <c r="C1423" t="s">
        <v>42</v>
      </c>
      <c r="D1423" t="s">
        <v>233</v>
      </c>
      <c r="E1423">
        <v>1173</v>
      </c>
      <c r="F1423" t="str">
        <f>TEXT(tbl_Datos[[#This Row],[Fecha]],"dddd")</f>
        <v>lunes</v>
      </c>
      <c r="G1423">
        <f>WEEKNUM(tbl_Datos[[#This Row],[Fecha]])</f>
        <v>20</v>
      </c>
    </row>
    <row r="1424" spans="2:7" x14ac:dyDescent="0.3">
      <c r="B1424" s="17">
        <v>46153</v>
      </c>
      <c r="C1424" t="s">
        <v>38</v>
      </c>
      <c r="D1424" t="s">
        <v>234</v>
      </c>
      <c r="E1424">
        <v>1275</v>
      </c>
      <c r="F1424" t="str">
        <f>TEXT(tbl_Datos[[#This Row],[Fecha]],"dddd")</f>
        <v>lunes</v>
      </c>
      <c r="G1424">
        <f>WEEKNUM(tbl_Datos[[#This Row],[Fecha]])</f>
        <v>20</v>
      </c>
    </row>
    <row r="1425" spans="2:7" x14ac:dyDescent="0.3">
      <c r="B1425" s="17">
        <v>46153</v>
      </c>
      <c r="C1425" t="s">
        <v>106</v>
      </c>
      <c r="D1425" t="s">
        <v>217</v>
      </c>
      <c r="E1425">
        <v>676</v>
      </c>
      <c r="F1425" t="str">
        <f>TEXT(tbl_Datos[[#This Row],[Fecha]],"dddd")</f>
        <v>lunes</v>
      </c>
      <c r="G1425">
        <f>WEEKNUM(tbl_Datos[[#This Row],[Fecha]])</f>
        <v>20</v>
      </c>
    </row>
    <row r="1426" spans="2:7" x14ac:dyDescent="0.3">
      <c r="B1426" s="17">
        <v>46153</v>
      </c>
      <c r="C1426" t="s">
        <v>106</v>
      </c>
      <c r="D1426" t="s">
        <v>240</v>
      </c>
      <c r="E1426">
        <v>540</v>
      </c>
      <c r="F1426" t="str">
        <f>TEXT(tbl_Datos[[#This Row],[Fecha]],"dddd")</f>
        <v>lunes</v>
      </c>
      <c r="G1426">
        <f>WEEKNUM(tbl_Datos[[#This Row],[Fecha]])</f>
        <v>20</v>
      </c>
    </row>
    <row r="1427" spans="2:7" x14ac:dyDescent="0.3">
      <c r="B1427" s="17">
        <v>46153</v>
      </c>
      <c r="C1427" t="s">
        <v>106</v>
      </c>
      <c r="D1427" t="s">
        <v>226</v>
      </c>
      <c r="E1427">
        <v>1536</v>
      </c>
      <c r="F1427" t="str">
        <f>TEXT(tbl_Datos[[#This Row],[Fecha]],"dddd")</f>
        <v>lunes</v>
      </c>
      <c r="G1427">
        <f>WEEKNUM(tbl_Datos[[#This Row],[Fecha]])</f>
        <v>20</v>
      </c>
    </row>
    <row r="1428" spans="2:7" x14ac:dyDescent="0.3">
      <c r="B1428" s="17">
        <v>46153</v>
      </c>
      <c r="C1428" t="s">
        <v>106</v>
      </c>
      <c r="D1428" t="s">
        <v>219</v>
      </c>
      <c r="E1428">
        <v>1092</v>
      </c>
      <c r="F1428" t="str">
        <f>TEXT(tbl_Datos[[#This Row],[Fecha]],"dddd")</f>
        <v>lunes</v>
      </c>
      <c r="G1428">
        <f>WEEKNUM(tbl_Datos[[#This Row],[Fecha]])</f>
        <v>20</v>
      </c>
    </row>
    <row r="1429" spans="2:7" x14ac:dyDescent="0.3">
      <c r="B1429" s="17">
        <v>46153</v>
      </c>
      <c r="C1429" t="s">
        <v>106</v>
      </c>
      <c r="D1429" t="s">
        <v>234</v>
      </c>
      <c r="E1429">
        <v>918</v>
      </c>
      <c r="F1429" t="str">
        <f>TEXT(tbl_Datos[[#This Row],[Fecha]],"dddd")</f>
        <v>lunes</v>
      </c>
      <c r="G1429">
        <f>WEEKNUM(tbl_Datos[[#This Row],[Fecha]])</f>
        <v>20</v>
      </c>
    </row>
    <row r="1430" spans="2:7" x14ac:dyDescent="0.3">
      <c r="B1430" s="17">
        <v>46153</v>
      </c>
      <c r="C1430" t="s">
        <v>106</v>
      </c>
      <c r="D1430" t="s">
        <v>226</v>
      </c>
      <c r="E1430">
        <v>2016</v>
      </c>
      <c r="F1430" t="str">
        <f>TEXT(tbl_Datos[[#This Row],[Fecha]],"dddd")</f>
        <v>lunes</v>
      </c>
      <c r="G1430">
        <f>WEEKNUM(tbl_Datos[[#This Row],[Fecha]])</f>
        <v>20</v>
      </c>
    </row>
    <row r="1431" spans="2:7" x14ac:dyDescent="0.3">
      <c r="B1431" s="17">
        <v>46153</v>
      </c>
      <c r="C1431" t="s">
        <v>42</v>
      </c>
      <c r="D1431" t="s">
        <v>223</v>
      </c>
      <c r="E1431">
        <v>265</v>
      </c>
      <c r="F1431" t="str">
        <f>TEXT(tbl_Datos[[#This Row],[Fecha]],"dddd")</f>
        <v>lunes</v>
      </c>
      <c r="G1431">
        <f>WEEKNUM(tbl_Datos[[#This Row],[Fecha]])</f>
        <v>20</v>
      </c>
    </row>
    <row r="1432" spans="2:7" x14ac:dyDescent="0.3">
      <c r="B1432" s="17">
        <v>46153</v>
      </c>
      <c r="C1432" t="s">
        <v>39</v>
      </c>
      <c r="D1432" t="s">
        <v>223</v>
      </c>
      <c r="E1432">
        <v>1060</v>
      </c>
      <c r="F1432" t="str">
        <f>TEXT(tbl_Datos[[#This Row],[Fecha]],"dddd")</f>
        <v>lunes</v>
      </c>
      <c r="G1432">
        <f>WEEKNUM(tbl_Datos[[#This Row],[Fecha]])</f>
        <v>20</v>
      </c>
    </row>
    <row r="1433" spans="2:7" x14ac:dyDescent="0.3">
      <c r="B1433" s="17">
        <v>46153</v>
      </c>
      <c r="C1433" t="s">
        <v>38</v>
      </c>
      <c r="D1433" t="s">
        <v>233</v>
      </c>
      <c r="E1433">
        <v>510</v>
      </c>
      <c r="F1433" t="str">
        <f>TEXT(tbl_Datos[[#This Row],[Fecha]],"dddd")</f>
        <v>lunes</v>
      </c>
      <c r="G1433">
        <f>WEEKNUM(tbl_Datos[[#This Row],[Fecha]])</f>
        <v>20</v>
      </c>
    </row>
    <row r="1434" spans="2:7" x14ac:dyDescent="0.3">
      <c r="B1434" s="17">
        <v>46153</v>
      </c>
      <c r="C1434" t="s">
        <v>106</v>
      </c>
      <c r="D1434" t="s">
        <v>223</v>
      </c>
      <c r="E1434">
        <v>159</v>
      </c>
      <c r="F1434" t="str">
        <f>TEXT(tbl_Datos[[#This Row],[Fecha]],"dddd")</f>
        <v>lunes</v>
      </c>
      <c r="G1434">
        <f>WEEKNUM(tbl_Datos[[#This Row],[Fecha]])</f>
        <v>20</v>
      </c>
    </row>
    <row r="1435" spans="2:7" x14ac:dyDescent="0.3">
      <c r="B1435" s="17">
        <v>46153</v>
      </c>
      <c r="C1435" t="s">
        <v>38</v>
      </c>
      <c r="D1435" t="s">
        <v>232</v>
      </c>
      <c r="E1435">
        <v>752</v>
      </c>
      <c r="F1435" t="str">
        <f>TEXT(tbl_Datos[[#This Row],[Fecha]],"dddd")</f>
        <v>lunes</v>
      </c>
      <c r="G1435">
        <f>WEEKNUM(tbl_Datos[[#This Row],[Fecha]])</f>
        <v>20</v>
      </c>
    </row>
    <row r="1436" spans="2:7" x14ac:dyDescent="0.3">
      <c r="B1436" s="17">
        <v>46153</v>
      </c>
      <c r="C1436" t="s">
        <v>106</v>
      </c>
      <c r="D1436" t="s">
        <v>226</v>
      </c>
      <c r="E1436">
        <v>1152</v>
      </c>
      <c r="F1436" t="str">
        <f>TEXT(tbl_Datos[[#This Row],[Fecha]],"dddd")</f>
        <v>lunes</v>
      </c>
      <c r="G1436">
        <f>WEEKNUM(tbl_Datos[[#This Row],[Fecha]])</f>
        <v>20</v>
      </c>
    </row>
    <row r="1437" spans="2:7" x14ac:dyDescent="0.3">
      <c r="B1437" s="17">
        <v>46154</v>
      </c>
      <c r="C1437" t="s">
        <v>39</v>
      </c>
      <c r="D1437" t="s">
        <v>241</v>
      </c>
      <c r="E1437">
        <v>420</v>
      </c>
      <c r="F1437" t="str">
        <f>TEXT(tbl_Datos[[#This Row],[Fecha]],"dddd")</f>
        <v>martes</v>
      </c>
      <c r="G1437">
        <f>WEEKNUM(tbl_Datos[[#This Row],[Fecha]])</f>
        <v>20</v>
      </c>
    </row>
    <row r="1438" spans="2:7" x14ac:dyDescent="0.3">
      <c r="B1438" s="17">
        <v>46154</v>
      </c>
      <c r="C1438" t="s">
        <v>42</v>
      </c>
      <c r="D1438" t="s">
        <v>221</v>
      </c>
      <c r="E1438">
        <v>325</v>
      </c>
      <c r="F1438" t="str">
        <f>TEXT(tbl_Datos[[#This Row],[Fecha]],"dddd")</f>
        <v>martes</v>
      </c>
      <c r="G1438">
        <f>WEEKNUM(tbl_Datos[[#This Row],[Fecha]])</f>
        <v>20</v>
      </c>
    </row>
    <row r="1439" spans="2:7" x14ac:dyDescent="0.3">
      <c r="B1439" s="17">
        <v>46154</v>
      </c>
      <c r="C1439" t="s">
        <v>39</v>
      </c>
      <c r="D1439" t="s">
        <v>234</v>
      </c>
      <c r="E1439">
        <v>612</v>
      </c>
      <c r="F1439" t="str">
        <f>TEXT(tbl_Datos[[#This Row],[Fecha]],"dddd")</f>
        <v>martes</v>
      </c>
      <c r="G1439">
        <f>WEEKNUM(tbl_Datos[[#This Row],[Fecha]])</f>
        <v>20</v>
      </c>
    </row>
    <row r="1440" spans="2:7" x14ac:dyDescent="0.3">
      <c r="B1440" s="17">
        <v>46154</v>
      </c>
      <c r="C1440" t="s">
        <v>38</v>
      </c>
      <c r="D1440" t="s">
        <v>227</v>
      </c>
      <c r="E1440">
        <v>580</v>
      </c>
      <c r="F1440" t="str">
        <f>TEXT(tbl_Datos[[#This Row],[Fecha]],"dddd")</f>
        <v>martes</v>
      </c>
      <c r="G1440">
        <f>WEEKNUM(tbl_Datos[[#This Row],[Fecha]])</f>
        <v>20</v>
      </c>
    </row>
    <row r="1441" spans="2:7" x14ac:dyDescent="0.3">
      <c r="B1441" s="17">
        <v>46154</v>
      </c>
      <c r="C1441" t="s">
        <v>39</v>
      </c>
      <c r="D1441" t="s">
        <v>226</v>
      </c>
      <c r="E1441">
        <v>1632</v>
      </c>
      <c r="F1441" t="str">
        <f>TEXT(tbl_Datos[[#This Row],[Fecha]],"dddd")</f>
        <v>martes</v>
      </c>
      <c r="G1441">
        <f>WEEKNUM(tbl_Datos[[#This Row],[Fecha]])</f>
        <v>20</v>
      </c>
    </row>
    <row r="1442" spans="2:7" x14ac:dyDescent="0.3">
      <c r="B1442" s="17">
        <v>46154</v>
      </c>
      <c r="C1442" t="s">
        <v>39</v>
      </c>
      <c r="D1442" t="s">
        <v>225</v>
      </c>
      <c r="E1442">
        <v>1280</v>
      </c>
      <c r="F1442" t="str">
        <f>TEXT(tbl_Datos[[#This Row],[Fecha]],"dddd")</f>
        <v>martes</v>
      </c>
      <c r="G1442">
        <f>WEEKNUM(tbl_Datos[[#This Row],[Fecha]])</f>
        <v>20</v>
      </c>
    </row>
    <row r="1443" spans="2:7" x14ac:dyDescent="0.3">
      <c r="B1443" s="17">
        <v>46154</v>
      </c>
      <c r="C1443" t="s">
        <v>38</v>
      </c>
      <c r="D1443" t="s">
        <v>215</v>
      </c>
      <c r="E1443">
        <v>1518</v>
      </c>
      <c r="F1443" t="str">
        <f>TEXT(tbl_Datos[[#This Row],[Fecha]],"dddd")</f>
        <v>martes</v>
      </c>
      <c r="G1443">
        <f>WEEKNUM(tbl_Datos[[#This Row],[Fecha]])</f>
        <v>20</v>
      </c>
    </row>
    <row r="1444" spans="2:7" x14ac:dyDescent="0.3">
      <c r="B1444" s="17">
        <v>46154</v>
      </c>
      <c r="C1444" t="s">
        <v>42</v>
      </c>
      <c r="D1444" t="s">
        <v>242</v>
      </c>
      <c r="E1444">
        <v>741</v>
      </c>
      <c r="F1444" t="str">
        <f>TEXT(tbl_Datos[[#This Row],[Fecha]],"dddd")</f>
        <v>martes</v>
      </c>
      <c r="G1444">
        <f>WEEKNUM(tbl_Datos[[#This Row],[Fecha]])</f>
        <v>20</v>
      </c>
    </row>
    <row r="1445" spans="2:7" x14ac:dyDescent="0.3">
      <c r="B1445" s="17">
        <v>46154</v>
      </c>
      <c r="C1445" t="s">
        <v>39</v>
      </c>
      <c r="D1445" t="s">
        <v>231</v>
      </c>
      <c r="E1445">
        <v>528</v>
      </c>
      <c r="F1445" t="str">
        <f>TEXT(tbl_Datos[[#This Row],[Fecha]],"dddd")</f>
        <v>martes</v>
      </c>
      <c r="G1445">
        <f>WEEKNUM(tbl_Datos[[#This Row],[Fecha]])</f>
        <v>20</v>
      </c>
    </row>
    <row r="1446" spans="2:7" x14ac:dyDescent="0.3">
      <c r="B1446" s="17">
        <v>46154</v>
      </c>
      <c r="C1446" t="s">
        <v>38</v>
      </c>
      <c r="D1446" t="s">
        <v>227</v>
      </c>
      <c r="E1446">
        <v>522</v>
      </c>
      <c r="F1446" t="str">
        <f>TEXT(tbl_Datos[[#This Row],[Fecha]],"dddd")</f>
        <v>martes</v>
      </c>
      <c r="G1446">
        <f>WEEKNUM(tbl_Datos[[#This Row],[Fecha]])</f>
        <v>20</v>
      </c>
    </row>
    <row r="1447" spans="2:7" x14ac:dyDescent="0.3">
      <c r="B1447" s="17">
        <v>46154</v>
      </c>
      <c r="C1447" t="s">
        <v>42</v>
      </c>
      <c r="D1447" t="s">
        <v>234</v>
      </c>
      <c r="E1447">
        <v>612</v>
      </c>
      <c r="F1447" t="str">
        <f>TEXT(tbl_Datos[[#This Row],[Fecha]],"dddd")</f>
        <v>martes</v>
      </c>
      <c r="G1447">
        <f>WEEKNUM(tbl_Datos[[#This Row],[Fecha]])</f>
        <v>20</v>
      </c>
    </row>
    <row r="1448" spans="2:7" x14ac:dyDescent="0.3">
      <c r="B1448" s="17">
        <v>46154</v>
      </c>
      <c r="C1448" t="s">
        <v>42</v>
      </c>
      <c r="D1448" t="s">
        <v>215</v>
      </c>
      <c r="E1448">
        <v>621</v>
      </c>
      <c r="F1448" t="str">
        <f>TEXT(tbl_Datos[[#This Row],[Fecha]],"dddd")</f>
        <v>martes</v>
      </c>
      <c r="G1448">
        <f>WEEKNUM(tbl_Datos[[#This Row],[Fecha]])</f>
        <v>20</v>
      </c>
    </row>
    <row r="1449" spans="2:7" x14ac:dyDescent="0.3">
      <c r="B1449" s="17">
        <v>46155</v>
      </c>
      <c r="C1449" t="s">
        <v>39</v>
      </c>
      <c r="D1449" t="s">
        <v>238</v>
      </c>
      <c r="E1449">
        <v>2001</v>
      </c>
      <c r="F1449" t="str">
        <f>TEXT(tbl_Datos[[#This Row],[Fecha]],"dddd")</f>
        <v>miércoles</v>
      </c>
      <c r="G1449">
        <f>WEEKNUM(tbl_Datos[[#This Row],[Fecha]])</f>
        <v>20</v>
      </c>
    </row>
    <row r="1450" spans="2:7" x14ac:dyDescent="0.3">
      <c r="B1450" s="17">
        <v>46155</v>
      </c>
      <c r="C1450" t="s">
        <v>38</v>
      </c>
      <c r="D1450" t="s">
        <v>238</v>
      </c>
      <c r="E1450">
        <v>2175</v>
      </c>
      <c r="F1450" t="str">
        <f>TEXT(tbl_Datos[[#This Row],[Fecha]],"dddd")</f>
        <v>miércoles</v>
      </c>
      <c r="G1450">
        <f>WEEKNUM(tbl_Datos[[#This Row],[Fecha]])</f>
        <v>20</v>
      </c>
    </row>
    <row r="1451" spans="2:7" x14ac:dyDescent="0.3">
      <c r="B1451" s="17">
        <v>46155</v>
      </c>
      <c r="C1451" t="s">
        <v>38</v>
      </c>
      <c r="D1451" t="s">
        <v>228</v>
      </c>
      <c r="E1451">
        <v>1368</v>
      </c>
      <c r="F1451" t="str">
        <f>TEXT(tbl_Datos[[#This Row],[Fecha]],"dddd")</f>
        <v>miércoles</v>
      </c>
      <c r="G1451">
        <f>WEEKNUM(tbl_Datos[[#This Row],[Fecha]])</f>
        <v>20</v>
      </c>
    </row>
    <row r="1452" spans="2:7" x14ac:dyDescent="0.3">
      <c r="B1452" s="17">
        <v>46155</v>
      </c>
      <c r="C1452" t="s">
        <v>42</v>
      </c>
      <c r="D1452" t="s">
        <v>237</v>
      </c>
      <c r="E1452">
        <v>819</v>
      </c>
      <c r="F1452" t="str">
        <f>TEXT(tbl_Datos[[#This Row],[Fecha]],"dddd")</f>
        <v>miércoles</v>
      </c>
      <c r="G1452">
        <f>WEEKNUM(tbl_Datos[[#This Row],[Fecha]])</f>
        <v>20</v>
      </c>
    </row>
    <row r="1453" spans="2:7" x14ac:dyDescent="0.3">
      <c r="B1453" s="17">
        <v>46155</v>
      </c>
      <c r="C1453" t="s">
        <v>106</v>
      </c>
      <c r="D1453" t="s">
        <v>219</v>
      </c>
      <c r="E1453">
        <v>1547</v>
      </c>
      <c r="F1453" t="str">
        <f>TEXT(tbl_Datos[[#This Row],[Fecha]],"dddd")</f>
        <v>miércoles</v>
      </c>
      <c r="G1453">
        <f>WEEKNUM(tbl_Datos[[#This Row],[Fecha]])</f>
        <v>20</v>
      </c>
    </row>
    <row r="1454" spans="2:7" x14ac:dyDescent="0.3">
      <c r="B1454" s="17">
        <v>46155</v>
      </c>
      <c r="C1454" t="s">
        <v>39</v>
      </c>
      <c r="D1454" t="s">
        <v>226</v>
      </c>
      <c r="E1454">
        <v>1344</v>
      </c>
      <c r="F1454" t="str">
        <f>TEXT(tbl_Datos[[#This Row],[Fecha]],"dddd")</f>
        <v>miércoles</v>
      </c>
      <c r="G1454">
        <f>WEEKNUM(tbl_Datos[[#This Row],[Fecha]])</f>
        <v>20</v>
      </c>
    </row>
    <row r="1455" spans="2:7" x14ac:dyDescent="0.3">
      <c r="B1455" s="17">
        <v>46155</v>
      </c>
      <c r="C1455" t="s">
        <v>42</v>
      </c>
      <c r="D1455" t="s">
        <v>228</v>
      </c>
      <c r="E1455">
        <v>864</v>
      </c>
      <c r="F1455" t="str">
        <f>TEXT(tbl_Datos[[#This Row],[Fecha]],"dddd")</f>
        <v>miércoles</v>
      </c>
      <c r="G1455">
        <f>WEEKNUM(tbl_Datos[[#This Row],[Fecha]])</f>
        <v>20</v>
      </c>
    </row>
    <row r="1456" spans="2:7" x14ac:dyDescent="0.3">
      <c r="B1456" s="17">
        <v>46155</v>
      </c>
      <c r="C1456" t="s">
        <v>38</v>
      </c>
      <c r="D1456" t="s">
        <v>223</v>
      </c>
      <c r="E1456">
        <v>954</v>
      </c>
      <c r="F1456" t="str">
        <f>TEXT(tbl_Datos[[#This Row],[Fecha]],"dddd")</f>
        <v>miércoles</v>
      </c>
      <c r="G1456">
        <f>WEEKNUM(tbl_Datos[[#This Row],[Fecha]])</f>
        <v>20</v>
      </c>
    </row>
    <row r="1457" spans="2:7" x14ac:dyDescent="0.3">
      <c r="B1457" s="17">
        <v>46155</v>
      </c>
      <c r="C1457" t="s">
        <v>42</v>
      </c>
      <c r="D1457" t="s">
        <v>215</v>
      </c>
      <c r="E1457">
        <v>1380</v>
      </c>
      <c r="F1457" t="str">
        <f>TEXT(tbl_Datos[[#This Row],[Fecha]],"dddd")</f>
        <v>miércoles</v>
      </c>
      <c r="G1457">
        <f>WEEKNUM(tbl_Datos[[#This Row],[Fecha]])</f>
        <v>20</v>
      </c>
    </row>
    <row r="1458" spans="2:7" x14ac:dyDescent="0.3">
      <c r="B1458" s="17">
        <v>46155</v>
      </c>
      <c r="C1458" t="s">
        <v>42</v>
      </c>
      <c r="D1458" t="s">
        <v>227</v>
      </c>
      <c r="E1458">
        <v>1102</v>
      </c>
      <c r="F1458" t="str">
        <f>TEXT(tbl_Datos[[#This Row],[Fecha]],"dddd")</f>
        <v>miércoles</v>
      </c>
      <c r="G1458">
        <f>WEEKNUM(tbl_Datos[[#This Row],[Fecha]])</f>
        <v>20</v>
      </c>
    </row>
    <row r="1459" spans="2:7" x14ac:dyDescent="0.3">
      <c r="B1459" s="17">
        <v>46155</v>
      </c>
      <c r="C1459" t="s">
        <v>106</v>
      </c>
      <c r="D1459" t="s">
        <v>215</v>
      </c>
      <c r="E1459">
        <v>897</v>
      </c>
      <c r="F1459" t="str">
        <f>TEXT(tbl_Datos[[#This Row],[Fecha]],"dddd")</f>
        <v>miércoles</v>
      </c>
      <c r="G1459">
        <f>WEEKNUM(tbl_Datos[[#This Row],[Fecha]])</f>
        <v>20</v>
      </c>
    </row>
    <row r="1460" spans="2:7" x14ac:dyDescent="0.3">
      <c r="B1460" s="17">
        <v>46155</v>
      </c>
      <c r="C1460" t="s">
        <v>39</v>
      </c>
      <c r="D1460" t="s">
        <v>242</v>
      </c>
      <c r="E1460">
        <v>1311</v>
      </c>
      <c r="F1460" t="str">
        <f>TEXT(tbl_Datos[[#This Row],[Fecha]],"dddd")</f>
        <v>miércoles</v>
      </c>
      <c r="G1460">
        <f>WEEKNUM(tbl_Datos[[#This Row],[Fecha]])</f>
        <v>20</v>
      </c>
    </row>
    <row r="1461" spans="2:7" x14ac:dyDescent="0.3">
      <c r="B1461" s="17">
        <v>46155</v>
      </c>
      <c r="C1461" t="s">
        <v>42</v>
      </c>
      <c r="D1461" t="s">
        <v>226</v>
      </c>
      <c r="E1461">
        <v>2112</v>
      </c>
      <c r="F1461" t="str">
        <f>TEXT(tbl_Datos[[#This Row],[Fecha]],"dddd")</f>
        <v>miércoles</v>
      </c>
      <c r="G1461">
        <f>WEEKNUM(tbl_Datos[[#This Row],[Fecha]])</f>
        <v>20</v>
      </c>
    </row>
    <row r="1462" spans="2:7" x14ac:dyDescent="0.3">
      <c r="B1462" s="17">
        <v>46155</v>
      </c>
      <c r="C1462" t="s">
        <v>42</v>
      </c>
      <c r="D1462" t="s">
        <v>239</v>
      </c>
      <c r="E1462">
        <v>76</v>
      </c>
      <c r="F1462" t="str">
        <f>TEXT(tbl_Datos[[#This Row],[Fecha]],"dddd")</f>
        <v>miércoles</v>
      </c>
      <c r="G1462">
        <f>WEEKNUM(tbl_Datos[[#This Row],[Fecha]])</f>
        <v>20</v>
      </c>
    </row>
    <row r="1463" spans="2:7" x14ac:dyDescent="0.3">
      <c r="B1463" s="17">
        <v>46155</v>
      </c>
      <c r="C1463" t="s">
        <v>106</v>
      </c>
      <c r="D1463" t="s">
        <v>235</v>
      </c>
      <c r="E1463">
        <v>688</v>
      </c>
      <c r="F1463" t="str">
        <f>TEXT(tbl_Datos[[#This Row],[Fecha]],"dddd")</f>
        <v>miércoles</v>
      </c>
      <c r="G1463">
        <f>WEEKNUM(tbl_Datos[[#This Row],[Fecha]])</f>
        <v>20</v>
      </c>
    </row>
    <row r="1464" spans="2:7" x14ac:dyDescent="0.3">
      <c r="B1464" s="17">
        <v>46156</v>
      </c>
      <c r="C1464" t="s">
        <v>38</v>
      </c>
      <c r="D1464" t="s">
        <v>236</v>
      </c>
      <c r="E1464">
        <v>44</v>
      </c>
      <c r="F1464" t="str">
        <f>TEXT(tbl_Datos[[#This Row],[Fecha]],"dddd")</f>
        <v>jueves</v>
      </c>
      <c r="G1464">
        <f>WEEKNUM(tbl_Datos[[#This Row],[Fecha]])</f>
        <v>20</v>
      </c>
    </row>
    <row r="1465" spans="2:7" x14ac:dyDescent="0.3">
      <c r="B1465" s="17">
        <v>46156</v>
      </c>
      <c r="C1465" t="s">
        <v>106</v>
      </c>
      <c r="D1465" t="s">
        <v>223</v>
      </c>
      <c r="E1465">
        <v>265</v>
      </c>
      <c r="F1465" t="str">
        <f>TEXT(tbl_Datos[[#This Row],[Fecha]],"dddd")</f>
        <v>jueves</v>
      </c>
      <c r="G1465">
        <f>WEEKNUM(tbl_Datos[[#This Row],[Fecha]])</f>
        <v>20</v>
      </c>
    </row>
    <row r="1466" spans="2:7" x14ac:dyDescent="0.3">
      <c r="B1466" s="17">
        <v>46156</v>
      </c>
      <c r="C1466" t="s">
        <v>38</v>
      </c>
      <c r="D1466" t="s">
        <v>219</v>
      </c>
      <c r="E1466">
        <v>819</v>
      </c>
      <c r="F1466" t="str">
        <f>TEXT(tbl_Datos[[#This Row],[Fecha]],"dddd")</f>
        <v>jueves</v>
      </c>
      <c r="G1466">
        <f>WEEKNUM(tbl_Datos[[#This Row],[Fecha]])</f>
        <v>20</v>
      </c>
    </row>
    <row r="1467" spans="2:7" x14ac:dyDescent="0.3">
      <c r="B1467" s="17">
        <v>46156</v>
      </c>
      <c r="C1467" t="s">
        <v>106</v>
      </c>
      <c r="D1467" t="s">
        <v>234</v>
      </c>
      <c r="E1467">
        <v>255</v>
      </c>
      <c r="F1467" t="str">
        <f>TEXT(tbl_Datos[[#This Row],[Fecha]],"dddd")</f>
        <v>jueves</v>
      </c>
      <c r="G1467">
        <f>WEEKNUM(tbl_Datos[[#This Row],[Fecha]])</f>
        <v>20</v>
      </c>
    </row>
    <row r="1468" spans="2:7" x14ac:dyDescent="0.3">
      <c r="B1468" s="17">
        <v>46156</v>
      </c>
      <c r="C1468" t="s">
        <v>39</v>
      </c>
      <c r="D1468" t="s">
        <v>239</v>
      </c>
      <c r="E1468">
        <v>380</v>
      </c>
      <c r="F1468" t="str">
        <f>TEXT(tbl_Datos[[#This Row],[Fecha]],"dddd")</f>
        <v>jueves</v>
      </c>
      <c r="G1468">
        <f>WEEKNUM(tbl_Datos[[#This Row],[Fecha]])</f>
        <v>20</v>
      </c>
    </row>
    <row r="1469" spans="2:7" x14ac:dyDescent="0.3">
      <c r="B1469" s="17">
        <v>46156</v>
      </c>
      <c r="C1469" t="s">
        <v>38</v>
      </c>
      <c r="D1469" t="s">
        <v>223</v>
      </c>
      <c r="E1469">
        <v>848</v>
      </c>
      <c r="F1469" t="str">
        <f>TEXT(tbl_Datos[[#This Row],[Fecha]],"dddd")</f>
        <v>jueves</v>
      </c>
      <c r="G1469">
        <f>WEEKNUM(tbl_Datos[[#This Row],[Fecha]])</f>
        <v>20</v>
      </c>
    </row>
    <row r="1470" spans="2:7" x14ac:dyDescent="0.3">
      <c r="B1470" s="17">
        <v>46156</v>
      </c>
      <c r="C1470" t="s">
        <v>42</v>
      </c>
      <c r="D1470" t="s">
        <v>228</v>
      </c>
      <c r="E1470">
        <v>1296</v>
      </c>
      <c r="F1470" t="str">
        <f>TEXT(tbl_Datos[[#This Row],[Fecha]],"dddd")</f>
        <v>jueves</v>
      </c>
      <c r="G1470">
        <f>WEEKNUM(tbl_Datos[[#This Row],[Fecha]])</f>
        <v>20</v>
      </c>
    </row>
    <row r="1471" spans="2:7" x14ac:dyDescent="0.3">
      <c r="B1471" s="17">
        <v>46156</v>
      </c>
      <c r="C1471" t="s">
        <v>38</v>
      </c>
      <c r="D1471" t="s">
        <v>233</v>
      </c>
      <c r="E1471">
        <v>765</v>
      </c>
      <c r="F1471" t="str">
        <f>TEXT(tbl_Datos[[#This Row],[Fecha]],"dddd")</f>
        <v>jueves</v>
      </c>
      <c r="G1471">
        <f>WEEKNUM(tbl_Datos[[#This Row],[Fecha]])</f>
        <v>20</v>
      </c>
    </row>
    <row r="1472" spans="2:7" x14ac:dyDescent="0.3">
      <c r="B1472" s="17">
        <v>46156</v>
      </c>
      <c r="C1472" t="s">
        <v>42</v>
      </c>
      <c r="D1472" t="s">
        <v>225</v>
      </c>
      <c r="E1472">
        <v>320</v>
      </c>
      <c r="F1472" t="str">
        <f>TEXT(tbl_Datos[[#This Row],[Fecha]],"dddd")</f>
        <v>jueves</v>
      </c>
      <c r="G1472">
        <f>WEEKNUM(tbl_Datos[[#This Row],[Fecha]])</f>
        <v>20</v>
      </c>
    </row>
    <row r="1473" spans="2:7" x14ac:dyDescent="0.3">
      <c r="B1473" s="17">
        <v>46156</v>
      </c>
      <c r="C1473" t="s">
        <v>39</v>
      </c>
      <c r="D1473" t="s">
        <v>238</v>
      </c>
      <c r="E1473">
        <v>1479</v>
      </c>
      <c r="F1473" t="str">
        <f>TEXT(tbl_Datos[[#This Row],[Fecha]],"dddd")</f>
        <v>jueves</v>
      </c>
      <c r="G1473">
        <f>WEEKNUM(tbl_Datos[[#This Row],[Fecha]])</f>
        <v>20</v>
      </c>
    </row>
    <row r="1474" spans="2:7" x14ac:dyDescent="0.3">
      <c r="B1474" s="17">
        <v>46156</v>
      </c>
      <c r="C1474" t="s">
        <v>106</v>
      </c>
      <c r="D1474" t="s">
        <v>241</v>
      </c>
      <c r="E1474">
        <v>1140</v>
      </c>
      <c r="F1474" t="str">
        <f>TEXT(tbl_Datos[[#This Row],[Fecha]],"dddd")</f>
        <v>jueves</v>
      </c>
      <c r="G1474">
        <f>WEEKNUM(tbl_Datos[[#This Row],[Fecha]])</f>
        <v>20</v>
      </c>
    </row>
    <row r="1475" spans="2:7" x14ac:dyDescent="0.3">
      <c r="B1475" s="17">
        <v>46156</v>
      </c>
      <c r="C1475" t="s">
        <v>39</v>
      </c>
      <c r="D1475" t="s">
        <v>241</v>
      </c>
      <c r="E1475">
        <v>480</v>
      </c>
      <c r="F1475" t="str">
        <f>TEXT(tbl_Datos[[#This Row],[Fecha]],"dddd")</f>
        <v>jueves</v>
      </c>
      <c r="G1475">
        <f>WEEKNUM(tbl_Datos[[#This Row],[Fecha]])</f>
        <v>20</v>
      </c>
    </row>
    <row r="1476" spans="2:7" x14ac:dyDescent="0.3">
      <c r="B1476" s="17">
        <v>46156</v>
      </c>
      <c r="C1476" t="s">
        <v>42</v>
      </c>
      <c r="D1476" t="s">
        <v>234</v>
      </c>
      <c r="E1476">
        <v>663</v>
      </c>
      <c r="F1476" t="str">
        <f>TEXT(tbl_Datos[[#This Row],[Fecha]],"dddd")</f>
        <v>jueves</v>
      </c>
      <c r="G1476">
        <f>WEEKNUM(tbl_Datos[[#This Row],[Fecha]])</f>
        <v>20</v>
      </c>
    </row>
    <row r="1477" spans="2:7" x14ac:dyDescent="0.3">
      <c r="B1477" s="17">
        <v>46156</v>
      </c>
      <c r="C1477" t="s">
        <v>38</v>
      </c>
      <c r="D1477" t="s">
        <v>237</v>
      </c>
      <c r="E1477">
        <v>693</v>
      </c>
      <c r="F1477" t="str">
        <f>TEXT(tbl_Datos[[#This Row],[Fecha]],"dddd")</f>
        <v>jueves</v>
      </c>
      <c r="G1477">
        <f>WEEKNUM(tbl_Datos[[#This Row],[Fecha]])</f>
        <v>20</v>
      </c>
    </row>
    <row r="1478" spans="2:7" x14ac:dyDescent="0.3">
      <c r="B1478" s="17">
        <v>46157</v>
      </c>
      <c r="C1478" t="s">
        <v>106</v>
      </c>
      <c r="D1478" t="s">
        <v>227</v>
      </c>
      <c r="E1478">
        <v>232</v>
      </c>
      <c r="F1478" t="str">
        <f>TEXT(tbl_Datos[[#This Row],[Fecha]],"dddd")</f>
        <v>viernes</v>
      </c>
      <c r="G1478">
        <f>WEEKNUM(tbl_Datos[[#This Row],[Fecha]])</f>
        <v>20</v>
      </c>
    </row>
    <row r="1479" spans="2:7" x14ac:dyDescent="0.3">
      <c r="B1479" s="17">
        <v>46157</v>
      </c>
      <c r="C1479" t="s">
        <v>39</v>
      </c>
      <c r="D1479" t="s">
        <v>223</v>
      </c>
      <c r="E1479">
        <v>424</v>
      </c>
      <c r="F1479" t="str">
        <f>TEXT(tbl_Datos[[#This Row],[Fecha]],"dddd")</f>
        <v>viernes</v>
      </c>
      <c r="G1479">
        <f>WEEKNUM(tbl_Datos[[#This Row],[Fecha]])</f>
        <v>20</v>
      </c>
    </row>
    <row r="1480" spans="2:7" x14ac:dyDescent="0.3">
      <c r="B1480" s="17">
        <v>46157</v>
      </c>
      <c r="C1480" t="s">
        <v>42</v>
      </c>
      <c r="D1480" t="s">
        <v>235</v>
      </c>
      <c r="E1480">
        <v>516</v>
      </c>
      <c r="F1480" t="str">
        <f>TEXT(tbl_Datos[[#This Row],[Fecha]],"dddd")</f>
        <v>viernes</v>
      </c>
      <c r="G1480">
        <f>WEEKNUM(tbl_Datos[[#This Row],[Fecha]])</f>
        <v>20</v>
      </c>
    </row>
    <row r="1481" spans="2:7" x14ac:dyDescent="0.3">
      <c r="B1481" s="17">
        <v>46157</v>
      </c>
      <c r="C1481" t="s">
        <v>39</v>
      </c>
      <c r="D1481" t="s">
        <v>217</v>
      </c>
      <c r="E1481">
        <v>312</v>
      </c>
      <c r="F1481" t="str">
        <f>TEXT(tbl_Datos[[#This Row],[Fecha]],"dddd")</f>
        <v>viernes</v>
      </c>
      <c r="G1481">
        <f>WEEKNUM(tbl_Datos[[#This Row],[Fecha]])</f>
        <v>20</v>
      </c>
    </row>
    <row r="1482" spans="2:7" x14ac:dyDescent="0.3">
      <c r="B1482" s="17">
        <v>46157</v>
      </c>
      <c r="C1482" t="s">
        <v>38</v>
      </c>
      <c r="D1482" t="s">
        <v>229</v>
      </c>
      <c r="E1482">
        <v>792</v>
      </c>
      <c r="F1482" t="str">
        <f>TEXT(tbl_Datos[[#This Row],[Fecha]],"dddd")</f>
        <v>viernes</v>
      </c>
      <c r="G1482">
        <f>WEEKNUM(tbl_Datos[[#This Row],[Fecha]])</f>
        <v>20</v>
      </c>
    </row>
    <row r="1483" spans="2:7" x14ac:dyDescent="0.3">
      <c r="B1483" s="17">
        <v>46157</v>
      </c>
      <c r="C1483" t="s">
        <v>42</v>
      </c>
      <c r="D1483" t="s">
        <v>242</v>
      </c>
      <c r="E1483">
        <v>1425</v>
      </c>
      <c r="F1483" t="str">
        <f>TEXT(tbl_Datos[[#This Row],[Fecha]],"dddd")</f>
        <v>viernes</v>
      </c>
      <c r="G1483">
        <f>WEEKNUM(tbl_Datos[[#This Row],[Fecha]])</f>
        <v>20</v>
      </c>
    </row>
    <row r="1484" spans="2:7" x14ac:dyDescent="0.3">
      <c r="B1484" s="17">
        <v>46157</v>
      </c>
      <c r="C1484" t="s">
        <v>38</v>
      </c>
      <c r="D1484" t="s">
        <v>236</v>
      </c>
      <c r="E1484">
        <v>77</v>
      </c>
      <c r="F1484" t="str">
        <f>TEXT(tbl_Datos[[#This Row],[Fecha]],"dddd")</f>
        <v>viernes</v>
      </c>
      <c r="G1484">
        <f>WEEKNUM(tbl_Datos[[#This Row],[Fecha]])</f>
        <v>20</v>
      </c>
    </row>
    <row r="1485" spans="2:7" x14ac:dyDescent="0.3">
      <c r="B1485" s="17">
        <v>46157</v>
      </c>
      <c r="C1485" t="s">
        <v>38</v>
      </c>
      <c r="D1485" t="s">
        <v>226</v>
      </c>
      <c r="E1485">
        <v>1632</v>
      </c>
      <c r="F1485" t="str">
        <f>TEXT(tbl_Datos[[#This Row],[Fecha]],"dddd")</f>
        <v>viernes</v>
      </c>
      <c r="G1485">
        <f>WEEKNUM(tbl_Datos[[#This Row],[Fecha]])</f>
        <v>20</v>
      </c>
    </row>
    <row r="1486" spans="2:7" x14ac:dyDescent="0.3">
      <c r="B1486" s="17">
        <v>46157</v>
      </c>
      <c r="C1486" t="s">
        <v>38</v>
      </c>
      <c r="D1486" t="s">
        <v>225</v>
      </c>
      <c r="E1486">
        <v>1344</v>
      </c>
      <c r="F1486" t="str">
        <f>TEXT(tbl_Datos[[#This Row],[Fecha]],"dddd")</f>
        <v>viernes</v>
      </c>
      <c r="G1486">
        <f>WEEKNUM(tbl_Datos[[#This Row],[Fecha]])</f>
        <v>20</v>
      </c>
    </row>
    <row r="1487" spans="2:7" x14ac:dyDescent="0.3">
      <c r="B1487" s="17">
        <v>46157</v>
      </c>
      <c r="C1487" t="s">
        <v>39</v>
      </c>
      <c r="D1487" t="s">
        <v>221</v>
      </c>
      <c r="E1487">
        <v>39</v>
      </c>
      <c r="F1487" t="str">
        <f>TEXT(tbl_Datos[[#This Row],[Fecha]],"dddd")</f>
        <v>viernes</v>
      </c>
      <c r="G1487">
        <f>WEEKNUM(tbl_Datos[[#This Row],[Fecha]])</f>
        <v>20</v>
      </c>
    </row>
    <row r="1488" spans="2:7" x14ac:dyDescent="0.3">
      <c r="B1488" s="17">
        <v>46157</v>
      </c>
      <c r="C1488" t="s">
        <v>106</v>
      </c>
      <c r="D1488" t="s">
        <v>231</v>
      </c>
      <c r="E1488">
        <v>286</v>
      </c>
      <c r="F1488" t="str">
        <f>TEXT(tbl_Datos[[#This Row],[Fecha]],"dddd")</f>
        <v>viernes</v>
      </c>
      <c r="G1488">
        <f>WEEKNUM(tbl_Datos[[#This Row],[Fecha]])</f>
        <v>20</v>
      </c>
    </row>
    <row r="1489" spans="2:7" x14ac:dyDescent="0.3">
      <c r="B1489" s="17">
        <v>46157</v>
      </c>
      <c r="C1489" t="s">
        <v>106</v>
      </c>
      <c r="D1489" t="s">
        <v>228</v>
      </c>
      <c r="E1489">
        <v>1512</v>
      </c>
      <c r="F1489" t="str">
        <f>TEXT(tbl_Datos[[#This Row],[Fecha]],"dddd")</f>
        <v>viernes</v>
      </c>
      <c r="G1489">
        <f>WEEKNUM(tbl_Datos[[#This Row],[Fecha]])</f>
        <v>20</v>
      </c>
    </row>
    <row r="1490" spans="2:7" x14ac:dyDescent="0.3">
      <c r="B1490" s="17">
        <v>46157</v>
      </c>
      <c r="C1490" t="s">
        <v>38</v>
      </c>
      <c r="D1490" t="s">
        <v>226</v>
      </c>
      <c r="E1490">
        <v>96</v>
      </c>
      <c r="F1490" t="str">
        <f>TEXT(tbl_Datos[[#This Row],[Fecha]],"dddd")</f>
        <v>viernes</v>
      </c>
      <c r="G1490">
        <f>WEEKNUM(tbl_Datos[[#This Row],[Fecha]])</f>
        <v>20</v>
      </c>
    </row>
    <row r="1491" spans="2:7" x14ac:dyDescent="0.3">
      <c r="B1491" s="17">
        <v>46157</v>
      </c>
      <c r="C1491" t="s">
        <v>39</v>
      </c>
      <c r="D1491" t="s">
        <v>232</v>
      </c>
      <c r="E1491">
        <v>188</v>
      </c>
      <c r="F1491" t="str">
        <f>TEXT(tbl_Datos[[#This Row],[Fecha]],"dddd")</f>
        <v>viernes</v>
      </c>
      <c r="G1491">
        <f>WEEKNUM(tbl_Datos[[#This Row],[Fecha]])</f>
        <v>20</v>
      </c>
    </row>
    <row r="1492" spans="2:7" x14ac:dyDescent="0.3">
      <c r="B1492" s="17">
        <v>46158</v>
      </c>
      <c r="C1492" t="s">
        <v>39</v>
      </c>
      <c r="D1492" t="s">
        <v>231</v>
      </c>
      <c r="E1492">
        <v>242</v>
      </c>
      <c r="F1492" t="str">
        <f>TEXT(tbl_Datos[[#This Row],[Fecha]],"dddd")</f>
        <v>sábado</v>
      </c>
      <c r="G1492">
        <f>WEEKNUM(tbl_Datos[[#This Row],[Fecha]])</f>
        <v>20</v>
      </c>
    </row>
    <row r="1493" spans="2:7" x14ac:dyDescent="0.3">
      <c r="B1493" s="17">
        <v>46158</v>
      </c>
      <c r="C1493" t="s">
        <v>39</v>
      </c>
      <c r="D1493" t="s">
        <v>238</v>
      </c>
      <c r="E1493">
        <v>870</v>
      </c>
      <c r="F1493" t="str">
        <f>TEXT(tbl_Datos[[#This Row],[Fecha]],"dddd")</f>
        <v>sábado</v>
      </c>
      <c r="G1493">
        <f>WEEKNUM(tbl_Datos[[#This Row],[Fecha]])</f>
        <v>20</v>
      </c>
    </row>
    <row r="1494" spans="2:7" x14ac:dyDescent="0.3">
      <c r="B1494" s="17">
        <v>46158</v>
      </c>
      <c r="C1494" t="s">
        <v>42</v>
      </c>
      <c r="D1494" t="s">
        <v>227</v>
      </c>
      <c r="E1494">
        <v>1450</v>
      </c>
      <c r="F1494" t="str">
        <f>TEXT(tbl_Datos[[#This Row],[Fecha]],"dddd")</f>
        <v>sábado</v>
      </c>
      <c r="G1494">
        <f>WEEKNUM(tbl_Datos[[#This Row],[Fecha]])</f>
        <v>20</v>
      </c>
    </row>
    <row r="1495" spans="2:7" x14ac:dyDescent="0.3">
      <c r="B1495" s="17">
        <v>46158</v>
      </c>
      <c r="C1495" t="s">
        <v>38</v>
      </c>
      <c r="D1495" t="s">
        <v>238</v>
      </c>
      <c r="E1495">
        <v>2088</v>
      </c>
      <c r="F1495" t="str">
        <f>TEXT(tbl_Datos[[#This Row],[Fecha]],"dddd")</f>
        <v>sábado</v>
      </c>
      <c r="G1495">
        <f>WEEKNUM(tbl_Datos[[#This Row],[Fecha]])</f>
        <v>20</v>
      </c>
    </row>
    <row r="1496" spans="2:7" x14ac:dyDescent="0.3">
      <c r="B1496" s="17">
        <v>46158</v>
      </c>
      <c r="C1496" t="s">
        <v>106</v>
      </c>
      <c r="D1496" t="s">
        <v>217</v>
      </c>
      <c r="E1496">
        <v>676</v>
      </c>
      <c r="F1496" t="str">
        <f>TEXT(tbl_Datos[[#This Row],[Fecha]],"dddd")</f>
        <v>sábado</v>
      </c>
      <c r="G1496">
        <f>WEEKNUM(tbl_Datos[[#This Row],[Fecha]])</f>
        <v>20</v>
      </c>
    </row>
    <row r="1497" spans="2:7" x14ac:dyDescent="0.3">
      <c r="B1497" s="17">
        <v>46158</v>
      </c>
      <c r="C1497" t="s">
        <v>106</v>
      </c>
      <c r="D1497" t="s">
        <v>231</v>
      </c>
      <c r="E1497">
        <v>66</v>
      </c>
      <c r="F1497" t="str">
        <f>TEXT(tbl_Datos[[#This Row],[Fecha]],"dddd")</f>
        <v>sábado</v>
      </c>
      <c r="G1497">
        <f>WEEKNUM(tbl_Datos[[#This Row],[Fecha]])</f>
        <v>20</v>
      </c>
    </row>
    <row r="1498" spans="2:7" x14ac:dyDescent="0.3">
      <c r="B1498" s="17">
        <v>46158</v>
      </c>
      <c r="C1498" t="s">
        <v>42</v>
      </c>
      <c r="D1498" t="s">
        <v>235</v>
      </c>
      <c r="E1498">
        <v>645</v>
      </c>
      <c r="F1498" t="str">
        <f>TEXT(tbl_Datos[[#This Row],[Fecha]],"dddd")</f>
        <v>sábado</v>
      </c>
      <c r="G1498">
        <f>WEEKNUM(tbl_Datos[[#This Row],[Fecha]])</f>
        <v>20</v>
      </c>
    </row>
    <row r="1499" spans="2:7" x14ac:dyDescent="0.3">
      <c r="B1499" s="17">
        <v>46158</v>
      </c>
      <c r="C1499" t="s">
        <v>42</v>
      </c>
      <c r="D1499" t="s">
        <v>240</v>
      </c>
      <c r="E1499">
        <v>720</v>
      </c>
      <c r="F1499" t="str">
        <f>TEXT(tbl_Datos[[#This Row],[Fecha]],"dddd")</f>
        <v>sábado</v>
      </c>
      <c r="G1499">
        <f>WEEKNUM(tbl_Datos[[#This Row],[Fecha]])</f>
        <v>20</v>
      </c>
    </row>
    <row r="1500" spans="2:7" x14ac:dyDescent="0.3">
      <c r="B1500" s="17">
        <v>46158</v>
      </c>
      <c r="C1500" t="s">
        <v>42</v>
      </c>
      <c r="D1500" t="s">
        <v>219</v>
      </c>
      <c r="E1500">
        <v>1638</v>
      </c>
      <c r="F1500" t="str">
        <f>TEXT(tbl_Datos[[#This Row],[Fecha]],"dddd")</f>
        <v>sábado</v>
      </c>
      <c r="G1500">
        <f>WEEKNUM(tbl_Datos[[#This Row],[Fecha]])</f>
        <v>20</v>
      </c>
    </row>
    <row r="1501" spans="2:7" x14ac:dyDescent="0.3">
      <c r="B1501" s="17">
        <v>46158</v>
      </c>
      <c r="C1501" t="s">
        <v>106</v>
      </c>
      <c r="D1501" t="s">
        <v>242</v>
      </c>
      <c r="E1501">
        <v>57</v>
      </c>
      <c r="F1501" t="str">
        <f>TEXT(tbl_Datos[[#This Row],[Fecha]],"dddd")</f>
        <v>sábado</v>
      </c>
      <c r="G1501">
        <f>WEEKNUM(tbl_Datos[[#This Row],[Fecha]])</f>
        <v>20</v>
      </c>
    </row>
    <row r="1502" spans="2:7" x14ac:dyDescent="0.3">
      <c r="B1502" s="17">
        <v>46158</v>
      </c>
      <c r="C1502" t="s">
        <v>42</v>
      </c>
      <c r="D1502" t="s">
        <v>242</v>
      </c>
      <c r="E1502">
        <v>627</v>
      </c>
      <c r="F1502" t="str">
        <f>TEXT(tbl_Datos[[#This Row],[Fecha]],"dddd")</f>
        <v>sábado</v>
      </c>
      <c r="G1502">
        <f>WEEKNUM(tbl_Datos[[#This Row],[Fecha]])</f>
        <v>20</v>
      </c>
    </row>
    <row r="1503" spans="2:7" x14ac:dyDescent="0.3">
      <c r="B1503" s="17">
        <v>46158</v>
      </c>
      <c r="C1503" t="s">
        <v>39</v>
      </c>
      <c r="D1503" t="s">
        <v>234</v>
      </c>
      <c r="E1503">
        <v>1224</v>
      </c>
      <c r="F1503" t="str">
        <f>TEXT(tbl_Datos[[#This Row],[Fecha]],"dddd")</f>
        <v>sábado</v>
      </c>
      <c r="G1503">
        <f>WEEKNUM(tbl_Datos[[#This Row],[Fecha]])</f>
        <v>20</v>
      </c>
    </row>
    <row r="1504" spans="2:7" x14ac:dyDescent="0.3">
      <c r="B1504" s="17">
        <v>46158</v>
      </c>
      <c r="C1504" t="s">
        <v>38</v>
      </c>
      <c r="D1504" t="s">
        <v>242</v>
      </c>
      <c r="E1504">
        <v>228</v>
      </c>
      <c r="F1504" t="str">
        <f>TEXT(tbl_Datos[[#This Row],[Fecha]],"dddd")</f>
        <v>sábado</v>
      </c>
      <c r="G1504">
        <f>WEEKNUM(tbl_Datos[[#This Row],[Fecha]])</f>
        <v>20</v>
      </c>
    </row>
    <row r="1505" spans="2:7" x14ac:dyDescent="0.3">
      <c r="B1505" s="17">
        <v>46159</v>
      </c>
      <c r="C1505" t="s">
        <v>106</v>
      </c>
      <c r="D1505" t="s">
        <v>228</v>
      </c>
      <c r="E1505">
        <v>288</v>
      </c>
      <c r="F1505" t="str">
        <f>TEXT(tbl_Datos[[#This Row],[Fecha]],"dddd")</f>
        <v>domingo</v>
      </c>
      <c r="G1505">
        <f>WEEKNUM(tbl_Datos[[#This Row],[Fecha]])</f>
        <v>21</v>
      </c>
    </row>
    <row r="1506" spans="2:7" x14ac:dyDescent="0.3">
      <c r="B1506" s="17">
        <v>46159</v>
      </c>
      <c r="C1506" t="s">
        <v>39</v>
      </c>
      <c r="D1506" t="s">
        <v>237</v>
      </c>
      <c r="E1506">
        <v>189</v>
      </c>
      <c r="F1506" t="str">
        <f>TEXT(tbl_Datos[[#This Row],[Fecha]],"dddd")</f>
        <v>domingo</v>
      </c>
      <c r="G1506">
        <f>WEEKNUM(tbl_Datos[[#This Row],[Fecha]])</f>
        <v>21</v>
      </c>
    </row>
    <row r="1507" spans="2:7" x14ac:dyDescent="0.3">
      <c r="B1507" s="17">
        <v>46159</v>
      </c>
      <c r="C1507" t="s">
        <v>106</v>
      </c>
      <c r="D1507" t="s">
        <v>227</v>
      </c>
      <c r="E1507">
        <v>116</v>
      </c>
      <c r="F1507" t="str">
        <f>TEXT(tbl_Datos[[#This Row],[Fecha]],"dddd")</f>
        <v>domingo</v>
      </c>
      <c r="G1507">
        <f>WEEKNUM(tbl_Datos[[#This Row],[Fecha]])</f>
        <v>21</v>
      </c>
    </row>
    <row r="1508" spans="2:7" x14ac:dyDescent="0.3">
      <c r="B1508" s="17">
        <v>46159</v>
      </c>
      <c r="C1508" t="s">
        <v>42</v>
      </c>
      <c r="D1508" t="s">
        <v>225</v>
      </c>
      <c r="E1508">
        <v>768</v>
      </c>
      <c r="F1508" t="str">
        <f>TEXT(tbl_Datos[[#This Row],[Fecha]],"dddd")</f>
        <v>domingo</v>
      </c>
      <c r="G1508">
        <f>WEEKNUM(tbl_Datos[[#This Row],[Fecha]])</f>
        <v>21</v>
      </c>
    </row>
    <row r="1509" spans="2:7" x14ac:dyDescent="0.3">
      <c r="B1509" s="17">
        <v>46159</v>
      </c>
      <c r="C1509" t="s">
        <v>42</v>
      </c>
      <c r="D1509" t="s">
        <v>223</v>
      </c>
      <c r="E1509">
        <v>424</v>
      </c>
      <c r="F1509" t="str">
        <f>TEXT(tbl_Datos[[#This Row],[Fecha]],"dddd")</f>
        <v>domingo</v>
      </c>
      <c r="G1509">
        <f>WEEKNUM(tbl_Datos[[#This Row],[Fecha]])</f>
        <v>21</v>
      </c>
    </row>
    <row r="1510" spans="2:7" x14ac:dyDescent="0.3">
      <c r="B1510" s="17">
        <v>46159</v>
      </c>
      <c r="C1510" t="s">
        <v>106</v>
      </c>
      <c r="D1510" t="s">
        <v>225</v>
      </c>
      <c r="E1510">
        <v>640</v>
      </c>
      <c r="F1510" t="str">
        <f>TEXT(tbl_Datos[[#This Row],[Fecha]],"dddd")</f>
        <v>domingo</v>
      </c>
      <c r="G1510">
        <f>WEEKNUM(tbl_Datos[[#This Row],[Fecha]])</f>
        <v>21</v>
      </c>
    </row>
    <row r="1511" spans="2:7" x14ac:dyDescent="0.3">
      <c r="B1511" s="17">
        <v>46159</v>
      </c>
      <c r="C1511" t="s">
        <v>42</v>
      </c>
      <c r="D1511" t="s">
        <v>223</v>
      </c>
      <c r="E1511">
        <v>477</v>
      </c>
      <c r="F1511" t="str">
        <f>TEXT(tbl_Datos[[#This Row],[Fecha]],"dddd")</f>
        <v>domingo</v>
      </c>
      <c r="G1511">
        <f>WEEKNUM(tbl_Datos[[#This Row],[Fecha]])</f>
        <v>21</v>
      </c>
    </row>
    <row r="1512" spans="2:7" x14ac:dyDescent="0.3">
      <c r="B1512" s="17">
        <v>46159</v>
      </c>
      <c r="C1512" t="s">
        <v>106</v>
      </c>
      <c r="D1512" t="s">
        <v>229</v>
      </c>
      <c r="E1512">
        <v>1408</v>
      </c>
      <c r="F1512" t="str">
        <f>TEXT(tbl_Datos[[#This Row],[Fecha]],"dddd")</f>
        <v>domingo</v>
      </c>
      <c r="G1512">
        <f>WEEKNUM(tbl_Datos[[#This Row],[Fecha]])</f>
        <v>21</v>
      </c>
    </row>
    <row r="1513" spans="2:7" x14ac:dyDescent="0.3">
      <c r="B1513" s="17">
        <v>46159</v>
      </c>
      <c r="C1513" t="s">
        <v>39</v>
      </c>
      <c r="D1513" t="s">
        <v>228</v>
      </c>
      <c r="E1513">
        <v>1440</v>
      </c>
      <c r="F1513" t="str">
        <f>TEXT(tbl_Datos[[#This Row],[Fecha]],"dddd")</f>
        <v>domingo</v>
      </c>
      <c r="G1513">
        <f>WEEKNUM(tbl_Datos[[#This Row],[Fecha]])</f>
        <v>21</v>
      </c>
    </row>
    <row r="1514" spans="2:7" x14ac:dyDescent="0.3">
      <c r="B1514" s="17">
        <v>46159</v>
      </c>
      <c r="C1514" t="s">
        <v>42</v>
      </c>
      <c r="D1514" t="s">
        <v>232</v>
      </c>
      <c r="E1514">
        <v>1034</v>
      </c>
      <c r="F1514" t="str">
        <f>TEXT(tbl_Datos[[#This Row],[Fecha]],"dddd")</f>
        <v>domingo</v>
      </c>
      <c r="G1514">
        <f>WEEKNUM(tbl_Datos[[#This Row],[Fecha]])</f>
        <v>21</v>
      </c>
    </row>
    <row r="1515" spans="2:7" x14ac:dyDescent="0.3">
      <c r="B1515" s="17">
        <v>46159</v>
      </c>
      <c r="C1515" t="s">
        <v>106</v>
      </c>
      <c r="D1515" t="s">
        <v>221</v>
      </c>
      <c r="E1515">
        <v>169</v>
      </c>
      <c r="F1515" t="str">
        <f>TEXT(tbl_Datos[[#This Row],[Fecha]],"dddd")</f>
        <v>domingo</v>
      </c>
      <c r="G1515">
        <f>WEEKNUM(tbl_Datos[[#This Row],[Fecha]])</f>
        <v>21</v>
      </c>
    </row>
    <row r="1516" spans="2:7" x14ac:dyDescent="0.3">
      <c r="B1516" s="17">
        <v>46159</v>
      </c>
      <c r="C1516" t="s">
        <v>39</v>
      </c>
      <c r="D1516" t="s">
        <v>239</v>
      </c>
      <c r="E1516">
        <v>608</v>
      </c>
      <c r="F1516" t="str">
        <f>TEXT(tbl_Datos[[#This Row],[Fecha]],"dddd")</f>
        <v>domingo</v>
      </c>
      <c r="G1516">
        <f>WEEKNUM(tbl_Datos[[#This Row],[Fecha]])</f>
        <v>21</v>
      </c>
    </row>
    <row r="1517" spans="2:7" x14ac:dyDescent="0.3">
      <c r="B1517" s="17">
        <v>46160</v>
      </c>
      <c r="C1517" t="s">
        <v>42</v>
      </c>
      <c r="D1517" t="s">
        <v>217</v>
      </c>
      <c r="E1517">
        <v>1144</v>
      </c>
      <c r="F1517" t="str">
        <f>TEXT(tbl_Datos[[#This Row],[Fecha]],"dddd")</f>
        <v>lunes</v>
      </c>
      <c r="G1517">
        <f>WEEKNUM(tbl_Datos[[#This Row],[Fecha]])</f>
        <v>21</v>
      </c>
    </row>
    <row r="1518" spans="2:7" x14ac:dyDescent="0.3">
      <c r="B1518" s="17">
        <v>46160</v>
      </c>
      <c r="C1518" t="s">
        <v>38</v>
      </c>
      <c r="D1518" t="s">
        <v>235</v>
      </c>
      <c r="E1518">
        <v>731</v>
      </c>
      <c r="F1518" t="str">
        <f>TEXT(tbl_Datos[[#This Row],[Fecha]],"dddd")</f>
        <v>lunes</v>
      </c>
      <c r="G1518">
        <f>WEEKNUM(tbl_Datos[[#This Row],[Fecha]])</f>
        <v>21</v>
      </c>
    </row>
    <row r="1519" spans="2:7" x14ac:dyDescent="0.3">
      <c r="B1519" s="17">
        <v>46160</v>
      </c>
      <c r="C1519" t="s">
        <v>106</v>
      </c>
      <c r="D1519" t="s">
        <v>241</v>
      </c>
      <c r="E1519">
        <v>1500</v>
      </c>
      <c r="F1519" t="str">
        <f>TEXT(tbl_Datos[[#This Row],[Fecha]],"dddd")</f>
        <v>lunes</v>
      </c>
      <c r="G1519">
        <f>WEEKNUM(tbl_Datos[[#This Row],[Fecha]])</f>
        <v>21</v>
      </c>
    </row>
    <row r="1520" spans="2:7" x14ac:dyDescent="0.3">
      <c r="B1520" s="17">
        <v>46160</v>
      </c>
      <c r="C1520" t="s">
        <v>106</v>
      </c>
      <c r="D1520" t="s">
        <v>229</v>
      </c>
      <c r="E1520">
        <v>176</v>
      </c>
      <c r="F1520" t="str">
        <f>TEXT(tbl_Datos[[#This Row],[Fecha]],"dddd")</f>
        <v>lunes</v>
      </c>
      <c r="G1520">
        <f>WEEKNUM(tbl_Datos[[#This Row],[Fecha]])</f>
        <v>21</v>
      </c>
    </row>
    <row r="1521" spans="2:7" x14ac:dyDescent="0.3">
      <c r="B1521" s="17">
        <v>46160</v>
      </c>
      <c r="C1521" t="s">
        <v>39</v>
      </c>
      <c r="D1521" t="s">
        <v>233</v>
      </c>
      <c r="E1521">
        <v>918</v>
      </c>
      <c r="F1521" t="str">
        <f>TEXT(tbl_Datos[[#This Row],[Fecha]],"dddd")</f>
        <v>lunes</v>
      </c>
      <c r="G1521">
        <f>WEEKNUM(tbl_Datos[[#This Row],[Fecha]])</f>
        <v>21</v>
      </c>
    </row>
    <row r="1522" spans="2:7" x14ac:dyDescent="0.3">
      <c r="B1522" s="17">
        <v>46160</v>
      </c>
      <c r="C1522" t="s">
        <v>38</v>
      </c>
      <c r="D1522" t="s">
        <v>215</v>
      </c>
      <c r="E1522">
        <v>1035</v>
      </c>
      <c r="F1522" t="str">
        <f>TEXT(tbl_Datos[[#This Row],[Fecha]],"dddd")</f>
        <v>lunes</v>
      </c>
      <c r="G1522">
        <f>WEEKNUM(tbl_Datos[[#This Row],[Fecha]])</f>
        <v>21</v>
      </c>
    </row>
    <row r="1523" spans="2:7" x14ac:dyDescent="0.3">
      <c r="B1523" s="17">
        <v>46160</v>
      </c>
      <c r="C1523" t="s">
        <v>38</v>
      </c>
      <c r="D1523" t="s">
        <v>242</v>
      </c>
      <c r="E1523">
        <v>1425</v>
      </c>
      <c r="F1523" t="str">
        <f>TEXT(tbl_Datos[[#This Row],[Fecha]],"dddd")</f>
        <v>lunes</v>
      </c>
      <c r="G1523">
        <f>WEEKNUM(tbl_Datos[[#This Row],[Fecha]])</f>
        <v>21</v>
      </c>
    </row>
    <row r="1524" spans="2:7" x14ac:dyDescent="0.3">
      <c r="B1524" s="17">
        <v>46160</v>
      </c>
      <c r="C1524" t="s">
        <v>38</v>
      </c>
      <c r="D1524" t="s">
        <v>223</v>
      </c>
      <c r="E1524">
        <v>265</v>
      </c>
      <c r="F1524" t="str">
        <f>TEXT(tbl_Datos[[#This Row],[Fecha]],"dddd")</f>
        <v>lunes</v>
      </c>
      <c r="G1524">
        <f>WEEKNUM(tbl_Datos[[#This Row],[Fecha]])</f>
        <v>21</v>
      </c>
    </row>
    <row r="1525" spans="2:7" x14ac:dyDescent="0.3">
      <c r="B1525" s="17">
        <v>46160</v>
      </c>
      <c r="C1525" t="s">
        <v>38</v>
      </c>
      <c r="D1525" t="s">
        <v>240</v>
      </c>
      <c r="E1525">
        <v>720</v>
      </c>
      <c r="F1525" t="str">
        <f>TEXT(tbl_Datos[[#This Row],[Fecha]],"dddd")</f>
        <v>lunes</v>
      </c>
      <c r="G1525">
        <f>WEEKNUM(tbl_Datos[[#This Row],[Fecha]])</f>
        <v>21</v>
      </c>
    </row>
    <row r="1526" spans="2:7" x14ac:dyDescent="0.3">
      <c r="B1526" s="17">
        <v>46160</v>
      </c>
      <c r="C1526" t="s">
        <v>38</v>
      </c>
      <c r="D1526" t="s">
        <v>238</v>
      </c>
      <c r="E1526">
        <v>1479</v>
      </c>
      <c r="F1526" t="str">
        <f>TEXT(tbl_Datos[[#This Row],[Fecha]],"dddd")</f>
        <v>lunes</v>
      </c>
      <c r="G1526">
        <f>WEEKNUM(tbl_Datos[[#This Row],[Fecha]])</f>
        <v>21</v>
      </c>
    </row>
    <row r="1527" spans="2:7" x14ac:dyDescent="0.3">
      <c r="B1527" s="17">
        <v>46160</v>
      </c>
      <c r="C1527" t="s">
        <v>106</v>
      </c>
      <c r="D1527" t="s">
        <v>237</v>
      </c>
      <c r="E1527">
        <v>63</v>
      </c>
      <c r="F1527" t="str">
        <f>TEXT(tbl_Datos[[#This Row],[Fecha]],"dddd")</f>
        <v>lunes</v>
      </c>
      <c r="G1527">
        <f>WEEKNUM(tbl_Datos[[#This Row],[Fecha]])</f>
        <v>21</v>
      </c>
    </row>
    <row r="1528" spans="2:7" x14ac:dyDescent="0.3">
      <c r="B1528" s="17">
        <v>46160</v>
      </c>
      <c r="C1528" t="s">
        <v>38</v>
      </c>
      <c r="D1528" t="s">
        <v>229</v>
      </c>
      <c r="E1528">
        <v>440</v>
      </c>
      <c r="F1528" t="str">
        <f>TEXT(tbl_Datos[[#This Row],[Fecha]],"dddd")</f>
        <v>lunes</v>
      </c>
      <c r="G1528">
        <f>WEEKNUM(tbl_Datos[[#This Row],[Fecha]])</f>
        <v>21</v>
      </c>
    </row>
    <row r="1529" spans="2:7" x14ac:dyDescent="0.3">
      <c r="B1529" s="17">
        <v>46160</v>
      </c>
      <c r="C1529" t="s">
        <v>39</v>
      </c>
      <c r="D1529" t="s">
        <v>232</v>
      </c>
      <c r="E1529">
        <v>940</v>
      </c>
      <c r="F1529" t="str">
        <f>TEXT(tbl_Datos[[#This Row],[Fecha]],"dddd")</f>
        <v>lunes</v>
      </c>
      <c r="G1529">
        <f>WEEKNUM(tbl_Datos[[#This Row],[Fecha]])</f>
        <v>21</v>
      </c>
    </row>
    <row r="1530" spans="2:7" x14ac:dyDescent="0.3">
      <c r="B1530" s="17">
        <v>46160</v>
      </c>
      <c r="C1530" t="s">
        <v>39</v>
      </c>
      <c r="D1530" t="s">
        <v>229</v>
      </c>
      <c r="E1530">
        <v>1232</v>
      </c>
      <c r="F1530" t="str">
        <f>TEXT(tbl_Datos[[#This Row],[Fecha]],"dddd")</f>
        <v>lunes</v>
      </c>
      <c r="G1530">
        <f>WEEKNUM(tbl_Datos[[#This Row],[Fecha]])</f>
        <v>21</v>
      </c>
    </row>
    <row r="1531" spans="2:7" x14ac:dyDescent="0.3">
      <c r="B1531" s="17">
        <v>46161</v>
      </c>
      <c r="C1531" t="s">
        <v>38</v>
      </c>
      <c r="D1531" t="s">
        <v>219</v>
      </c>
      <c r="E1531">
        <v>1092</v>
      </c>
      <c r="F1531" t="str">
        <f>TEXT(tbl_Datos[[#This Row],[Fecha]],"dddd")</f>
        <v>martes</v>
      </c>
      <c r="G1531">
        <f>WEEKNUM(tbl_Datos[[#This Row],[Fecha]])</f>
        <v>21</v>
      </c>
    </row>
    <row r="1532" spans="2:7" x14ac:dyDescent="0.3">
      <c r="B1532" s="17">
        <v>46161</v>
      </c>
      <c r="C1532" t="s">
        <v>106</v>
      </c>
      <c r="D1532" t="s">
        <v>236</v>
      </c>
      <c r="E1532">
        <v>88</v>
      </c>
      <c r="F1532" t="str">
        <f>TEXT(tbl_Datos[[#This Row],[Fecha]],"dddd")</f>
        <v>martes</v>
      </c>
      <c r="G1532">
        <f>WEEKNUM(tbl_Datos[[#This Row],[Fecha]])</f>
        <v>21</v>
      </c>
    </row>
    <row r="1533" spans="2:7" x14ac:dyDescent="0.3">
      <c r="B1533" s="17">
        <v>46161</v>
      </c>
      <c r="C1533" t="s">
        <v>39</v>
      </c>
      <c r="D1533" t="s">
        <v>237</v>
      </c>
      <c r="E1533">
        <v>1323</v>
      </c>
      <c r="F1533" t="str">
        <f>TEXT(tbl_Datos[[#This Row],[Fecha]],"dddd")</f>
        <v>martes</v>
      </c>
      <c r="G1533">
        <f>WEEKNUM(tbl_Datos[[#This Row],[Fecha]])</f>
        <v>21</v>
      </c>
    </row>
    <row r="1534" spans="2:7" x14ac:dyDescent="0.3">
      <c r="B1534" s="17">
        <v>46161</v>
      </c>
      <c r="C1534" t="s">
        <v>39</v>
      </c>
      <c r="D1534" t="s">
        <v>221</v>
      </c>
      <c r="E1534">
        <v>156</v>
      </c>
      <c r="F1534" t="str">
        <f>TEXT(tbl_Datos[[#This Row],[Fecha]],"dddd")</f>
        <v>martes</v>
      </c>
      <c r="G1534">
        <f>WEEKNUM(tbl_Datos[[#This Row],[Fecha]])</f>
        <v>21</v>
      </c>
    </row>
    <row r="1535" spans="2:7" x14ac:dyDescent="0.3">
      <c r="B1535" s="17">
        <v>46161</v>
      </c>
      <c r="C1535" t="s">
        <v>106</v>
      </c>
      <c r="D1535" t="s">
        <v>223</v>
      </c>
      <c r="E1535">
        <v>1060</v>
      </c>
      <c r="F1535" t="str">
        <f>TEXT(tbl_Datos[[#This Row],[Fecha]],"dddd")</f>
        <v>martes</v>
      </c>
      <c r="G1535">
        <f>WEEKNUM(tbl_Datos[[#This Row],[Fecha]])</f>
        <v>21</v>
      </c>
    </row>
    <row r="1536" spans="2:7" x14ac:dyDescent="0.3">
      <c r="B1536" s="17">
        <v>46161</v>
      </c>
      <c r="C1536" t="s">
        <v>42</v>
      </c>
      <c r="D1536" t="s">
        <v>242</v>
      </c>
      <c r="E1536">
        <v>456</v>
      </c>
      <c r="F1536" t="str">
        <f>TEXT(tbl_Datos[[#This Row],[Fecha]],"dddd")</f>
        <v>martes</v>
      </c>
      <c r="G1536">
        <f>WEEKNUM(tbl_Datos[[#This Row],[Fecha]])</f>
        <v>21</v>
      </c>
    </row>
    <row r="1537" spans="2:7" x14ac:dyDescent="0.3">
      <c r="B1537" s="17">
        <v>46161</v>
      </c>
      <c r="C1537" t="s">
        <v>42</v>
      </c>
      <c r="D1537" t="s">
        <v>221</v>
      </c>
      <c r="E1537">
        <v>13</v>
      </c>
      <c r="F1537" t="str">
        <f>TEXT(tbl_Datos[[#This Row],[Fecha]],"dddd")</f>
        <v>martes</v>
      </c>
      <c r="G1537">
        <f>WEEKNUM(tbl_Datos[[#This Row],[Fecha]])</f>
        <v>21</v>
      </c>
    </row>
    <row r="1538" spans="2:7" x14ac:dyDescent="0.3">
      <c r="B1538" s="17">
        <v>46161</v>
      </c>
      <c r="C1538" t="s">
        <v>39</v>
      </c>
      <c r="D1538" t="s">
        <v>221</v>
      </c>
      <c r="E1538">
        <v>52</v>
      </c>
      <c r="F1538" t="str">
        <f>TEXT(tbl_Datos[[#This Row],[Fecha]],"dddd")</f>
        <v>martes</v>
      </c>
      <c r="G1538">
        <f>WEEKNUM(tbl_Datos[[#This Row],[Fecha]])</f>
        <v>21</v>
      </c>
    </row>
    <row r="1539" spans="2:7" x14ac:dyDescent="0.3">
      <c r="B1539" s="17">
        <v>46161</v>
      </c>
      <c r="C1539" t="s">
        <v>106</v>
      </c>
      <c r="D1539" t="s">
        <v>240</v>
      </c>
      <c r="E1539">
        <v>90</v>
      </c>
      <c r="F1539" t="str">
        <f>TEXT(tbl_Datos[[#This Row],[Fecha]],"dddd")</f>
        <v>martes</v>
      </c>
      <c r="G1539">
        <f>WEEKNUM(tbl_Datos[[#This Row],[Fecha]])</f>
        <v>21</v>
      </c>
    </row>
    <row r="1540" spans="2:7" x14ac:dyDescent="0.3">
      <c r="B1540" s="17">
        <v>46161</v>
      </c>
      <c r="C1540" t="s">
        <v>38</v>
      </c>
      <c r="D1540" t="s">
        <v>240</v>
      </c>
      <c r="E1540">
        <v>90</v>
      </c>
      <c r="F1540" t="str">
        <f>TEXT(tbl_Datos[[#This Row],[Fecha]],"dddd")</f>
        <v>martes</v>
      </c>
      <c r="G1540">
        <f>WEEKNUM(tbl_Datos[[#This Row],[Fecha]])</f>
        <v>21</v>
      </c>
    </row>
    <row r="1541" spans="2:7" x14ac:dyDescent="0.3">
      <c r="B1541" s="17">
        <v>46161</v>
      </c>
      <c r="C1541" t="s">
        <v>39</v>
      </c>
      <c r="D1541" t="s">
        <v>228</v>
      </c>
      <c r="E1541">
        <v>1584</v>
      </c>
      <c r="F1541" t="str">
        <f>TEXT(tbl_Datos[[#This Row],[Fecha]],"dddd")</f>
        <v>martes</v>
      </c>
      <c r="G1541">
        <f>WEEKNUM(tbl_Datos[[#This Row],[Fecha]])</f>
        <v>21</v>
      </c>
    </row>
    <row r="1542" spans="2:7" x14ac:dyDescent="0.3">
      <c r="B1542" s="17">
        <v>46162</v>
      </c>
      <c r="C1542" t="s">
        <v>38</v>
      </c>
      <c r="D1542" t="s">
        <v>223</v>
      </c>
      <c r="E1542">
        <v>901</v>
      </c>
      <c r="F1542" t="str">
        <f>TEXT(tbl_Datos[[#This Row],[Fecha]],"dddd")</f>
        <v>miércoles</v>
      </c>
      <c r="G1542">
        <f>WEEKNUM(tbl_Datos[[#This Row],[Fecha]])</f>
        <v>21</v>
      </c>
    </row>
    <row r="1543" spans="2:7" x14ac:dyDescent="0.3">
      <c r="B1543" s="17">
        <v>46162</v>
      </c>
      <c r="C1543" t="s">
        <v>42</v>
      </c>
      <c r="D1543" t="s">
        <v>219</v>
      </c>
      <c r="E1543">
        <v>2093</v>
      </c>
      <c r="F1543" t="str">
        <f>TEXT(tbl_Datos[[#This Row],[Fecha]],"dddd")</f>
        <v>miércoles</v>
      </c>
      <c r="G1543">
        <f>WEEKNUM(tbl_Datos[[#This Row],[Fecha]])</f>
        <v>21</v>
      </c>
    </row>
    <row r="1544" spans="2:7" x14ac:dyDescent="0.3">
      <c r="B1544" s="17">
        <v>46162</v>
      </c>
      <c r="C1544" t="s">
        <v>38</v>
      </c>
      <c r="D1544" t="s">
        <v>227</v>
      </c>
      <c r="E1544">
        <v>58</v>
      </c>
      <c r="F1544" t="str">
        <f>TEXT(tbl_Datos[[#This Row],[Fecha]],"dddd")</f>
        <v>miércoles</v>
      </c>
      <c r="G1544">
        <f>WEEKNUM(tbl_Datos[[#This Row],[Fecha]])</f>
        <v>21</v>
      </c>
    </row>
    <row r="1545" spans="2:7" x14ac:dyDescent="0.3">
      <c r="B1545" s="17">
        <v>46162</v>
      </c>
      <c r="C1545" t="s">
        <v>39</v>
      </c>
      <c r="D1545" t="s">
        <v>219</v>
      </c>
      <c r="E1545">
        <v>455</v>
      </c>
      <c r="F1545" t="str">
        <f>TEXT(tbl_Datos[[#This Row],[Fecha]],"dddd")</f>
        <v>miércoles</v>
      </c>
      <c r="G1545">
        <f>WEEKNUM(tbl_Datos[[#This Row],[Fecha]])</f>
        <v>21</v>
      </c>
    </row>
    <row r="1546" spans="2:7" x14ac:dyDescent="0.3">
      <c r="B1546" s="17">
        <v>46162</v>
      </c>
      <c r="C1546" t="s">
        <v>106</v>
      </c>
      <c r="D1546" t="s">
        <v>225</v>
      </c>
      <c r="E1546">
        <v>1408</v>
      </c>
      <c r="F1546" t="str">
        <f>TEXT(tbl_Datos[[#This Row],[Fecha]],"dddd")</f>
        <v>miércoles</v>
      </c>
      <c r="G1546">
        <f>WEEKNUM(tbl_Datos[[#This Row],[Fecha]])</f>
        <v>21</v>
      </c>
    </row>
    <row r="1547" spans="2:7" x14ac:dyDescent="0.3">
      <c r="B1547" s="17">
        <v>46162</v>
      </c>
      <c r="C1547" t="s">
        <v>38</v>
      </c>
      <c r="D1547" t="s">
        <v>223</v>
      </c>
      <c r="E1547">
        <v>1166</v>
      </c>
      <c r="F1547" t="str">
        <f>TEXT(tbl_Datos[[#This Row],[Fecha]],"dddd")</f>
        <v>miércoles</v>
      </c>
      <c r="G1547">
        <f>WEEKNUM(tbl_Datos[[#This Row],[Fecha]])</f>
        <v>21</v>
      </c>
    </row>
    <row r="1548" spans="2:7" x14ac:dyDescent="0.3">
      <c r="B1548" s="17">
        <v>46162</v>
      </c>
      <c r="C1548" t="s">
        <v>38</v>
      </c>
      <c r="D1548" t="s">
        <v>221</v>
      </c>
      <c r="E1548">
        <v>195</v>
      </c>
      <c r="F1548" t="str">
        <f>TEXT(tbl_Datos[[#This Row],[Fecha]],"dddd")</f>
        <v>miércoles</v>
      </c>
      <c r="G1548">
        <f>WEEKNUM(tbl_Datos[[#This Row],[Fecha]])</f>
        <v>21</v>
      </c>
    </row>
    <row r="1549" spans="2:7" x14ac:dyDescent="0.3">
      <c r="B1549" s="17">
        <v>46162</v>
      </c>
      <c r="C1549" t="s">
        <v>106</v>
      </c>
      <c r="D1549" t="s">
        <v>231</v>
      </c>
      <c r="E1549">
        <v>396</v>
      </c>
      <c r="F1549" t="str">
        <f>TEXT(tbl_Datos[[#This Row],[Fecha]],"dddd")</f>
        <v>miércoles</v>
      </c>
      <c r="G1549">
        <f>WEEKNUM(tbl_Datos[[#This Row],[Fecha]])</f>
        <v>21</v>
      </c>
    </row>
    <row r="1550" spans="2:7" x14ac:dyDescent="0.3">
      <c r="B1550" s="17">
        <v>46163</v>
      </c>
      <c r="C1550" t="s">
        <v>39</v>
      </c>
      <c r="D1550" t="s">
        <v>228</v>
      </c>
      <c r="E1550">
        <v>72</v>
      </c>
      <c r="F1550" t="str">
        <f>TEXT(tbl_Datos[[#This Row],[Fecha]],"dddd")</f>
        <v>jueves</v>
      </c>
      <c r="G1550">
        <f>WEEKNUM(tbl_Datos[[#This Row],[Fecha]])</f>
        <v>21</v>
      </c>
    </row>
    <row r="1551" spans="2:7" x14ac:dyDescent="0.3">
      <c r="B1551" s="17">
        <v>46163</v>
      </c>
      <c r="C1551" t="s">
        <v>106</v>
      </c>
      <c r="D1551" t="s">
        <v>221</v>
      </c>
      <c r="E1551">
        <v>26</v>
      </c>
      <c r="F1551" t="str">
        <f>TEXT(tbl_Datos[[#This Row],[Fecha]],"dddd")</f>
        <v>jueves</v>
      </c>
      <c r="G1551">
        <f>WEEKNUM(tbl_Datos[[#This Row],[Fecha]])</f>
        <v>21</v>
      </c>
    </row>
    <row r="1552" spans="2:7" x14ac:dyDescent="0.3">
      <c r="B1552" s="17">
        <v>46163</v>
      </c>
      <c r="C1552" t="s">
        <v>39</v>
      </c>
      <c r="D1552" t="s">
        <v>226</v>
      </c>
      <c r="E1552">
        <v>768</v>
      </c>
      <c r="F1552" t="str">
        <f>TEXT(tbl_Datos[[#This Row],[Fecha]],"dddd")</f>
        <v>jueves</v>
      </c>
      <c r="G1552">
        <f>WEEKNUM(tbl_Datos[[#This Row],[Fecha]])</f>
        <v>21</v>
      </c>
    </row>
    <row r="1553" spans="2:7" x14ac:dyDescent="0.3">
      <c r="B1553" s="17">
        <v>46163</v>
      </c>
      <c r="C1553" t="s">
        <v>106</v>
      </c>
      <c r="D1553" t="s">
        <v>233</v>
      </c>
      <c r="E1553">
        <v>765</v>
      </c>
      <c r="F1553" t="str">
        <f>TEXT(tbl_Datos[[#This Row],[Fecha]],"dddd")</f>
        <v>jueves</v>
      </c>
      <c r="G1553">
        <f>WEEKNUM(tbl_Datos[[#This Row],[Fecha]])</f>
        <v>21</v>
      </c>
    </row>
    <row r="1554" spans="2:7" x14ac:dyDescent="0.3">
      <c r="B1554" s="17">
        <v>46163</v>
      </c>
      <c r="C1554" t="s">
        <v>42</v>
      </c>
      <c r="D1554" t="s">
        <v>225</v>
      </c>
      <c r="E1554">
        <v>256</v>
      </c>
      <c r="F1554" t="str">
        <f>TEXT(tbl_Datos[[#This Row],[Fecha]],"dddd")</f>
        <v>jueves</v>
      </c>
      <c r="G1554">
        <f>WEEKNUM(tbl_Datos[[#This Row],[Fecha]])</f>
        <v>21</v>
      </c>
    </row>
    <row r="1555" spans="2:7" x14ac:dyDescent="0.3">
      <c r="B1555" s="17">
        <v>46163</v>
      </c>
      <c r="C1555" t="s">
        <v>106</v>
      </c>
      <c r="D1555" t="s">
        <v>223</v>
      </c>
      <c r="E1555">
        <v>106</v>
      </c>
      <c r="F1555" t="str">
        <f>TEXT(tbl_Datos[[#This Row],[Fecha]],"dddd")</f>
        <v>jueves</v>
      </c>
      <c r="G1555">
        <f>WEEKNUM(tbl_Datos[[#This Row],[Fecha]])</f>
        <v>21</v>
      </c>
    </row>
    <row r="1556" spans="2:7" x14ac:dyDescent="0.3">
      <c r="B1556" s="17">
        <v>46163</v>
      </c>
      <c r="C1556" t="s">
        <v>39</v>
      </c>
      <c r="D1556" t="s">
        <v>229</v>
      </c>
      <c r="E1556">
        <v>2024</v>
      </c>
      <c r="F1556" t="str">
        <f>TEXT(tbl_Datos[[#This Row],[Fecha]],"dddd")</f>
        <v>jueves</v>
      </c>
      <c r="G1556">
        <f>WEEKNUM(tbl_Datos[[#This Row],[Fecha]])</f>
        <v>21</v>
      </c>
    </row>
    <row r="1557" spans="2:7" x14ac:dyDescent="0.3">
      <c r="B1557" s="17">
        <v>46163</v>
      </c>
      <c r="C1557" t="s">
        <v>38</v>
      </c>
      <c r="D1557" t="s">
        <v>223</v>
      </c>
      <c r="E1557">
        <v>689</v>
      </c>
      <c r="F1557" t="str">
        <f>TEXT(tbl_Datos[[#This Row],[Fecha]],"dddd")</f>
        <v>jueves</v>
      </c>
      <c r="G1557">
        <f>WEEKNUM(tbl_Datos[[#This Row],[Fecha]])</f>
        <v>21</v>
      </c>
    </row>
    <row r="1558" spans="2:7" x14ac:dyDescent="0.3">
      <c r="B1558" s="17">
        <v>46163</v>
      </c>
      <c r="C1558" t="s">
        <v>39</v>
      </c>
      <c r="D1558" t="s">
        <v>233</v>
      </c>
      <c r="E1558">
        <v>663</v>
      </c>
      <c r="F1558" t="str">
        <f>TEXT(tbl_Datos[[#This Row],[Fecha]],"dddd")</f>
        <v>jueves</v>
      </c>
      <c r="G1558">
        <f>WEEKNUM(tbl_Datos[[#This Row],[Fecha]])</f>
        <v>21</v>
      </c>
    </row>
    <row r="1559" spans="2:7" x14ac:dyDescent="0.3">
      <c r="B1559" s="17">
        <v>46163</v>
      </c>
      <c r="C1559" t="s">
        <v>39</v>
      </c>
      <c r="D1559" t="s">
        <v>233</v>
      </c>
      <c r="E1559">
        <v>459</v>
      </c>
      <c r="F1559" t="str">
        <f>TEXT(tbl_Datos[[#This Row],[Fecha]],"dddd")</f>
        <v>jueves</v>
      </c>
      <c r="G1559">
        <f>WEEKNUM(tbl_Datos[[#This Row],[Fecha]])</f>
        <v>21</v>
      </c>
    </row>
    <row r="1560" spans="2:7" x14ac:dyDescent="0.3">
      <c r="B1560" s="17">
        <v>46163</v>
      </c>
      <c r="C1560" t="s">
        <v>39</v>
      </c>
      <c r="D1560" t="s">
        <v>241</v>
      </c>
      <c r="E1560">
        <v>1140</v>
      </c>
      <c r="F1560" t="str">
        <f>TEXT(tbl_Datos[[#This Row],[Fecha]],"dddd")</f>
        <v>jueves</v>
      </c>
      <c r="G1560">
        <f>WEEKNUM(tbl_Datos[[#This Row],[Fecha]])</f>
        <v>21</v>
      </c>
    </row>
    <row r="1561" spans="2:7" x14ac:dyDescent="0.3">
      <c r="B1561" s="17">
        <v>46163</v>
      </c>
      <c r="C1561" t="s">
        <v>39</v>
      </c>
      <c r="D1561" t="s">
        <v>238</v>
      </c>
      <c r="E1561">
        <v>609</v>
      </c>
      <c r="F1561" t="str">
        <f>TEXT(tbl_Datos[[#This Row],[Fecha]],"dddd")</f>
        <v>jueves</v>
      </c>
      <c r="G1561">
        <f>WEEKNUM(tbl_Datos[[#This Row],[Fecha]])</f>
        <v>21</v>
      </c>
    </row>
    <row r="1562" spans="2:7" x14ac:dyDescent="0.3">
      <c r="B1562" s="17">
        <v>46163</v>
      </c>
      <c r="C1562" t="s">
        <v>39</v>
      </c>
      <c r="D1562" t="s">
        <v>217</v>
      </c>
      <c r="E1562">
        <v>1300</v>
      </c>
      <c r="F1562" t="str">
        <f>TEXT(tbl_Datos[[#This Row],[Fecha]],"dddd")</f>
        <v>jueves</v>
      </c>
      <c r="G1562">
        <f>WEEKNUM(tbl_Datos[[#This Row],[Fecha]])</f>
        <v>21</v>
      </c>
    </row>
    <row r="1563" spans="2:7" x14ac:dyDescent="0.3">
      <c r="B1563" s="17">
        <v>46163</v>
      </c>
      <c r="C1563" t="s">
        <v>39</v>
      </c>
      <c r="D1563" t="s">
        <v>234</v>
      </c>
      <c r="E1563">
        <v>663</v>
      </c>
      <c r="F1563" t="str">
        <f>TEXT(tbl_Datos[[#This Row],[Fecha]],"dddd")</f>
        <v>jueves</v>
      </c>
      <c r="G1563">
        <f>WEEKNUM(tbl_Datos[[#This Row],[Fecha]])</f>
        <v>21</v>
      </c>
    </row>
    <row r="1564" spans="2:7" x14ac:dyDescent="0.3">
      <c r="B1564" s="17">
        <v>46164</v>
      </c>
      <c r="C1564" t="s">
        <v>42</v>
      </c>
      <c r="D1564" t="s">
        <v>226</v>
      </c>
      <c r="E1564">
        <v>192</v>
      </c>
      <c r="F1564" t="str">
        <f>TEXT(tbl_Datos[[#This Row],[Fecha]],"dddd")</f>
        <v>viernes</v>
      </c>
      <c r="G1564">
        <f>WEEKNUM(tbl_Datos[[#This Row],[Fecha]])</f>
        <v>21</v>
      </c>
    </row>
    <row r="1565" spans="2:7" x14ac:dyDescent="0.3">
      <c r="B1565" s="17">
        <v>46164</v>
      </c>
      <c r="C1565" t="s">
        <v>106</v>
      </c>
      <c r="D1565" t="s">
        <v>227</v>
      </c>
      <c r="E1565">
        <v>1392</v>
      </c>
      <c r="F1565" t="str">
        <f>TEXT(tbl_Datos[[#This Row],[Fecha]],"dddd")</f>
        <v>viernes</v>
      </c>
      <c r="G1565">
        <f>WEEKNUM(tbl_Datos[[#This Row],[Fecha]])</f>
        <v>21</v>
      </c>
    </row>
    <row r="1566" spans="2:7" x14ac:dyDescent="0.3">
      <c r="B1566" s="17">
        <v>46164</v>
      </c>
      <c r="C1566" t="s">
        <v>38</v>
      </c>
      <c r="D1566" t="s">
        <v>217</v>
      </c>
      <c r="E1566">
        <v>468</v>
      </c>
      <c r="F1566" t="str">
        <f>TEXT(tbl_Datos[[#This Row],[Fecha]],"dddd")</f>
        <v>viernes</v>
      </c>
      <c r="G1566">
        <f>WEEKNUM(tbl_Datos[[#This Row],[Fecha]])</f>
        <v>21</v>
      </c>
    </row>
    <row r="1567" spans="2:7" x14ac:dyDescent="0.3">
      <c r="B1567" s="17">
        <v>46164</v>
      </c>
      <c r="C1567" t="s">
        <v>106</v>
      </c>
      <c r="D1567" t="s">
        <v>229</v>
      </c>
      <c r="E1567">
        <v>1672</v>
      </c>
      <c r="F1567" t="str">
        <f>TEXT(tbl_Datos[[#This Row],[Fecha]],"dddd")</f>
        <v>viernes</v>
      </c>
      <c r="G1567">
        <f>WEEKNUM(tbl_Datos[[#This Row],[Fecha]])</f>
        <v>21</v>
      </c>
    </row>
    <row r="1568" spans="2:7" x14ac:dyDescent="0.3">
      <c r="B1568" s="17">
        <v>46164</v>
      </c>
      <c r="C1568" t="s">
        <v>42</v>
      </c>
      <c r="D1568" t="s">
        <v>226</v>
      </c>
      <c r="E1568">
        <v>2016</v>
      </c>
      <c r="F1568" t="str">
        <f>TEXT(tbl_Datos[[#This Row],[Fecha]],"dddd")</f>
        <v>viernes</v>
      </c>
      <c r="G1568">
        <f>WEEKNUM(tbl_Datos[[#This Row],[Fecha]])</f>
        <v>21</v>
      </c>
    </row>
    <row r="1569" spans="2:7" x14ac:dyDescent="0.3">
      <c r="B1569" s="17">
        <v>46164</v>
      </c>
      <c r="C1569" t="s">
        <v>39</v>
      </c>
      <c r="D1569" t="s">
        <v>235</v>
      </c>
      <c r="E1569">
        <v>43</v>
      </c>
      <c r="F1569" t="str">
        <f>TEXT(tbl_Datos[[#This Row],[Fecha]],"dddd")</f>
        <v>viernes</v>
      </c>
      <c r="G1569">
        <f>WEEKNUM(tbl_Datos[[#This Row],[Fecha]])</f>
        <v>21</v>
      </c>
    </row>
    <row r="1570" spans="2:7" x14ac:dyDescent="0.3">
      <c r="B1570" s="17">
        <v>46164</v>
      </c>
      <c r="C1570" t="s">
        <v>106</v>
      </c>
      <c r="D1570" t="s">
        <v>235</v>
      </c>
      <c r="E1570">
        <v>817</v>
      </c>
      <c r="F1570" t="str">
        <f>TEXT(tbl_Datos[[#This Row],[Fecha]],"dddd")</f>
        <v>viernes</v>
      </c>
      <c r="G1570">
        <f>WEEKNUM(tbl_Datos[[#This Row],[Fecha]])</f>
        <v>21</v>
      </c>
    </row>
    <row r="1571" spans="2:7" x14ac:dyDescent="0.3">
      <c r="B1571" s="17">
        <v>46164</v>
      </c>
      <c r="C1571" t="s">
        <v>42</v>
      </c>
      <c r="D1571" t="s">
        <v>233</v>
      </c>
      <c r="E1571">
        <v>459</v>
      </c>
      <c r="F1571" t="str">
        <f>TEXT(tbl_Datos[[#This Row],[Fecha]],"dddd")</f>
        <v>viernes</v>
      </c>
      <c r="G1571">
        <f>WEEKNUM(tbl_Datos[[#This Row],[Fecha]])</f>
        <v>21</v>
      </c>
    </row>
    <row r="1572" spans="2:7" x14ac:dyDescent="0.3">
      <c r="B1572" s="17">
        <v>46164</v>
      </c>
      <c r="C1572" t="s">
        <v>42</v>
      </c>
      <c r="D1572" t="s">
        <v>240</v>
      </c>
      <c r="E1572">
        <v>360</v>
      </c>
      <c r="F1572" t="str">
        <f>TEXT(tbl_Datos[[#This Row],[Fecha]],"dddd")</f>
        <v>viernes</v>
      </c>
      <c r="G1572">
        <f>WEEKNUM(tbl_Datos[[#This Row],[Fecha]])</f>
        <v>21</v>
      </c>
    </row>
    <row r="1573" spans="2:7" x14ac:dyDescent="0.3">
      <c r="B1573" s="17">
        <v>46164</v>
      </c>
      <c r="C1573" t="s">
        <v>106</v>
      </c>
      <c r="D1573" t="s">
        <v>239</v>
      </c>
      <c r="E1573">
        <v>950</v>
      </c>
      <c r="F1573" t="str">
        <f>TEXT(tbl_Datos[[#This Row],[Fecha]],"dddd")</f>
        <v>viernes</v>
      </c>
      <c r="G1573">
        <f>WEEKNUM(tbl_Datos[[#This Row],[Fecha]])</f>
        <v>21</v>
      </c>
    </row>
    <row r="1574" spans="2:7" x14ac:dyDescent="0.3">
      <c r="B1574" s="17">
        <v>46164</v>
      </c>
      <c r="C1574" t="s">
        <v>106</v>
      </c>
      <c r="D1574" t="s">
        <v>226</v>
      </c>
      <c r="E1574">
        <v>1632</v>
      </c>
      <c r="F1574" t="str">
        <f>TEXT(tbl_Datos[[#This Row],[Fecha]],"dddd")</f>
        <v>viernes</v>
      </c>
      <c r="G1574">
        <f>WEEKNUM(tbl_Datos[[#This Row],[Fecha]])</f>
        <v>21</v>
      </c>
    </row>
    <row r="1575" spans="2:7" x14ac:dyDescent="0.3">
      <c r="B1575" s="17">
        <v>46164</v>
      </c>
      <c r="C1575" t="s">
        <v>106</v>
      </c>
      <c r="D1575" t="s">
        <v>234</v>
      </c>
      <c r="E1575">
        <v>459</v>
      </c>
      <c r="F1575" t="str">
        <f>TEXT(tbl_Datos[[#This Row],[Fecha]],"dddd")</f>
        <v>viernes</v>
      </c>
      <c r="G1575">
        <f>WEEKNUM(tbl_Datos[[#This Row],[Fecha]])</f>
        <v>21</v>
      </c>
    </row>
    <row r="1576" spans="2:7" x14ac:dyDescent="0.3">
      <c r="B1576" s="17">
        <v>46164</v>
      </c>
      <c r="C1576" t="s">
        <v>39</v>
      </c>
      <c r="D1576" t="s">
        <v>223</v>
      </c>
      <c r="E1576">
        <v>1272</v>
      </c>
      <c r="F1576" t="str">
        <f>TEXT(tbl_Datos[[#This Row],[Fecha]],"dddd")</f>
        <v>viernes</v>
      </c>
      <c r="G1576">
        <f>WEEKNUM(tbl_Datos[[#This Row],[Fecha]])</f>
        <v>21</v>
      </c>
    </row>
    <row r="1577" spans="2:7" x14ac:dyDescent="0.3">
      <c r="B1577" s="17">
        <v>46164</v>
      </c>
      <c r="C1577" t="s">
        <v>106</v>
      </c>
      <c r="D1577" t="s">
        <v>228</v>
      </c>
      <c r="E1577">
        <v>1440</v>
      </c>
      <c r="F1577" t="str">
        <f>TEXT(tbl_Datos[[#This Row],[Fecha]],"dddd")</f>
        <v>viernes</v>
      </c>
      <c r="G1577">
        <f>WEEKNUM(tbl_Datos[[#This Row],[Fecha]])</f>
        <v>21</v>
      </c>
    </row>
    <row r="1578" spans="2:7" x14ac:dyDescent="0.3">
      <c r="B1578" s="17">
        <v>46165</v>
      </c>
      <c r="C1578" t="s">
        <v>106</v>
      </c>
      <c r="D1578" t="s">
        <v>237</v>
      </c>
      <c r="E1578">
        <v>1449</v>
      </c>
      <c r="F1578" t="str">
        <f>TEXT(tbl_Datos[[#This Row],[Fecha]],"dddd")</f>
        <v>sábado</v>
      </c>
      <c r="G1578">
        <f>WEEKNUM(tbl_Datos[[#This Row],[Fecha]])</f>
        <v>21</v>
      </c>
    </row>
    <row r="1579" spans="2:7" x14ac:dyDescent="0.3">
      <c r="B1579" s="17">
        <v>46165</v>
      </c>
      <c r="C1579" t="s">
        <v>39</v>
      </c>
      <c r="D1579" t="s">
        <v>221</v>
      </c>
      <c r="E1579">
        <v>13</v>
      </c>
      <c r="F1579" t="str">
        <f>TEXT(tbl_Datos[[#This Row],[Fecha]],"dddd")</f>
        <v>sábado</v>
      </c>
      <c r="G1579">
        <f>WEEKNUM(tbl_Datos[[#This Row],[Fecha]])</f>
        <v>21</v>
      </c>
    </row>
    <row r="1580" spans="2:7" x14ac:dyDescent="0.3">
      <c r="B1580" s="17">
        <v>46165</v>
      </c>
      <c r="C1580" t="s">
        <v>106</v>
      </c>
      <c r="D1580" t="s">
        <v>229</v>
      </c>
      <c r="E1580">
        <v>1936</v>
      </c>
      <c r="F1580" t="str">
        <f>TEXT(tbl_Datos[[#This Row],[Fecha]],"dddd")</f>
        <v>sábado</v>
      </c>
      <c r="G1580">
        <f>WEEKNUM(tbl_Datos[[#This Row],[Fecha]])</f>
        <v>21</v>
      </c>
    </row>
    <row r="1581" spans="2:7" x14ac:dyDescent="0.3">
      <c r="B1581" s="17">
        <v>46165</v>
      </c>
      <c r="C1581" t="s">
        <v>106</v>
      </c>
      <c r="D1581" t="s">
        <v>228</v>
      </c>
      <c r="E1581">
        <v>1224</v>
      </c>
      <c r="F1581" t="str">
        <f>TEXT(tbl_Datos[[#This Row],[Fecha]],"dddd")</f>
        <v>sábado</v>
      </c>
      <c r="G1581">
        <f>WEEKNUM(tbl_Datos[[#This Row],[Fecha]])</f>
        <v>21</v>
      </c>
    </row>
    <row r="1582" spans="2:7" x14ac:dyDescent="0.3">
      <c r="B1582" s="17">
        <v>46165</v>
      </c>
      <c r="C1582" t="s">
        <v>42</v>
      </c>
      <c r="D1582" t="s">
        <v>241</v>
      </c>
      <c r="E1582">
        <v>1140</v>
      </c>
      <c r="F1582" t="str">
        <f>TEXT(tbl_Datos[[#This Row],[Fecha]],"dddd")</f>
        <v>sábado</v>
      </c>
      <c r="G1582">
        <f>WEEKNUM(tbl_Datos[[#This Row],[Fecha]])</f>
        <v>21</v>
      </c>
    </row>
    <row r="1583" spans="2:7" x14ac:dyDescent="0.3">
      <c r="B1583" s="17">
        <v>46165</v>
      </c>
      <c r="C1583" t="s">
        <v>39</v>
      </c>
      <c r="D1583" t="s">
        <v>223</v>
      </c>
      <c r="E1583">
        <v>1007</v>
      </c>
      <c r="F1583" t="str">
        <f>TEXT(tbl_Datos[[#This Row],[Fecha]],"dddd")</f>
        <v>sábado</v>
      </c>
      <c r="G1583">
        <f>WEEKNUM(tbl_Datos[[#This Row],[Fecha]])</f>
        <v>21</v>
      </c>
    </row>
    <row r="1584" spans="2:7" x14ac:dyDescent="0.3">
      <c r="B1584" s="17">
        <v>46165</v>
      </c>
      <c r="C1584" t="s">
        <v>106</v>
      </c>
      <c r="D1584" t="s">
        <v>221</v>
      </c>
      <c r="E1584">
        <v>52</v>
      </c>
      <c r="F1584" t="str">
        <f>TEXT(tbl_Datos[[#This Row],[Fecha]],"dddd")</f>
        <v>sábado</v>
      </c>
      <c r="G1584">
        <f>WEEKNUM(tbl_Datos[[#This Row],[Fecha]])</f>
        <v>21</v>
      </c>
    </row>
    <row r="1585" spans="2:7" x14ac:dyDescent="0.3">
      <c r="B1585" s="17">
        <v>46166</v>
      </c>
      <c r="C1585" t="s">
        <v>106</v>
      </c>
      <c r="D1585" t="s">
        <v>217</v>
      </c>
      <c r="E1585">
        <v>1092</v>
      </c>
      <c r="F1585" t="str">
        <f>TEXT(tbl_Datos[[#This Row],[Fecha]],"dddd")</f>
        <v>domingo</v>
      </c>
      <c r="G1585">
        <f>WEEKNUM(tbl_Datos[[#This Row],[Fecha]])</f>
        <v>22</v>
      </c>
    </row>
    <row r="1586" spans="2:7" x14ac:dyDescent="0.3">
      <c r="B1586" s="17">
        <v>46166</v>
      </c>
      <c r="C1586" t="s">
        <v>42</v>
      </c>
      <c r="D1586" t="s">
        <v>231</v>
      </c>
      <c r="E1586">
        <v>440</v>
      </c>
      <c r="F1586" t="str">
        <f>TEXT(tbl_Datos[[#This Row],[Fecha]],"dddd")</f>
        <v>domingo</v>
      </c>
      <c r="G1586">
        <f>WEEKNUM(tbl_Datos[[#This Row],[Fecha]])</f>
        <v>22</v>
      </c>
    </row>
    <row r="1587" spans="2:7" x14ac:dyDescent="0.3">
      <c r="B1587" s="17">
        <v>46166</v>
      </c>
      <c r="C1587" t="s">
        <v>39</v>
      </c>
      <c r="D1587" t="s">
        <v>230</v>
      </c>
      <c r="E1587">
        <v>370</v>
      </c>
      <c r="F1587" t="str">
        <f>TEXT(tbl_Datos[[#This Row],[Fecha]],"dddd")</f>
        <v>domingo</v>
      </c>
      <c r="G1587">
        <f>WEEKNUM(tbl_Datos[[#This Row],[Fecha]])</f>
        <v>22</v>
      </c>
    </row>
    <row r="1588" spans="2:7" x14ac:dyDescent="0.3">
      <c r="B1588" s="17">
        <v>46166</v>
      </c>
      <c r="C1588" t="s">
        <v>42</v>
      </c>
      <c r="D1588" t="s">
        <v>239</v>
      </c>
      <c r="E1588">
        <v>418</v>
      </c>
      <c r="F1588" t="str">
        <f>TEXT(tbl_Datos[[#This Row],[Fecha]],"dddd")</f>
        <v>domingo</v>
      </c>
      <c r="G1588">
        <f>WEEKNUM(tbl_Datos[[#This Row],[Fecha]])</f>
        <v>22</v>
      </c>
    </row>
    <row r="1589" spans="2:7" x14ac:dyDescent="0.3">
      <c r="B1589" s="17">
        <v>46166</v>
      </c>
      <c r="C1589" t="s">
        <v>38</v>
      </c>
      <c r="D1589" t="s">
        <v>226</v>
      </c>
      <c r="E1589">
        <v>2016</v>
      </c>
      <c r="F1589" t="str">
        <f>TEXT(tbl_Datos[[#This Row],[Fecha]],"dddd")</f>
        <v>domingo</v>
      </c>
      <c r="G1589">
        <f>WEEKNUM(tbl_Datos[[#This Row],[Fecha]])</f>
        <v>22</v>
      </c>
    </row>
    <row r="1590" spans="2:7" x14ac:dyDescent="0.3">
      <c r="B1590" s="17">
        <v>46166</v>
      </c>
      <c r="C1590" t="s">
        <v>106</v>
      </c>
      <c r="D1590" t="s">
        <v>219</v>
      </c>
      <c r="E1590">
        <v>728</v>
      </c>
      <c r="F1590" t="str">
        <f>TEXT(tbl_Datos[[#This Row],[Fecha]],"dddd")</f>
        <v>domingo</v>
      </c>
      <c r="G1590">
        <f>WEEKNUM(tbl_Datos[[#This Row],[Fecha]])</f>
        <v>22</v>
      </c>
    </row>
    <row r="1591" spans="2:7" x14ac:dyDescent="0.3">
      <c r="B1591" s="17">
        <v>46166</v>
      </c>
      <c r="C1591" t="s">
        <v>39</v>
      </c>
      <c r="D1591" t="s">
        <v>230</v>
      </c>
      <c r="E1591">
        <v>222</v>
      </c>
      <c r="F1591" t="str">
        <f>TEXT(tbl_Datos[[#This Row],[Fecha]],"dddd")</f>
        <v>domingo</v>
      </c>
      <c r="G1591">
        <f>WEEKNUM(tbl_Datos[[#This Row],[Fecha]])</f>
        <v>22</v>
      </c>
    </row>
    <row r="1592" spans="2:7" x14ac:dyDescent="0.3">
      <c r="B1592" s="17">
        <v>46166</v>
      </c>
      <c r="C1592" t="s">
        <v>39</v>
      </c>
      <c r="D1592" t="s">
        <v>227</v>
      </c>
      <c r="E1592">
        <v>290</v>
      </c>
      <c r="F1592" t="str">
        <f>TEXT(tbl_Datos[[#This Row],[Fecha]],"dddd")</f>
        <v>domingo</v>
      </c>
      <c r="G1592">
        <f>WEEKNUM(tbl_Datos[[#This Row],[Fecha]])</f>
        <v>22</v>
      </c>
    </row>
    <row r="1593" spans="2:7" x14ac:dyDescent="0.3">
      <c r="B1593" s="17">
        <v>46166</v>
      </c>
      <c r="C1593" t="s">
        <v>106</v>
      </c>
      <c r="D1593" t="s">
        <v>219</v>
      </c>
      <c r="E1593">
        <v>91</v>
      </c>
      <c r="F1593" t="str">
        <f>TEXT(tbl_Datos[[#This Row],[Fecha]],"dddd")</f>
        <v>domingo</v>
      </c>
      <c r="G1593">
        <f>WEEKNUM(tbl_Datos[[#This Row],[Fecha]])</f>
        <v>22</v>
      </c>
    </row>
    <row r="1594" spans="2:7" x14ac:dyDescent="0.3">
      <c r="B1594" s="17">
        <v>46166</v>
      </c>
      <c r="C1594" t="s">
        <v>39</v>
      </c>
      <c r="D1594" t="s">
        <v>225</v>
      </c>
      <c r="E1594">
        <v>1344</v>
      </c>
      <c r="F1594" t="str">
        <f>TEXT(tbl_Datos[[#This Row],[Fecha]],"dddd")</f>
        <v>domingo</v>
      </c>
      <c r="G1594">
        <f>WEEKNUM(tbl_Datos[[#This Row],[Fecha]])</f>
        <v>22</v>
      </c>
    </row>
    <row r="1595" spans="2:7" x14ac:dyDescent="0.3">
      <c r="B1595" s="17">
        <v>46166</v>
      </c>
      <c r="C1595" t="s">
        <v>39</v>
      </c>
      <c r="D1595" t="s">
        <v>238</v>
      </c>
      <c r="E1595">
        <v>870</v>
      </c>
      <c r="F1595" t="str">
        <f>TEXT(tbl_Datos[[#This Row],[Fecha]],"dddd")</f>
        <v>domingo</v>
      </c>
      <c r="G1595">
        <f>WEEKNUM(tbl_Datos[[#This Row],[Fecha]])</f>
        <v>22</v>
      </c>
    </row>
    <row r="1596" spans="2:7" x14ac:dyDescent="0.3">
      <c r="B1596" s="17">
        <v>46167</v>
      </c>
      <c r="C1596" t="s">
        <v>39</v>
      </c>
      <c r="D1596" t="s">
        <v>230</v>
      </c>
      <c r="E1596">
        <v>851</v>
      </c>
      <c r="F1596" t="str">
        <f>TEXT(tbl_Datos[[#This Row],[Fecha]],"dddd")</f>
        <v>lunes</v>
      </c>
      <c r="G1596">
        <f>WEEKNUM(tbl_Datos[[#This Row],[Fecha]])</f>
        <v>22</v>
      </c>
    </row>
    <row r="1597" spans="2:7" x14ac:dyDescent="0.3">
      <c r="B1597" s="17">
        <v>46167</v>
      </c>
      <c r="C1597" t="s">
        <v>42</v>
      </c>
      <c r="D1597" t="s">
        <v>226</v>
      </c>
      <c r="E1597">
        <v>384</v>
      </c>
      <c r="F1597" t="str">
        <f>TEXT(tbl_Datos[[#This Row],[Fecha]],"dddd")</f>
        <v>lunes</v>
      </c>
      <c r="G1597">
        <f>WEEKNUM(tbl_Datos[[#This Row],[Fecha]])</f>
        <v>22</v>
      </c>
    </row>
    <row r="1598" spans="2:7" x14ac:dyDescent="0.3">
      <c r="B1598" s="17">
        <v>46167</v>
      </c>
      <c r="C1598" t="s">
        <v>42</v>
      </c>
      <c r="D1598" t="s">
        <v>226</v>
      </c>
      <c r="E1598">
        <v>960</v>
      </c>
      <c r="F1598" t="str">
        <f>TEXT(tbl_Datos[[#This Row],[Fecha]],"dddd")</f>
        <v>lunes</v>
      </c>
      <c r="G1598">
        <f>WEEKNUM(tbl_Datos[[#This Row],[Fecha]])</f>
        <v>22</v>
      </c>
    </row>
    <row r="1599" spans="2:7" x14ac:dyDescent="0.3">
      <c r="B1599" s="17">
        <v>46167</v>
      </c>
      <c r="C1599" t="s">
        <v>38</v>
      </c>
      <c r="D1599" t="s">
        <v>227</v>
      </c>
      <c r="E1599">
        <v>928</v>
      </c>
      <c r="F1599" t="str">
        <f>TEXT(tbl_Datos[[#This Row],[Fecha]],"dddd")</f>
        <v>lunes</v>
      </c>
      <c r="G1599">
        <f>WEEKNUM(tbl_Datos[[#This Row],[Fecha]])</f>
        <v>22</v>
      </c>
    </row>
    <row r="1600" spans="2:7" x14ac:dyDescent="0.3">
      <c r="B1600" s="17">
        <v>46167</v>
      </c>
      <c r="C1600" t="s">
        <v>38</v>
      </c>
      <c r="D1600" t="s">
        <v>233</v>
      </c>
      <c r="E1600">
        <v>408</v>
      </c>
      <c r="F1600" t="str">
        <f>TEXT(tbl_Datos[[#This Row],[Fecha]],"dddd")</f>
        <v>lunes</v>
      </c>
      <c r="G1600">
        <f>WEEKNUM(tbl_Datos[[#This Row],[Fecha]])</f>
        <v>22</v>
      </c>
    </row>
    <row r="1601" spans="2:7" x14ac:dyDescent="0.3">
      <c r="B1601" s="17">
        <v>46167</v>
      </c>
      <c r="C1601" t="s">
        <v>38</v>
      </c>
      <c r="D1601" t="s">
        <v>223</v>
      </c>
      <c r="E1601">
        <v>265</v>
      </c>
      <c r="F1601" t="str">
        <f>TEXT(tbl_Datos[[#This Row],[Fecha]],"dddd")</f>
        <v>lunes</v>
      </c>
      <c r="G1601">
        <f>WEEKNUM(tbl_Datos[[#This Row],[Fecha]])</f>
        <v>22</v>
      </c>
    </row>
    <row r="1602" spans="2:7" x14ac:dyDescent="0.3">
      <c r="B1602" s="17">
        <v>46167</v>
      </c>
      <c r="C1602" t="s">
        <v>39</v>
      </c>
      <c r="D1602" t="s">
        <v>240</v>
      </c>
      <c r="E1602">
        <v>270</v>
      </c>
      <c r="F1602" t="str">
        <f>TEXT(tbl_Datos[[#This Row],[Fecha]],"dddd")</f>
        <v>lunes</v>
      </c>
      <c r="G1602">
        <f>WEEKNUM(tbl_Datos[[#This Row],[Fecha]])</f>
        <v>22</v>
      </c>
    </row>
    <row r="1603" spans="2:7" x14ac:dyDescent="0.3">
      <c r="B1603" s="17">
        <v>46167</v>
      </c>
      <c r="C1603" t="s">
        <v>38</v>
      </c>
      <c r="D1603" t="s">
        <v>233</v>
      </c>
      <c r="E1603">
        <v>357</v>
      </c>
      <c r="F1603" t="str">
        <f>TEXT(tbl_Datos[[#This Row],[Fecha]],"dddd")</f>
        <v>lunes</v>
      </c>
      <c r="G1603">
        <f>WEEKNUM(tbl_Datos[[#This Row],[Fecha]])</f>
        <v>22</v>
      </c>
    </row>
    <row r="1604" spans="2:7" x14ac:dyDescent="0.3">
      <c r="B1604" s="17">
        <v>46167</v>
      </c>
      <c r="C1604" t="s">
        <v>42</v>
      </c>
      <c r="D1604" t="s">
        <v>233</v>
      </c>
      <c r="E1604">
        <v>459</v>
      </c>
      <c r="F1604" t="str">
        <f>TEXT(tbl_Datos[[#This Row],[Fecha]],"dddd")</f>
        <v>lunes</v>
      </c>
      <c r="G1604">
        <f>WEEKNUM(tbl_Datos[[#This Row],[Fecha]])</f>
        <v>22</v>
      </c>
    </row>
    <row r="1605" spans="2:7" x14ac:dyDescent="0.3">
      <c r="B1605" s="17">
        <v>46167</v>
      </c>
      <c r="C1605" t="s">
        <v>42</v>
      </c>
      <c r="D1605" t="s">
        <v>221</v>
      </c>
      <c r="E1605">
        <v>26</v>
      </c>
      <c r="F1605" t="str">
        <f>TEXT(tbl_Datos[[#This Row],[Fecha]],"dddd")</f>
        <v>lunes</v>
      </c>
      <c r="G1605">
        <f>WEEKNUM(tbl_Datos[[#This Row],[Fecha]])</f>
        <v>22</v>
      </c>
    </row>
    <row r="1606" spans="2:7" x14ac:dyDescent="0.3">
      <c r="B1606" s="17">
        <v>46167</v>
      </c>
      <c r="C1606" t="s">
        <v>42</v>
      </c>
      <c r="D1606" t="s">
        <v>223</v>
      </c>
      <c r="E1606">
        <v>583</v>
      </c>
      <c r="F1606" t="str">
        <f>TEXT(tbl_Datos[[#This Row],[Fecha]],"dddd")</f>
        <v>lunes</v>
      </c>
      <c r="G1606">
        <f>WEEKNUM(tbl_Datos[[#This Row],[Fecha]])</f>
        <v>22</v>
      </c>
    </row>
    <row r="1607" spans="2:7" x14ac:dyDescent="0.3">
      <c r="B1607" s="17">
        <v>46168</v>
      </c>
      <c r="C1607" t="s">
        <v>106</v>
      </c>
      <c r="D1607" t="s">
        <v>223</v>
      </c>
      <c r="E1607">
        <v>477</v>
      </c>
      <c r="F1607" t="str">
        <f>TEXT(tbl_Datos[[#This Row],[Fecha]],"dddd")</f>
        <v>martes</v>
      </c>
      <c r="G1607">
        <f>WEEKNUM(tbl_Datos[[#This Row],[Fecha]])</f>
        <v>22</v>
      </c>
    </row>
    <row r="1608" spans="2:7" x14ac:dyDescent="0.3">
      <c r="B1608" s="17">
        <v>46168</v>
      </c>
      <c r="C1608" t="s">
        <v>42</v>
      </c>
      <c r="D1608" t="s">
        <v>217</v>
      </c>
      <c r="E1608">
        <v>208</v>
      </c>
      <c r="F1608" t="str">
        <f>TEXT(tbl_Datos[[#This Row],[Fecha]],"dddd")</f>
        <v>martes</v>
      </c>
      <c r="G1608">
        <f>WEEKNUM(tbl_Datos[[#This Row],[Fecha]])</f>
        <v>22</v>
      </c>
    </row>
    <row r="1609" spans="2:7" x14ac:dyDescent="0.3">
      <c r="B1609" s="17">
        <v>46168</v>
      </c>
      <c r="C1609" t="s">
        <v>42</v>
      </c>
      <c r="D1609" t="s">
        <v>242</v>
      </c>
      <c r="E1609">
        <v>399</v>
      </c>
      <c r="F1609" t="str">
        <f>TEXT(tbl_Datos[[#This Row],[Fecha]],"dddd")</f>
        <v>martes</v>
      </c>
      <c r="G1609">
        <f>WEEKNUM(tbl_Datos[[#This Row],[Fecha]])</f>
        <v>22</v>
      </c>
    </row>
    <row r="1610" spans="2:7" x14ac:dyDescent="0.3">
      <c r="B1610" s="17">
        <v>46168</v>
      </c>
      <c r="C1610" t="s">
        <v>42</v>
      </c>
      <c r="D1610" t="s">
        <v>232</v>
      </c>
      <c r="E1610">
        <v>611</v>
      </c>
      <c r="F1610" t="str">
        <f>TEXT(tbl_Datos[[#This Row],[Fecha]],"dddd")</f>
        <v>martes</v>
      </c>
      <c r="G1610">
        <f>WEEKNUM(tbl_Datos[[#This Row],[Fecha]])</f>
        <v>22</v>
      </c>
    </row>
    <row r="1611" spans="2:7" x14ac:dyDescent="0.3">
      <c r="B1611" s="17">
        <v>46168</v>
      </c>
      <c r="C1611" t="s">
        <v>42</v>
      </c>
      <c r="D1611" t="s">
        <v>234</v>
      </c>
      <c r="E1611">
        <v>204</v>
      </c>
      <c r="F1611" t="str">
        <f>TEXT(tbl_Datos[[#This Row],[Fecha]],"dddd")</f>
        <v>martes</v>
      </c>
      <c r="G1611">
        <f>WEEKNUM(tbl_Datos[[#This Row],[Fecha]])</f>
        <v>22</v>
      </c>
    </row>
    <row r="1612" spans="2:7" x14ac:dyDescent="0.3">
      <c r="B1612" s="17">
        <v>46168</v>
      </c>
      <c r="C1612" t="s">
        <v>38</v>
      </c>
      <c r="D1612" t="s">
        <v>226</v>
      </c>
      <c r="E1612">
        <v>672</v>
      </c>
      <c r="F1612" t="str">
        <f>TEXT(tbl_Datos[[#This Row],[Fecha]],"dddd")</f>
        <v>martes</v>
      </c>
      <c r="G1612">
        <f>WEEKNUM(tbl_Datos[[#This Row],[Fecha]])</f>
        <v>22</v>
      </c>
    </row>
    <row r="1613" spans="2:7" x14ac:dyDescent="0.3">
      <c r="B1613" s="17">
        <v>46168</v>
      </c>
      <c r="C1613" t="s">
        <v>38</v>
      </c>
      <c r="D1613" t="s">
        <v>232</v>
      </c>
      <c r="E1613">
        <v>141</v>
      </c>
      <c r="F1613" t="str">
        <f>TEXT(tbl_Datos[[#This Row],[Fecha]],"dddd")</f>
        <v>martes</v>
      </c>
      <c r="G1613">
        <f>WEEKNUM(tbl_Datos[[#This Row],[Fecha]])</f>
        <v>22</v>
      </c>
    </row>
    <row r="1614" spans="2:7" x14ac:dyDescent="0.3">
      <c r="B1614" s="17">
        <v>46168</v>
      </c>
      <c r="C1614" t="s">
        <v>106</v>
      </c>
      <c r="D1614" t="s">
        <v>237</v>
      </c>
      <c r="E1614">
        <v>189</v>
      </c>
      <c r="F1614" t="str">
        <f>TEXT(tbl_Datos[[#This Row],[Fecha]],"dddd")</f>
        <v>martes</v>
      </c>
      <c r="G1614">
        <f>WEEKNUM(tbl_Datos[[#This Row],[Fecha]])</f>
        <v>22</v>
      </c>
    </row>
    <row r="1615" spans="2:7" x14ac:dyDescent="0.3">
      <c r="B1615" s="17">
        <v>46168</v>
      </c>
      <c r="C1615" t="s">
        <v>42</v>
      </c>
      <c r="D1615" t="s">
        <v>226</v>
      </c>
      <c r="E1615">
        <v>288</v>
      </c>
      <c r="F1615" t="str">
        <f>TEXT(tbl_Datos[[#This Row],[Fecha]],"dddd")</f>
        <v>martes</v>
      </c>
      <c r="G1615">
        <f>WEEKNUM(tbl_Datos[[#This Row],[Fecha]])</f>
        <v>22</v>
      </c>
    </row>
    <row r="1616" spans="2:7" x14ac:dyDescent="0.3">
      <c r="B1616" s="17">
        <v>46168</v>
      </c>
      <c r="C1616" t="s">
        <v>38</v>
      </c>
      <c r="D1616" t="s">
        <v>221</v>
      </c>
      <c r="E1616">
        <v>208</v>
      </c>
      <c r="F1616" t="str">
        <f>TEXT(tbl_Datos[[#This Row],[Fecha]],"dddd")</f>
        <v>martes</v>
      </c>
      <c r="G1616">
        <f>WEEKNUM(tbl_Datos[[#This Row],[Fecha]])</f>
        <v>22</v>
      </c>
    </row>
    <row r="1617" spans="2:7" x14ac:dyDescent="0.3">
      <c r="B1617" s="17">
        <v>46169</v>
      </c>
      <c r="C1617" t="s">
        <v>106</v>
      </c>
      <c r="D1617" t="s">
        <v>236</v>
      </c>
      <c r="E1617">
        <v>154</v>
      </c>
      <c r="F1617" t="str">
        <f>TEXT(tbl_Datos[[#This Row],[Fecha]],"dddd")</f>
        <v>miércoles</v>
      </c>
      <c r="G1617">
        <f>WEEKNUM(tbl_Datos[[#This Row],[Fecha]])</f>
        <v>22</v>
      </c>
    </row>
    <row r="1618" spans="2:7" x14ac:dyDescent="0.3">
      <c r="B1618" s="17">
        <v>46169</v>
      </c>
      <c r="C1618" t="s">
        <v>106</v>
      </c>
      <c r="D1618" t="s">
        <v>228</v>
      </c>
      <c r="E1618">
        <v>1152</v>
      </c>
      <c r="F1618" t="str">
        <f>TEXT(tbl_Datos[[#This Row],[Fecha]],"dddd")</f>
        <v>miércoles</v>
      </c>
      <c r="G1618">
        <f>WEEKNUM(tbl_Datos[[#This Row],[Fecha]])</f>
        <v>22</v>
      </c>
    </row>
    <row r="1619" spans="2:7" x14ac:dyDescent="0.3">
      <c r="B1619" s="17">
        <v>46169</v>
      </c>
      <c r="C1619" t="s">
        <v>38</v>
      </c>
      <c r="D1619" t="s">
        <v>227</v>
      </c>
      <c r="E1619">
        <v>1102</v>
      </c>
      <c r="F1619" t="str">
        <f>TEXT(tbl_Datos[[#This Row],[Fecha]],"dddd")</f>
        <v>miércoles</v>
      </c>
      <c r="G1619">
        <f>WEEKNUM(tbl_Datos[[#This Row],[Fecha]])</f>
        <v>22</v>
      </c>
    </row>
    <row r="1620" spans="2:7" x14ac:dyDescent="0.3">
      <c r="B1620" s="17">
        <v>46169</v>
      </c>
      <c r="C1620" t="s">
        <v>106</v>
      </c>
      <c r="D1620" t="s">
        <v>223</v>
      </c>
      <c r="E1620">
        <v>371</v>
      </c>
      <c r="F1620" t="str">
        <f>TEXT(tbl_Datos[[#This Row],[Fecha]],"dddd")</f>
        <v>miércoles</v>
      </c>
      <c r="G1620">
        <f>WEEKNUM(tbl_Datos[[#This Row],[Fecha]])</f>
        <v>22</v>
      </c>
    </row>
    <row r="1621" spans="2:7" x14ac:dyDescent="0.3">
      <c r="B1621" s="17">
        <v>46169</v>
      </c>
      <c r="C1621" t="s">
        <v>39</v>
      </c>
      <c r="D1621" t="s">
        <v>229</v>
      </c>
      <c r="E1621">
        <v>1144</v>
      </c>
      <c r="F1621" t="str">
        <f>TEXT(tbl_Datos[[#This Row],[Fecha]],"dddd")</f>
        <v>miércoles</v>
      </c>
      <c r="G1621">
        <f>WEEKNUM(tbl_Datos[[#This Row],[Fecha]])</f>
        <v>22</v>
      </c>
    </row>
    <row r="1622" spans="2:7" x14ac:dyDescent="0.3">
      <c r="B1622" s="17">
        <v>46169</v>
      </c>
      <c r="C1622" t="s">
        <v>106</v>
      </c>
      <c r="D1622" t="s">
        <v>226</v>
      </c>
      <c r="E1622">
        <v>1728</v>
      </c>
      <c r="F1622" t="str">
        <f>TEXT(tbl_Datos[[#This Row],[Fecha]],"dddd")</f>
        <v>miércoles</v>
      </c>
      <c r="G1622">
        <f>WEEKNUM(tbl_Datos[[#This Row],[Fecha]])</f>
        <v>22</v>
      </c>
    </row>
    <row r="1623" spans="2:7" x14ac:dyDescent="0.3">
      <c r="B1623" s="17">
        <v>46169</v>
      </c>
      <c r="C1623" t="s">
        <v>38</v>
      </c>
      <c r="D1623" t="s">
        <v>236</v>
      </c>
      <c r="E1623">
        <v>11</v>
      </c>
      <c r="F1623" t="str">
        <f>TEXT(tbl_Datos[[#This Row],[Fecha]],"dddd")</f>
        <v>miércoles</v>
      </c>
      <c r="G1623">
        <f>WEEKNUM(tbl_Datos[[#This Row],[Fecha]])</f>
        <v>22</v>
      </c>
    </row>
    <row r="1624" spans="2:7" x14ac:dyDescent="0.3">
      <c r="B1624" s="17">
        <v>46169</v>
      </c>
      <c r="C1624" t="s">
        <v>38</v>
      </c>
      <c r="D1624" t="s">
        <v>226</v>
      </c>
      <c r="E1624">
        <v>960</v>
      </c>
      <c r="F1624" t="str">
        <f>TEXT(tbl_Datos[[#This Row],[Fecha]],"dddd")</f>
        <v>miércoles</v>
      </c>
      <c r="G1624">
        <f>WEEKNUM(tbl_Datos[[#This Row],[Fecha]])</f>
        <v>22</v>
      </c>
    </row>
    <row r="1625" spans="2:7" x14ac:dyDescent="0.3">
      <c r="B1625" s="17">
        <v>46169</v>
      </c>
      <c r="C1625" t="s">
        <v>42</v>
      </c>
      <c r="D1625" t="s">
        <v>235</v>
      </c>
      <c r="E1625">
        <v>473</v>
      </c>
      <c r="F1625" t="str">
        <f>TEXT(tbl_Datos[[#This Row],[Fecha]],"dddd")</f>
        <v>miércoles</v>
      </c>
      <c r="G1625">
        <f>WEEKNUM(tbl_Datos[[#This Row],[Fecha]])</f>
        <v>22</v>
      </c>
    </row>
    <row r="1626" spans="2:7" x14ac:dyDescent="0.3">
      <c r="B1626" s="17">
        <v>46169</v>
      </c>
      <c r="C1626" t="s">
        <v>42</v>
      </c>
      <c r="D1626" t="s">
        <v>230</v>
      </c>
      <c r="E1626">
        <v>444</v>
      </c>
      <c r="F1626" t="str">
        <f>TEXT(tbl_Datos[[#This Row],[Fecha]],"dddd")</f>
        <v>miércoles</v>
      </c>
      <c r="G1626">
        <f>WEEKNUM(tbl_Datos[[#This Row],[Fecha]])</f>
        <v>22</v>
      </c>
    </row>
    <row r="1627" spans="2:7" x14ac:dyDescent="0.3">
      <c r="B1627" s="17">
        <v>46169</v>
      </c>
      <c r="C1627" t="s">
        <v>106</v>
      </c>
      <c r="D1627" t="s">
        <v>219</v>
      </c>
      <c r="E1627">
        <v>182</v>
      </c>
      <c r="F1627" t="str">
        <f>TEXT(tbl_Datos[[#This Row],[Fecha]],"dddd")</f>
        <v>miércoles</v>
      </c>
      <c r="G1627">
        <f>WEEKNUM(tbl_Datos[[#This Row],[Fecha]])</f>
        <v>22</v>
      </c>
    </row>
    <row r="1628" spans="2:7" x14ac:dyDescent="0.3">
      <c r="B1628" s="17">
        <v>46169</v>
      </c>
      <c r="C1628" t="s">
        <v>39</v>
      </c>
      <c r="D1628" t="s">
        <v>227</v>
      </c>
      <c r="E1628">
        <v>580</v>
      </c>
      <c r="F1628" t="str">
        <f>TEXT(tbl_Datos[[#This Row],[Fecha]],"dddd")</f>
        <v>miércoles</v>
      </c>
      <c r="G1628">
        <f>WEEKNUM(tbl_Datos[[#This Row],[Fecha]])</f>
        <v>22</v>
      </c>
    </row>
    <row r="1629" spans="2:7" x14ac:dyDescent="0.3">
      <c r="B1629" s="17">
        <v>46170</v>
      </c>
      <c r="C1629" t="s">
        <v>38</v>
      </c>
      <c r="D1629" t="s">
        <v>221</v>
      </c>
      <c r="E1629">
        <v>26</v>
      </c>
      <c r="F1629" t="str">
        <f>TEXT(tbl_Datos[[#This Row],[Fecha]],"dddd")</f>
        <v>jueves</v>
      </c>
      <c r="G1629">
        <f>WEEKNUM(tbl_Datos[[#This Row],[Fecha]])</f>
        <v>22</v>
      </c>
    </row>
    <row r="1630" spans="2:7" x14ac:dyDescent="0.3">
      <c r="B1630" s="17">
        <v>46170</v>
      </c>
      <c r="C1630" t="s">
        <v>106</v>
      </c>
      <c r="D1630" t="s">
        <v>229</v>
      </c>
      <c r="E1630">
        <v>2112</v>
      </c>
      <c r="F1630" t="str">
        <f>TEXT(tbl_Datos[[#This Row],[Fecha]],"dddd")</f>
        <v>jueves</v>
      </c>
      <c r="G1630">
        <f>WEEKNUM(tbl_Datos[[#This Row],[Fecha]])</f>
        <v>22</v>
      </c>
    </row>
    <row r="1631" spans="2:7" x14ac:dyDescent="0.3">
      <c r="B1631" s="17">
        <v>46170</v>
      </c>
      <c r="C1631" t="s">
        <v>42</v>
      </c>
      <c r="D1631" t="s">
        <v>238</v>
      </c>
      <c r="E1631">
        <v>87</v>
      </c>
      <c r="F1631" t="str">
        <f>TEXT(tbl_Datos[[#This Row],[Fecha]],"dddd")</f>
        <v>jueves</v>
      </c>
      <c r="G1631">
        <f>WEEKNUM(tbl_Datos[[#This Row],[Fecha]])</f>
        <v>22</v>
      </c>
    </row>
    <row r="1632" spans="2:7" x14ac:dyDescent="0.3">
      <c r="B1632" s="17">
        <v>46170</v>
      </c>
      <c r="C1632" t="s">
        <v>42</v>
      </c>
      <c r="D1632" t="s">
        <v>215</v>
      </c>
      <c r="E1632">
        <v>276</v>
      </c>
      <c r="F1632" t="str">
        <f>TEXT(tbl_Datos[[#This Row],[Fecha]],"dddd")</f>
        <v>jueves</v>
      </c>
      <c r="G1632">
        <f>WEEKNUM(tbl_Datos[[#This Row],[Fecha]])</f>
        <v>22</v>
      </c>
    </row>
    <row r="1633" spans="2:7" x14ac:dyDescent="0.3">
      <c r="B1633" s="17">
        <v>46170</v>
      </c>
      <c r="C1633" t="s">
        <v>39</v>
      </c>
      <c r="D1633" t="s">
        <v>237</v>
      </c>
      <c r="E1633">
        <v>1449</v>
      </c>
      <c r="F1633" t="str">
        <f>TEXT(tbl_Datos[[#This Row],[Fecha]],"dddd")</f>
        <v>jueves</v>
      </c>
      <c r="G1633">
        <f>WEEKNUM(tbl_Datos[[#This Row],[Fecha]])</f>
        <v>22</v>
      </c>
    </row>
    <row r="1634" spans="2:7" x14ac:dyDescent="0.3">
      <c r="B1634" s="17">
        <v>46170</v>
      </c>
      <c r="C1634" t="s">
        <v>39</v>
      </c>
      <c r="D1634" t="s">
        <v>230</v>
      </c>
      <c r="E1634">
        <v>444</v>
      </c>
      <c r="F1634" t="str">
        <f>TEXT(tbl_Datos[[#This Row],[Fecha]],"dddd")</f>
        <v>jueves</v>
      </c>
      <c r="G1634">
        <f>WEEKNUM(tbl_Datos[[#This Row],[Fecha]])</f>
        <v>22</v>
      </c>
    </row>
    <row r="1635" spans="2:7" x14ac:dyDescent="0.3">
      <c r="B1635" s="17">
        <v>46170</v>
      </c>
      <c r="C1635" t="s">
        <v>106</v>
      </c>
      <c r="D1635" t="s">
        <v>238</v>
      </c>
      <c r="E1635">
        <v>1653</v>
      </c>
      <c r="F1635" t="str">
        <f>TEXT(tbl_Datos[[#This Row],[Fecha]],"dddd")</f>
        <v>jueves</v>
      </c>
      <c r="G1635">
        <f>WEEKNUM(tbl_Datos[[#This Row],[Fecha]])</f>
        <v>22</v>
      </c>
    </row>
    <row r="1636" spans="2:7" x14ac:dyDescent="0.3">
      <c r="B1636" s="17">
        <v>46170</v>
      </c>
      <c r="C1636" t="s">
        <v>106</v>
      </c>
      <c r="D1636" t="s">
        <v>226</v>
      </c>
      <c r="E1636">
        <v>768</v>
      </c>
      <c r="F1636" t="str">
        <f>TEXT(tbl_Datos[[#This Row],[Fecha]],"dddd")</f>
        <v>jueves</v>
      </c>
      <c r="G1636">
        <f>WEEKNUM(tbl_Datos[[#This Row],[Fecha]])</f>
        <v>22</v>
      </c>
    </row>
    <row r="1637" spans="2:7" x14ac:dyDescent="0.3">
      <c r="B1637" s="17">
        <v>46170</v>
      </c>
      <c r="C1637" t="s">
        <v>106</v>
      </c>
      <c r="D1637" t="s">
        <v>237</v>
      </c>
      <c r="E1637">
        <v>1449</v>
      </c>
      <c r="F1637" t="str">
        <f>TEXT(tbl_Datos[[#This Row],[Fecha]],"dddd")</f>
        <v>jueves</v>
      </c>
      <c r="G1637">
        <f>WEEKNUM(tbl_Datos[[#This Row],[Fecha]])</f>
        <v>22</v>
      </c>
    </row>
    <row r="1638" spans="2:7" x14ac:dyDescent="0.3">
      <c r="B1638" s="17">
        <v>46171</v>
      </c>
      <c r="C1638" t="s">
        <v>39</v>
      </c>
      <c r="D1638" t="s">
        <v>232</v>
      </c>
      <c r="E1638">
        <v>329</v>
      </c>
      <c r="F1638" t="str">
        <f>TEXT(tbl_Datos[[#This Row],[Fecha]],"dddd")</f>
        <v>viernes</v>
      </c>
      <c r="G1638">
        <f>WEEKNUM(tbl_Datos[[#This Row],[Fecha]])</f>
        <v>22</v>
      </c>
    </row>
    <row r="1639" spans="2:7" x14ac:dyDescent="0.3">
      <c r="B1639" s="17">
        <v>46171</v>
      </c>
      <c r="C1639" t="s">
        <v>106</v>
      </c>
      <c r="D1639" t="s">
        <v>223</v>
      </c>
      <c r="E1639">
        <v>53</v>
      </c>
      <c r="F1639" t="str">
        <f>TEXT(tbl_Datos[[#This Row],[Fecha]],"dddd")</f>
        <v>viernes</v>
      </c>
      <c r="G1639">
        <f>WEEKNUM(tbl_Datos[[#This Row],[Fecha]])</f>
        <v>22</v>
      </c>
    </row>
    <row r="1640" spans="2:7" x14ac:dyDescent="0.3">
      <c r="B1640" s="17">
        <v>46171</v>
      </c>
      <c r="C1640" t="s">
        <v>42</v>
      </c>
      <c r="D1640" t="s">
        <v>219</v>
      </c>
      <c r="E1640">
        <v>910</v>
      </c>
      <c r="F1640" t="str">
        <f>TEXT(tbl_Datos[[#This Row],[Fecha]],"dddd")</f>
        <v>viernes</v>
      </c>
      <c r="G1640">
        <f>WEEKNUM(tbl_Datos[[#This Row],[Fecha]])</f>
        <v>22</v>
      </c>
    </row>
    <row r="1641" spans="2:7" x14ac:dyDescent="0.3">
      <c r="B1641" s="17">
        <v>46171</v>
      </c>
      <c r="C1641" t="s">
        <v>39</v>
      </c>
      <c r="D1641" t="s">
        <v>233</v>
      </c>
      <c r="E1641">
        <v>357</v>
      </c>
      <c r="F1641" t="str">
        <f>TEXT(tbl_Datos[[#This Row],[Fecha]],"dddd")</f>
        <v>viernes</v>
      </c>
      <c r="G1641">
        <f>WEEKNUM(tbl_Datos[[#This Row],[Fecha]])</f>
        <v>22</v>
      </c>
    </row>
    <row r="1642" spans="2:7" x14ac:dyDescent="0.3">
      <c r="B1642" s="17">
        <v>46171</v>
      </c>
      <c r="C1642" t="s">
        <v>38</v>
      </c>
      <c r="D1642" t="s">
        <v>237</v>
      </c>
      <c r="E1642">
        <v>1512</v>
      </c>
      <c r="F1642" t="str">
        <f>TEXT(tbl_Datos[[#This Row],[Fecha]],"dddd")</f>
        <v>viernes</v>
      </c>
      <c r="G1642">
        <f>WEEKNUM(tbl_Datos[[#This Row],[Fecha]])</f>
        <v>22</v>
      </c>
    </row>
    <row r="1643" spans="2:7" x14ac:dyDescent="0.3">
      <c r="B1643" s="17">
        <v>46171</v>
      </c>
      <c r="C1643" t="s">
        <v>39</v>
      </c>
      <c r="D1643" t="s">
        <v>229</v>
      </c>
      <c r="E1643">
        <v>1672</v>
      </c>
      <c r="F1643" t="str">
        <f>TEXT(tbl_Datos[[#This Row],[Fecha]],"dddd")</f>
        <v>viernes</v>
      </c>
      <c r="G1643">
        <f>WEEKNUM(tbl_Datos[[#This Row],[Fecha]])</f>
        <v>22</v>
      </c>
    </row>
    <row r="1644" spans="2:7" x14ac:dyDescent="0.3">
      <c r="B1644" s="17">
        <v>46171</v>
      </c>
      <c r="C1644" t="s">
        <v>106</v>
      </c>
      <c r="D1644" t="s">
        <v>233</v>
      </c>
      <c r="E1644">
        <v>969</v>
      </c>
      <c r="F1644" t="str">
        <f>TEXT(tbl_Datos[[#This Row],[Fecha]],"dddd")</f>
        <v>viernes</v>
      </c>
      <c r="G1644">
        <f>WEEKNUM(tbl_Datos[[#This Row],[Fecha]])</f>
        <v>22</v>
      </c>
    </row>
    <row r="1645" spans="2:7" x14ac:dyDescent="0.3">
      <c r="B1645" s="17">
        <v>46171</v>
      </c>
      <c r="C1645" t="s">
        <v>42</v>
      </c>
      <c r="D1645" t="s">
        <v>236</v>
      </c>
      <c r="E1645">
        <v>187</v>
      </c>
      <c r="F1645" t="str">
        <f>TEXT(tbl_Datos[[#This Row],[Fecha]],"dddd")</f>
        <v>viernes</v>
      </c>
      <c r="G1645">
        <f>WEEKNUM(tbl_Datos[[#This Row],[Fecha]])</f>
        <v>22</v>
      </c>
    </row>
    <row r="1646" spans="2:7" x14ac:dyDescent="0.3">
      <c r="B1646" s="17">
        <v>46171</v>
      </c>
      <c r="C1646" t="s">
        <v>38</v>
      </c>
      <c r="D1646" t="s">
        <v>228</v>
      </c>
      <c r="E1646">
        <v>288</v>
      </c>
      <c r="F1646" t="str">
        <f>TEXT(tbl_Datos[[#This Row],[Fecha]],"dddd")</f>
        <v>viernes</v>
      </c>
      <c r="G1646">
        <f>WEEKNUM(tbl_Datos[[#This Row],[Fecha]])</f>
        <v>22</v>
      </c>
    </row>
    <row r="1647" spans="2:7" x14ac:dyDescent="0.3">
      <c r="B1647" s="17">
        <v>46171</v>
      </c>
      <c r="C1647" t="s">
        <v>39</v>
      </c>
      <c r="D1647" t="s">
        <v>223</v>
      </c>
      <c r="E1647">
        <v>901</v>
      </c>
      <c r="F1647" t="str">
        <f>TEXT(tbl_Datos[[#This Row],[Fecha]],"dddd")</f>
        <v>viernes</v>
      </c>
      <c r="G1647">
        <f>WEEKNUM(tbl_Datos[[#This Row],[Fecha]])</f>
        <v>22</v>
      </c>
    </row>
    <row r="1648" spans="2:7" x14ac:dyDescent="0.3">
      <c r="B1648" s="17">
        <v>46171</v>
      </c>
      <c r="C1648" t="s">
        <v>106</v>
      </c>
      <c r="D1648" t="s">
        <v>229</v>
      </c>
      <c r="E1648">
        <v>1848</v>
      </c>
      <c r="F1648" t="str">
        <f>TEXT(tbl_Datos[[#This Row],[Fecha]],"dddd")</f>
        <v>viernes</v>
      </c>
      <c r="G1648">
        <f>WEEKNUM(tbl_Datos[[#This Row],[Fecha]])</f>
        <v>22</v>
      </c>
    </row>
    <row r="1649" spans="2:7" x14ac:dyDescent="0.3">
      <c r="B1649" s="17">
        <v>46171</v>
      </c>
      <c r="C1649" t="s">
        <v>38</v>
      </c>
      <c r="D1649" t="s">
        <v>223</v>
      </c>
      <c r="E1649">
        <v>1272</v>
      </c>
      <c r="F1649" t="str">
        <f>TEXT(tbl_Datos[[#This Row],[Fecha]],"dddd")</f>
        <v>viernes</v>
      </c>
      <c r="G1649">
        <f>WEEKNUM(tbl_Datos[[#This Row],[Fecha]])</f>
        <v>22</v>
      </c>
    </row>
    <row r="1650" spans="2:7" x14ac:dyDescent="0.3">
      <c r="B1650" s="17">
        <v>46172</v>
      </c>
      <c r="C1650" t="s">
        <v>38</v>
      </c>
      <c r="D1650" t="s">
        <v>231</v>
      </c>
      <c r="E1650">
        <v>308</v>
      </c>
      <c r="F1650" t="str">
        <f>TEXT(tbl_Datos[[#This Row],[Fecha]],"dddd")</f>
        <v>sábado</v>
      </c>
      <c r="G1650">
        <f>WEEKNUM(tbl_Datos[[#This Row],[Fecha]])</f>
        <v>22</v>
      </c>
    </row>
    <row r="1651" spans="2:7" x14ac:dyDescent="0.3">
      <c r="B1651" s="17">
        <v>46172</v>
      </c>
      <c r="C1651" t="s">
        <v>39</v>
      </c>
      <c r="D1651" t="s">
        <v>226</v>
      </c>
      <c r="E1651">
        <v>2112</v>
      </c>
      <c r="F1651" t="str">
        <f>TEXT(tbl_Datos[[#This Row],[Fecha]],"dddd")</f>
        <v>sábado</v>
      </c>
      <c r="G1651">
        <f>WEEKNUM(tbl_Datos[[#This Row],[Fecha]])</f>
        <v>22</v>
      </c>
    </row>
    <row r="1652" spans="2:7" x14ac:dyDescent="0.3">
      <c r="B1652" s="17">
        <v>46172</v>
      </c>
      <c r="C1652" t="s">
        <v>42</v>
      </c>
      <c r="D1652" t="s">
        <v>221</v>
      </c>
      <c r="E1652">
        <v>234</v>
      </c>
      <c r="F1652" t="str">
        <f>TEXT(tbl_Datos[[#This Row],[Fecha]],"dddd")</f>
        <v>sábado</v>
      </c>
      <c r="G1652">
        <f>WEEKNUM(tbl_Datos[[#This Row],[Fecha]])</f>
        <v>22</v>
      </c>
    </row>
    <row r="1653" spans="2:7" x14ac:dyDescent="0.3">
      <c r="B1653" s="17">
        <v>46172</v>
      </c>
      <c r="C1653" t="s">
        <v>39</v>
      </c>
      <c r="D1653" t="s">
        <v>215</v>
      </c>
      <c r="E1653">
        <v>207</v>
      </c>
      <c r="F1653" t="str">
        <f>TEXT(tbl_Datos[[#This Row],[Fecha]],"dddd")</f>
        <v>sábado</v>
      </c>
      <c r="G1653">
        <f>WEEKNUM(tbl_Datos[[#This Row],[Fecha]])</f>
        <v>22</v>
      </c>
    </row>
    <row r="1654" spans="2:7" x14ac:dyDescent="0.3">
      <c r="B1654" s="17">
        <v>46172</v>
      </c>
      <c r="C1654" t="s">
        <v>39</v>
      </c>
      <c r="D1654" t="s">
        <v>235</v>
      </c>
      <c r="E1654">
        <v>602</v>
      </c>
      <c r="F1654" t="str">
        <f>TEXT(tbl_Datos[[#This Row],[Fecha]],"dddd")</f>
        <v>sábado</v>
      </c>
      <c r="G1654">
        <f>WEEKNUM(tbl_Datos[[#This Row],[Fecha]])</f>
        <v>22</v>
      </c>
    </row>
    <row r="1655" spans="2:7" x14ac:dyDescent="0.3">
      <c r="B1655" s="17">
        <v>46172</v>
      </c>
      <c r="C1655" t="s">
        <v>42</v>
      </c>
      <c r="D1655" t="s">
        <v>217</v>
      </c>
      <c r="E1655">
        <v>52</v>
      </c>
      <c r="F1655" t="str">
        <f>TEXT(tbl_Datos[[#This Row],[Fecha]],"dddd")</f>
        <v>sábado</v>
      </c>
      <c r="G1655">
        <f>WEEKNUM(tbl_Datos[[#This Row],[Fecha]])</f>
        <v>22</v>
      </c>
    </row>
    <row r="1656" spans="2:7" x14ac:dyDescent="0.3">
      <c r="B1656" s="17">
        <v>46172</v>
      </c>
      <c r="C1656" t="s">
        <v>42</v>
      </c>
      <c r="D1656" t="s">
        <v>239</v>
      </c>
      <c r="E1656">
        <v>456</v>
      </c>
      <c r="F1656" t="str">
        <f>TEXT(tbl_Datos[[#This Row],[Fecha]],"dddd")</f>
        <v>sábado</v>
      </c>
      <c r="G1656">
        <f>WEEKNUM(tbl_Datos[[#This Row],[Fecha]])</f>
        <v>22</v>
      </c>
    </row>
    <row r="1657" spans="2:7" x14ac:dyDescent="0.3">
      <c r="B1657" s="17">
        <v>46172</v>
      </c>
      <c r="C1657" t="s">
        <v>38</v>
      </c>
      <c r="D1657" t="s">
        <v>219</v>
      </c>
      <c r="E1657">
        <v>1183</v>
      </c>
      <c r="F1657" t="str">
        <f>TEXT(tbl_Datos[[#This Row],[Fecha]],"dddd")</f>
        <v>sábado</v>
      </c>
      <c r="G1657">
        <f>WEEKNUM(tbl_Datos[[#This Row],[Fecha]])</f>
        <v>22</v>
      </c>
    </row>
    <row r="1658" spans="2:7" x14ac:dyDescent="0.3">
      <c r="B1658" s="17">
        <v>46172</v>
      </c>
      <c r="C1658" t="s">
        <v>39</v>
      </c>
      <c r="D1658" t="s">
        <v>240</v>
      </c>
      <c r="E1658">
        <v>1125</v>
      </c>
      <c r="F1658" t="str">
        <f>TEXT(tbl_Datos[[#This Row],[Fecha]],"dddd")</f>
        <v>sábado</v>
      </c>
      <c r="G1658">
        <f>WEEKNUM(tbl_Datos[[#This Row],[Fecha]])</f>
        <v>22</v>
      </c>
    </row>
    <row r="1659" spans="2:7" x14ac:dyDescent="0.3">
      <c r="B1659" s="17">
        <v>46172</v>
      </c>
      <c r="C1659" t="s">
        <v>106</v>
      </c>
      <c r="D1659" t="s">
        <v>232</v>
      </c>
      <c r="E1659">
        <v>564</v>
      </c>
      <c r="F1659" t="str">
        <f>TEXT(tbl_Datos[[#This Row],[Fecha]],"dddd")</f>
        <v>sábado</v>
      </c>
      <c r="G1659">
        <f>WEEKNUM(tbl_Datos[[#This Row],[Fecha]])</f>
        <v>22</v>
      </c>
    </row>
    <row r="1660" spans="2:7" x14ac:dyDescent="0.3">
      <c r="B1660" s="17">
        <v>46172</v>
      </c>
      <c r="C1660" t="s">
        <v>39</v>
      </c>
      <c r="D1660" t="s">
        <v>235</v>
      </c>
      <c r="E1660">
        <v>817</v>
      </c>
      <c r="F1660" t="str">
        <f>TEXT(tbl_Datos[[#This Row],[Fecha]],"dddd")</f>
        <v>sábado</v>
      </c>
      <c r="G1660">
        <f>WEEKNUM(tbl_Datos[[#This Row],[Fecha]])</f>
        <v>22</v>
      </c>
    </row>
    <row r="1661" spans="2:7" x14ac:dyDescent="0.3">
      <c r="B1661" s="17">
        <v>46172</v>
      </c>
      <c r="C1661" t="s">
        <v>106</v>
      </c>
      <c r="D1661" t="s">
        <v>219</v>
      </c>
      <c r="E1661">
        <v>637</v>
      </c>
      <c r="F1661" t="str">
        <f>TEXT(tbl_Datos[[#This Row],[Fecha]],"dddd")</f>
        <v>sábado</v>
      </c>
      <c r="G1661">
        <f>WEEKNUM(tbl_Datos[[#This Row],[Fecha]])</f>
        <v>22</v>
      </c>
    </row>
    <row r="1662" spans="2:7" x14ac:dyDescent="0.3">
      <c r="B1662" s="17">
        <v>46172</v>
      </c>
      <c r="C1662" t="s">
        <v>106</v>
      </c>
      <c r="D1662" t="s">
        <v>223</v>
      </c>
      <c r="E1662">
        <v>1219</v>
      </c>
      <c r="F1662" t="str">
        <f>TEXT(tbl_Datos[[#This Row],[Fecha]],"dddd")</f>
        <v>sábado</v>
      </c>
      <c r="G1662">
        <f>WEEKNUM(tbl_Datos[[#This Row],[Fecha]])</f>
        <v>22</v>
      </c>
    </row>
    <row r="1663" spans="2:7" x14ac:dyDescent="0.3">
      <c r="B1663" s="17">
        <v>46173</v>
      </c>
      <c r="C1663" t="s">
        <v>106</v>
      </c>
      <c r="D1663" t="s">
        <v>223</v>
      </c>
      <c r="E1663">
        <v>901</v>
      </c>
      <c r="F1663" t="str">
        <f>TEXT(tbl_Datos[[#This Row],[Fecha]],"dddd")</f>
        <v>domingo</v>
      </c>
      <c r="G1663">
        <f>WEEKNUM(tbl_Datos[[#This Row],[Fecha]])</f>
        <v>23</v>
      </c>
    </row>
    <row r="1664" spans="2:7" x14ac:dyDescent="0.3">
      <c r="B1664" s="17">
        <v>46173</v>
      </c>
      <c r="C1664" t="s">
        <v>38</v>
      </c>
      <c r="D1664" t="s">
        <v>232</v>
      </c>
      <c r="E1664">
        <v>141</v>
      </c>
      <c r="F1664" t="str">
        <f>TEXT(tbl_Datos[[#This Row],[Fecha]],"dddd")</f>
        <v>domingo</v>
      </c>
      <c r="G1664">
        <f>WEEKNUM(tbl_Datos[[#This Row],[Fecha]])</f>
        <v>23</v>
      </c>
    </row>
    <row r="1665" spans="2:7" x14ac:dyDescent="0.3">
      <c r="B1665" s="17">
        <v>46173</v>
      </c>
      <c r="C1665" t="s">
        <v>106</v>
      </c>
      <c r="D1665" t="s">
        <v>215</v>
      </c>
      <c r="E1665">
        <v>1311</v>
      </c>
      <c r="F1665" t="str">
        <f>TEXT(tbl_Datos[[#This Row],[Fecha]],"dddd")</f>
        <v>domingo</v>
      </c>
      <c r="G1665">
        <f>WEEKNUM(tbl_Datos[[#This Row],[Fecha]])</f>
        <v>23</v>
      </c>
    </row>
    <row r="1666" spans="2:7" x14ac:dyDescent="0.3">
      <c r="B1666" s="17">
        <v>46173</v>
      </c>
      <c r="C1666" t="s">
        <v>106</v>
      </c>
      <c r="D1666" t="s">
        <v>230</v>
      </c>
      <c r="E1666">
        <v>629</v>
      </c>
      <c r="F1666" t="str">
        <f>TEXT(tbl_Datos[[#This Row],[Fecha]],"dddd")</f>
        <v>domingo</v>
      </c>
      <c r="G1666">
        <f>WEEKNUM(tbl_Datos[[#This Row],[Fecha]])</f>
        <v>23</v>
      </c>
    </row>
    <row r="1667" spans="2:7" x14ac:dyDescent="0.3">
      <c r="B1667" s="17">
        <v>46173</v>
      </c>
      <c r="C1667" t="s">
        <v>106</v>
      </c>
      <c r="D1667" t="s">
        <v>236</v>
      </c>
      <c r="E1667">
        <v>99</v>
      </c>
      <c r="F1667" t="str">
        <f>TEXT(tbl_Datos[[#This Row],[Fecha]],"dddd")</f>
        <v>domingo</v>
      </c>
      <c r="G1667">
        <f>WEEKNUM(tbl_Datos[[#This Row],[Fecha]])</f>
        <v>23</v>
      </c>
    </row>
    <row r="1668" spans="2:7" x14ac:dyDescent="0.3">
      <c r="B1668" s="17">
        <v>46173</v>
      </c>
      <c r="C1668" t="s">
        <v>42</v>
      </c>
      <c r="D1668" t="s">
        <v>237</v>
      </c>
      <c r="E1668">
        <v>882</v>
      </c>
      <c r="F1668" t="str">
        <f>TEXT(tbl_Datos[[#This Row],[Fecha]],"dddd")</f>
        <v>domingo</v>
      </c>
      <c r="G1668">
        <f>WEEKNUM(tbl_Datos[[#This Row],[Fecha]])</f>
        <v>23</v>
      </c>
    </row>
    <row r="1669" spans="2:7" x14ac:dyDescent="0.3">
      <c r="B1669" s="17">
        <v>46173</v>
      </c>
      <c r="C1669" t="s">
        <v>42</v>
      </c>
      <c r="D1669" t="s">
        <v>233</v>
      </c>
      <c r="E1669">
        <v>357</v>
      </c>
      <c r="F1669" t="str">
        <f>TEXT(tbl_Datos[[#This Row],[Fecha]],"dddd")</f>
        <v>domingo</v>
      </c>
      <c r="G1669">
        <f>WEEKNUM(tbl_Datos[[#This Row],[Fecha]])</f>
        <v>23</v>
      </c>
    </row>
    <row r="1670" spans="2:7" x14ac:dyDescent="0.3">
      <c r="B1670" s="17">
        <v>46173</v>
      </c>
      <c r="C1670" t="s">
        <v>38</v>
      </c>
      <c r="D1670" t="s">
        <v>239</v>
      </c>
      <c r="E1670">
        <v>228</v>
      </c>
      <c r="F1670" t="str">
        <f>TEXT(tbl_Datos[[#This Row],[Fecha]],"dddd")</f>
        <v>domingo</v>
      </c>
      <c r="G1670">
        <f>WEEKNUM(tbl_Datos[[#This Row],[Fecha]])</f>
        <v>23</v>
      </c>
    </row>
    <row r="1671" spans="2:7" x14ac:dyDescent="0.3">
      <c r="B1671" s="17">
        <v>46173</v>
      </c>
      <c r="C1671" t="s">
        <v>106</v>
      </c>
      <c r="D1671" t="s">
        <v>236</v>
      </c>
      <c r="E1671">
        <v>154</v>
      </c>
      <c r="F1671" t="str">
        <f>TEXT(tbl_Datos[[#This Row],[Fecha]],"dddd")</f>
        <v>domingo</v>
      </c>
      <c r="G1671">
        <f>WEEKNUM(tbl_Datos[[#This Row],[Fecha]])</f>
        <v>23</v>
      </c>
    </row>
    <row r="1672" spans="2:7" x14ac:dyDescent="0.3">
      <c r="B1672" s="17">
        <v>46173</v>
      </c>
      <c r="C1672" t="s">
        <v>106</v>
      </c>
      <c r="D1672" t="s">
        <v>228</v>
      </c>
      <c r="E1672">
        <v>1296</v>
      </c>
      <c r="F1672" t="str">
        <f>TEXT(tbl_Datos[[#This Row],[Fecha]],"dddd")</f>
        <v>domingo</v>
      </c>
      <c r="G1672">
        <f>WEEKNUM(tbl_Datos[[#This Row],[Fecha]])</f>
        <v>23</v>
      </c>
    </row>
    <row r="1673" spans="2:7" x14ac:dyDescent="0.3">
      <c r="B1673" s="17">
        <v>46173</v>
      </c>
      <c r="C1673" t="s">
        <v>42</v>
      </c>
      <c r="D1673" t="s">
        <v>233</v>
      </c>
      <c r="E1673">
        <v>969</v>
      </c>
      <c r="F1673" t="str">
        <f>TEXT(tbl_Datos[[#This Row],[Fecha]],"dddd")</f>
        <v>domingo</v>
      </c>
      <c r="G1673">
        <f>WEEKNUM(tbl_Datos[[#This Row],[Fecha]])</f>
        <v>23</v>
      </c>
    </row>
    <row r="1674" spans="2:7" x14ac:dyDescent="0.3">
      <c r="B1674" s="17">
        <v>46173</v>
      </c>
      <c r="C1674" t="s">
        <v>106</v>
      </c>
      <c r="D1674" t="s">
        <v>223</v>
      </c>
      <c r="E1674">
        <v>901</v>
      </c>
      <c r="F1674" t="str">
        <f>TEXT(tbl_Datos[[#This Row],[Fecha]],"dddd")</f>
        <v>domingo</v>
      </c>
      <c r="G1674">
        <f>WEEKNUM(tbl_Datos[[#This Row],[Fecha]])</f>
        <v>23</v>
      </c>
    </row>
    <row r="1675" spans="2:7" x14ac:dyDescent="0.3">
      <c r="B1675" s="17">
        <v>46173</v>
      </c>
      <c r="C1675" t="s">
        <v>106</v>
      </c>
      <c r="D1675" t="s">
        <v>237</v>
      </c>
      <c r="E1675">
        <v>63</v>
      </c>
      <c r="F1675" t="str">
        <f>TEXT(tbl_Datos[[#This Row],[Fecha]],"dddd")</f>
        <v>domingo</v>
      </c>
      <c r="G1675">
        <f>WEEKNUM(tbl_Datos[[#This Row],[Fecha]])</f>
        <v>23</v>
      </c>
    </row>
    <row r="1676" spans="2:7" x14ac:dyDescent="0.3">
      <c r="B1676" s="17">
        <v>46173</v>
      </c>
      <c r="C1676" t="s">
        <v>39</v>
      </c>
      <c r="D1676" t="s">
        <v>217</v>
      </c>
      <c r="E1676">
        <v>936</v>
      </c>
      <c r="F1676" t="str">
        <f>TEXT(tbl_Datos[[#This Row],[Fecha]],"dddd")</f>
        <v>domingo</v>
      </c>
      <c r="G1676">
        <f>WEEKNUM(tbl_Datos[[#This Row],[Fecha]])</f>
        <v>23</v>
      </c>
    </row>
    <row r="1677" spans="2:7" x14ac:dyDescent="0.3">
      <c r="B1677" s="17">
        <v>46173</v>
      </c>
      <c r="C1677" t="s">
        <v>39</v>
      </c>
      <c r="D1677" t="s">
        <v>232</v>
      </c>
      <c r="E1677">
        <v>658</v>
      </c>
      <c r="F1677" t="str">
        <f>TEXT(tbl_Datos[[#This Row],[Fecha]],"dddd")</f>
        <v>domingo</v>
      </c>
      <c r="G1677">
        <f>WEEKNUM(tbl_Datos[[#This Row],[Fecha]])</f>
        <v>23</v>
      </c>
    </row>
    <row r="1678" spans="2:7" x14ac:dyDescent="0.3">
      <c r="B1678" s="17">
        <v>46174</v>
      </c>
      <c r="C1678" t="s">
        <v>106</v>
      </c>
      <c r="D1678" t="s">
        <v>221</v>
      </c>
      <c r="E1678">
        <v>65</v>
      </c>
      <c r="F1678" t="str">
        <f>TEXT(tbl_Datos[[#This Row],[Fecha]],"dddd")</f>
        <v>lunes</v>
      </c>
      <c r="G1678">
        <f>WEEKNUM(tbl_Datos[[#This Row],[Fecha]])</f>
        <v>23</v>
      </c>
    </row>
    <row r="1679" spans="2:7" x14ac:dyDescent="0.3">
      <c r="B1679" s="17">
        <v>46174</v>
      </c>
      <c r="C1679" t="s">
        <v>39</v>
      </c>
      <c r="D1679" t="s">
        <v>240</v>
      </c>
      <c r="E1679">
        <v>270</v>
      </c>
      <c r="F1679" t="str">
        <f>TEXT(tbl_Datos[[#This Row],[Fecha]],"dddd")</f>
        <v>lunes</v>
      </c>
      <c r="G1679">
        <f>WEEKNUM(tbl_Datos[[#This Row],[Fecha]])</f>
        <v>23</v>
      </c>
    </row>
    <row r="1680" spans="2:7" x14ac:dyDescent="0.3">
      <c r="B1680" s="17">
        <v>46174</v>
      </c>
      <c r="C1680" t="s">
        <v>39</v>
      </c>
      <c r="D1680" t="s">
        <v>231</v>
      </c>
      <c r="E1680">
        <v>462</v>
      </c>
      <c r="F1680" t="str">
        <f>TEXT(tbl_Datos[[#This Row],[Fecha]],"dddd")</f>
        <v>lunes</v>
      </c>
      <c r="G1680">
        <f>WEEKNUM(tbl_Datos[[#This Row],[Fecha]])</f>
        <v>23</v>
      </c>
    </row>
    <row r="1681" spans="2:7" x14ac:dyDescent="0.3">
      <c r="B1681" s="17">
        <v>46174</v>
      </c>
      <c r="C1681" t="s">
        <v>38</v>
      </c>
      <c r="D1681" t="s">
        <v>221</v>
      </c>
      <c r="E1681">
        <v>247</v>
      </c>
      <c r="F1681" t="str">
        <f>TEXT(tbl_Datos[[#This Row],[Fecha]],"dddd")</f>
        <v>lunes</v>
      </c>
      <c r="G1681">
        <f>WEEKNUM(tbl_Datos[[#This Row],[Fecha]])</f>
        <v>23</v>
      </c>
    </row>
    <row r="1682" spans="2:7" x14ac:dyDescent="0.3">
      <c r="B1682" s="17">
        <v>46174</v>
      </c>
      <c r="C1682" t="s">
        <v>39</v>
      </c>
      <c r="D1682" t="s">
        <v>235</v>
      </c>
      <c r="E1682">
        <v>602</v>
      </c>
      <c r="F1682" t="str">
        <f>TEXT(tbl_Datos[[#This Row],[Fecha]],"dddd")</f>
        <v>lunes</v>
      </c>
      <c r="G1682">
        <f>WEEKNUM(tbl_Datos[[#This Row],[Fecha]])</f>
        <v>23</v>
      </c>
    </row>
    <row r="1683" spans="2:7" x14ac:dyDescent="0.3">
      <c r="B1683" s="17">
        <v>46174</v>
      </c>
      <c r="C1683" t="s">
        <v>39</v>
      </c>
      <c r="D1683" t="s">
        <v>234</v>
      </c>
      <c r="E1683">
        <v>714</v>
      </c>
      <c r="F1683" t="str">
        <f>TEXT(tbl_Datos[[#This Row],[Fecha]],"dddd")</f>
        <v>lunes</v>
      </c>
      <c r="G1683">
        <f>WEEKNUM(tbl_Datos[[#This Row],[Fecha]])</f>
        <v>23</v>
      </c>
    </row>
    <row r="1684" spans="2:7" x14ac:dyDescent="0.3">
      <c r="B1684" s="17">
        <v>46174</v>
      </c>
      <c r="C1684" t="s">
        <v>38</v>
      </c>
      <c r="D1684" t="s">
        <v>226</v>
      </c>
      <c r="E1684">
        <v>1056</v>
      </c>
      <c r="F1684" t="str">
        <f>TEXT(tbl_Datos[[#This Row],[Fecha]],"dddd")</f>
        <v>lunes</v>
      </c>
      <c r="G1684">
        <f>WEEKNUM(tbl_Datos[[#This Row],[Fecha]])</f>
        <v>23</v>
      </c>
    </row>
    <row r="1685" spans="2:7" x14ac:dyDescent="0.3">
      <c r="B1685" s="17">
        <v>46174</v>
      </c>
      <c r="C1685" t="s">
        <v>106</v>
      </c>
      <c r="D1685" t="s">
        <v>236</v>
      </c>
      <c r="E1685">
        <v>33</v>
      </c>
      <c r="F1685" t="str">
        <f>TEXT(tbl_Datos[[#This Row],[Fecha]],"dddd")</f>
        <v>lunes</v>
      </c>
      <c r="G1685">
        <f>WEEKNUM(tbl_Datos[[#This Row],[Fecha]])</f>
        <v>23</v>
      </c>
    </row>
    <row r="1686" spans="2:7" x14ac:dyDescent="0.3">
      <c r="B1686" s="17">
        <v>46174</v>
      </c>
      <c r="C1686" t="s">
        <v>38</v>
      </c>
      <c r="D1686" t="s">
        <v>227</v>
      </c>
      <c r="E1686">
        <v>1218</v>
      </c>
      <c r="F1686" t="str">
        <f>TEXT(tbl_Datos[[#This Row],[Fecha]],"dddd")</f>
        <v>lunes</v>
      </c>
      <c r="G1686">
        <f>WEEKNUM(tbl_Datos[[#This Row],[Fecha]])</f>
        <v>23</v>
      </c>
    </row>
    <row r="1687" spans="2:7" x14ac:dyDescent="0.3">
      <c r="B1687" s="17">
        <v>46174</v>
      </c>
      <c r="C1687" t="s">
        <v>38</v>
      </c>
      <c r="D1687" t="s">
        <v>232</v>
      </c>
      <c r="E1687">
        <v>1175</v>
      </c>
      <c r="F1687" t="str">
        <f>TEXT(tbl_Datos[[#This Row],[Fecha]],"dddd")</f>
        <v>lunes</v>
      </c>
      <c r="G1687">
        <f>WEEKNUM(tbl_Datos[[#This Row],[Fecha]])</f>
        <v>23</v>
      </c>
    </row>
    <row r="1688" spans="2:7" x14ac:dyDescent="0.3">
      <c r="B1688" s="17">
        <v>46174</v>
      </c>
      <c r="C1688" t="s">
        <v>42</v>
      </c>
      <c r="D1688" t="s">
        <v>231</v>
      </c>
      <c r="E1688">
        <v>484</v>
      </c>
      <c r="F1688" t="str">
        <f>TEXT(tbl_Datos[[#This Row],[Fecha]],"dddd")</f>
        <v>lunes</v>
      </c>
      <c r="G1688">
        <f>WEEKNUM(tbl_Datos[[#This Row],[Fecha]])</f>
        <v>23</v>
      </c>
    </row>
    <row r="1689" spans="2:7" x14ac:dyDescent="0.3">
      <c r="B1689" s="17">
        <v>46174</v>
      </c>
      <c r="C1689" t="s">
        <v>39</v>
      </c>
      <c r="D1689" t="s">
        <v>239</v>
      </c>
      <c r="E1689">
        <v>684</v>
      </c>
      <c r="F1689" t="str">
        <f>TEXT(tbl_Datos[[#This Row],[Fecha]],"dddd")</f>
        <v>lunes</v>
      </c>
      <c r="G1689">
        <f>WEEKNUM(tbl_Datos[[#This Row],[Fecha]])</f>
        <v>23</v>
      </c>
    </row>
    <row r="1690" spans="2:7" x14ac:dyDescent="0.3">
      <c r="B1690" s="17">
        <v>46174</v>
      </c>
      <c r="C1690" t="s">
        <v>106</v>
      </c>
      <c r="D1690" t="s">
        <v>240</v>
      </c>
      <c r="E1690">
        <v>135</v>
      </c>
      <c r="F1690" t="str">
        <f>TEXT(tbl_Datos[[#This Row],[Fecha]],"dddd")</f>
        <v>lunes</v>
      </c>
      <c r="G1690">
        <f>WEEKNUM(tbl_Datos[[#This Row],[Fecha]])</f>
        <v>23</v>
      </c>
    </row>
    <row r="1691" spans="2:7" x14ac:dyDescent="0.3">
      <c r="B1691" s="17">
        <v>46174</v>
      </c>
      <c r="C1691" t="s">
        <v>38</v>
      </c>
      <c r="D1691" t="s">
        <v>228</v>
      </c>
      <c r="E1691">
        <v>720</v>
      </c>
      <c r="F1691" t="str">
        <f>TEXT(tbl_Datos[[#This Row],[Fecha]],"dddd")</f>
        <v>lunes</v>
      </c>
      <c r="G1691">
        <f>WEEKNUM(tbl_Datos[[#This Row],[Fecha]])</f>
        <v>23</v>
      </c>
    </row>
    <row r="1692" spans="2:7" x14ac:dyDescent="0.3">
      <c r="B1692" s="17">
        <v>46175</v>
      </c>
      <c r="C1692" t="s">
        <v>106</v>
      </c>
      <c r="D1692" t="s">
        <v>235</v>
      </c>
      <c r="E1692">
        <v>516</v>
      </c>
      <c r="F1692" t="str">
        <f>TEXT(tbl_Datos[[#This Row],[Fecha]],"dddd")</f>
        <v>martes</v>
      </c>
      <c r="G1692">
        <f>WEEKNUM(tbl_Datos[[#This Row],[Fecha]])</f>
        <v>23</v>
      </c>
    </row>
    <row r="1693" spans="2:7" x14ac:dyDescent="0.3">
      <c r="B1693" s="17">
        <v>46175</v>
      </c>
      <c r="C1693" t="s">
        <v>42</v>
      </c>
      <c r="D1693" t="s">
        <v>242</v>
      </c>
      <c r="E1693">
        <v>969</v>
      </c>
      <c r="F1693" t="str">
        <f>TEXT(tbl_Datos[[#This Row],[Fecha]],"dddd")</f>
        <v>martes</v>
      </c>
      <c r="G1693">
        <f>WEEKNUM(tbl_Datos[[#This Row],[Fecha]])</f>
        <v>23</v>
      </c>
    </row>
    <row r="1694" spans="2:7" x14ac:dyDescent="0.3">
      <c r="B1694" s="17">
        <v>46175</v>
      </c>
      <c r="C1694" t="s">
        <v>39</v>
      </c>
      <c r="D1694" t="s">
        <v>228</v>
      </c>
      <c r="E1694">
        <v>1080</v>
      </c>
      <c r="F1694" t="str">
        <f>TEXT(tbl_Datos[[#This Row],[Fecha]],"dddd")</f>
        <v>martes</v>
      </c>
      <c r="G1694">
        <f>WEEKNUM(tbl_Datos[[#This Row],[Fecha]])</f>
        <v>23</v>
      </c>
    </row>
    <row r="1695" spans="2:7" x14ac:dyDescent="0.3">
      <c r="B1695" s="17">
        <v>46175</v>
      </c>
      <c r="C1695" t="s">
        <v>38</v>
      </c>
      <c r="D1695" t="s">
        <v>226</v>
      </c>
      <c r="E1695">
        <v>672</v>
      </c>
      <c r="F1695" t="str">
        <f>TEXT(tbl_Datos[[#This Row],[Fecha]],"dddd")</f>
        <v>martes</v>
      </c>
      <c r="G1695">
        <f>WEEKNUM(tbl_Datos[[#This Row],[Fecha]])</f>
        <v>23</v>
      </c>
    </row>
    <row r="1696" spans="2:7" x14ac:dyDescent="0.3">
      <c r="B1696" s="17">
        <v>46175</v>
      </c>
      <c r="C1696" t="s">
        <v>39</v>
      </c>
      <c r="D1696" t="s">
        <v>215</v>
      </c>
      <c r="E1696">
        <v>1725</v>
      </c>
      <c r="F1696" t="str">
        <f>TEXT(tbl_Datos[[#This Row],[Fecha]],"dddd")</f>
        <v>martes</v>
      </c>
      <c r="G1696">
        <f>WEEKNUM(tbl_Datos[[#This Row],[Fecha]])</f>
        <v>23</v>
      </c>
    </row>
    <row r="1697" spans="2:7" x14ac:dyDescent="0.3">
      <c r="B1697" s="17">
        <v>46175</v>
      </c>
      <c r="C1697" t="s">
        <v>38</v>
      </c>
      <c r="D1697" t="s">
        <v>221</v>
      </c>
      <c r="E1697">
        <v>260</v>
      </c>
      <c r="F1697" t="str">
        <f>TEXT(tbl_Datos[[#This Row],[Fecha]],"dddd")</f>
        <v>martes</v>
      </c>
      <c r="G1697">
        <f>WEEKNUM(tbl_Datos[[#This Row],[Fecha]])</f>
        <v>23</v>
      </c>
    </row>
    <row r="1698" spans="2:7" x14ac:dyDescent="0.3">
      <c r="B1698" s="17">
        <v>46175</v>
      </c>
      <c r="C1698" t="s">
        <v>106</v>
      </c>
      <c r="D1698" t="s">
        <v>234</v>
      </c>
      <c r="E1698">
        <v>1071</v>
      </c>
      <c r="F1698" t="str">
        <f>TEXT(tbl_Datos[[#This Row],[Fecha]],"dddd")</f>
        <v>martes</v>
      </c>
      <c r="G1698">
        <f>WEEKNUM(tbl_Datos[[#This Row],[Fecha]])</f>
        <v>23</v>
      </c>
    </row>
    <row r="1699" spans="2:7" x14ac:dyDescent="0.3">
      <c r="B1699" s="17">
        <v>46176</v>
      </c>
      <c r="C1699" t="s">
        <v>39</v>
      </c>
      <c r="D1699" t="s">
        <v>239</v>
      </c>
      <c r="E1699">
        <v>380</v>
      </c>
      <c r="F1699" t="str">
        <f>TEXT(tbl_Datos[[#This Row],[Fecha]],"dddd")</f>
        <v>miércoles</v>
      </c>
      <c r="G1699">
        <f>WEEKNUM(tbl_Datos[[#This Row],[Fecha]])</f>
        <v>23</v>
      </c>
    </row>
    <row r="1700" spans="2:7" x14ac:dyDescent="0.3">
      <c r="B1700" s="17">
        <v>46176</v>
      </c>
      <c r="C1700" t="s">
        <v>39</v>
      </c>
      <c r="D1700" t="s">
        <v>237</v>
      </c>
      <c r="E1700">
        <v>756</v>
      </c>
      <c r="F1700" t="str">
        <f>TEXT(tbl_Datos[[#This Row],[Fecha]],"dddd")</f>
        <v>miércoles</v>
      </c>
      <c r="G1700">
        <f>WEEKNUM(tbl_Datos[[#This Row],[Fecha]])</f>
        <v>23</v>
      </c>
    </row>
    <row r="1701" spans="2:7" x14ac:dyDescent="0.3">
      <c r="B1701" s="17">
        <v>46176</v>
      </c>
      <c r="C1701" t="s">
        <v>106</v>
      </c>
      <c r="D1701" t="s">
        <v>240</v>
      </c>
      <c r="E1701">
        <v>180</v>
      </c>
      <c r="F1701" t="str">
        <f>TEXT(tbl_Datos[[#This Row],[Fecha]],"dddd")</f>
        <v>miércoles</v>
      </c>
      <c r="G1701">
        <f>WEEKNUM(tbl_Datos[[#This Row],[Fecha]])</f>
        <v>23</v>
      </c>
    </row>
    <row r="1702" spans="2:7" x14ac:dyDescent="0.3">
      <c r="B1702" s="17">
        <v>46176</v>
      </c>
      <c r="C1702" t="s">
        <v>106</v>
      </c>
      <c r="D1702" t="s">
        <v>240</v>
      </c>
      <c r="E1702">
        <v>810</v>
      </c>
      <c r="F1702" t="str">
        <f>TEXT(tbl_Datos[[#This Row],[Fecha]],"dddd")</f>
        <v>miércoles</v>
      </c>
      <c r="G1702">
        <f>WEEKNUM(tbl_Datos[[#This Row],[Fecha]])</f>
        <v>23</v>
      </c>
    </row>
    <row r="1703" spans="2:7" x14ac:dyDescent="0.3">
      <c r="B1703" s="17">
        <v>46176</v>
      </c>
      <c r="C1703" t="s">
        <v>38</v>
      </c>
      <c r="D1703" t="s">
        <v>223</v>
      </c>
      <c r="E1703">
        <v>477</v>
      </c>
      <c r="F1703" t="str">
        <f>TEXT(tbl_Datos[[#This Row],[Fecha]],"dddd")</f>
        <v>miércoles</v>
      </c>
      <c r="G1703">
        <f>WEEKNUM(tbl_Datos[[#This Row],[Fecha]])</f>
        <v>23</v>
      </c>
    </row>
    <row r="1704" spans="2:7" x14ac:dyDescent="0.3">
      <c r="B1704" s="17">
        <v>46176</v>
      </c>
      <c r="C1704" t="s">
        <v>106</v>
      </c>
      <c r="D1704" t="s">
        <v>229</v>
      </c>
      <c r="E1704">
        <v>1144</v>
      </c>
      <c r="F1704" t="str">
        <f>TEXT(tbl_Datos[[#This Row],[Fecha]],"dddd")</f>
        <v>miércoles</v>
      </c>
      <c r="G1704">
        <f>WEEKNUM(tbl_Datos[[#This Row],[Fecha]])</f>
        <v>23</v>
      </c>
    </row>
    <row r="1705" spans="2:7" x14ac:dyDescent="0.3">
      <c r="B1705" s="17">
        <v>46176</v>
      </c>
      <c r="C1705" t="s">
        <v>39</v>
      </c>
      <c r="D1705" t="s">
        <v>230</v>
      </c>
      <c r="E1705">
        <v>814</v>
      </c>
      <c r="F1705" t="str">
        <f>TEXT(tbl_Datos[[#This Row],[Fecha]],"dddd")</f>
        <v>miércoles</v>
      </c>
      <c r="G1705">
        <f>WEEKNUM(tbl_Datos[[#This Row],[Fecha]])</f>
        <v>23</v>
      </c>
    </row>
    <row r="1706" spans="2:7" x14ac:dyDescent="0.3">
      <c r="B1706" s="17">
        <v>46176</v>
      </c>
      <c r="C1706" t="s">
        <v>42</v>
      </c>
      <c r="D1706" t="s">
        <v>223</v>
      </c>
      <c r="E1706">
        <v>371</v>
      </c>
      <c r="F1706" t="str">
        <f>TEXT(tbl_Datos[[#This Row],[Fecha]],"dddd")</f>
        <v>miércoles</v>
      </c>
      <c r="G1706">
        <f>WEEKNUM(tbl_Datos[[#This Row],[Fecha]])</f>
        <v>23</v>
      </c>
    </row>
    <row r="1707" spans="2:7" x14ac:dyDescent="0.3">
      <c r="B1707" s="17">
        <v>46176</v>
      </c>
      <c r="C1707" t="s">
        <v>39</v>
      </c>
      <c r="D1707" t="s">
        <v>226</v>
      </c>
      <c r="E1707">
        <v>288</v>
      </c>
      <c r="F1707" t="str">
        <f>TEXT(tbl_Datos[[#This Row],[Fecha]],"dddd")</f>
        <v>miércoles</v>
      </c>
      <c r="G1707">
        <f>WEEKNUM(tbl_Datos[[#This Row],[Fecha]])</f>
        <v>23</v>
      </c>
    </row>
    <row r="1708" spans="2:7" x14ac:dyDescent="0.3">
      <c r="B1708" s="17">
        <v>46176</v>
      </c>
      <c r="C1708" t="s">
        <v>106</v>
      </c>
      <c r="D1708" t="s">
        <v>223</v>
      </c>
      <c r="E1708">
        <v>106</v>
      </c>
      <c r="F1708" t="str">
        <f>TEXT(tbl_Datos[[#This Row],[Fecha]],"dddd")</f>
        <v>miércoles</v>
      </c>
      <c r="G1708">
        <f>WEEKNUM(tbl_Datos[[#This Row],[Fecha]])</f>
        <v>23</v>
      </c>
    </row>
    <row r="1709" spans="2:7" x14ac:dyDescent="0.3">
      <c r="B1709" s="17">
        <v>46176</v>
      </c>
      <c r="C1709" t="s">
        <v>42</v>
      </c>
      <c r="D1709" t="s">
        <v>221</v>
      </c>
      <c r="E1709">
        <v>117</v>
      </c>
      <c r="F1709" t="str">
        <f>TEXT(tbl_Datos[[#This Row],[Fecha]],"dddd")</f>
        <v>miércoles</v>
      </c>
      <c r="G1709">
        <f>WEEKNUM(tbl_Datos[[#This Row],[Fecha]])</f>
        <v>23</v>
      </c>
    </row>
    <row r="1710" spans="2:7" x14ac:dyDescent="0.3">
      <c r="B1710" s="17">
        <v>46176</v>
      </c>
      <c r="C1710" t="s">
        <v>39</v>
      </c>
      <c r="D1710" t="s">
        <v>240</v>
      </c>
      <c r="E1710">
        <v>360</v>
      </c>
      <c r="F1710" t="str">
        <f>TEXT(tbl_Datos[[#This Row],[Fecha]],"dddd")</f>
        <v>miércoles</v>
      </c>
      <c r="G1710">
        <f>WEEKNUM(tbl_Datos[[#This Row],[Fecha]])</f>
        <v>23</v>
      </c>
    </row>
    <row r="1711" spans="2:7" x14ac:dyDescent="0.3">
      <c r="B1711" s="17">
        <v>46176</v>
      </c>
      <c r="C1711" t="s">
        <v>38</v>
      </c>
      <c r="D1711" t="s">
        <v>229</v>
      </c>
      <c r="E1711">
        <v>528</v>
      </c>
      <c r="F1711" t="str">
        <f>TEXT(tbl_Datos[[#This Row],[Fecha]],"dddd")</f>
        <v>miércoles</v>
      </c>
      <c r="G1711">
        <f>WEEKNUM(tbl_Datos[[#This Row],[Fecha]])</f>
        <v>23</v>
      </c>
    </row>
    <row r="1712" spans="2:7" x14ac:dyDescent="0.3">
      <c r="B1712" s="17">
        <v>46176</v>
      </c>
      <c r="C1712" t="s">
        <v>42</v>
      </c>
      <c r="D1712" t="s">
        <v>239</v>
      </c>
      <c r="E1712">
        <v>190</v>
      </c>
      <c r="F1712" t="str">
        <f>TEXT(tbl_Datos[[#This Row],[Fecha]],"dddd")</f>
        <v>miércoles</v>
      </c>
      <c r="G1712">
        <f>WEEKNUM(tbl_Datos[[#This Row],[Fecha]])</f>
        <v>23</v>
      </c>
    </row>
    <row r="1713" spans="2:7" x14ac:dyDescent="0.3">
      <c r="B1713" s="17">
        <v>46177</v>
      </c>
      <c r="C1713" t="s">
        <v>42</v>
      </c>
      <c r="D1713" t="s">
        <v>239</v>
      </c>
      <c r="E1713">
        <v>570</v>
      </c>
      <c r="F1713" t="str">
        <f>TEXT(tbl_Datos[[#This Row],[Fecha]],"dddd")</f>
        <v>jueves</v>
      </c>
      <c r="G1713">
        <f>WEEKNUM(tbl_Datos[[#This Row],[Fecha]])</f>
        <v>23</v>
      </c>
    </row>
    <row r="1714" spans="2:7" x14ac:dyDescent="0.3">
      <c r="B1714" s="17">
        <v>46177</v>
      </c>
      <c r="C1714" t="s">
        <v>39</v>
      </c>
      <c r="D1714" t="s">
        <v>215</v>
      </c>
      <c r="E1714">
        <v>276</v>
      </c>
      <c r="F1714" t="str">
        <f>TEXT(tbl_Datos[[#This Row],[Fecha]],"dddd")</f>
        <v>jueves</v>
      </c>
      <c r="G1714">
        <f>WEEKNUM(tbl_Datos[[#This Row],[Fecha]])</f>
        <v>23</v>
      </c>
    </row>
    <row r="1715" spans="2:7" x14ac:dyDescent="0.3">
      <c r="B1715" s="17">
        <v>46177</v>
      </c>
      <c r="C1715" t="s">
        <v>42</v>
      </c>
      <c r="D1715" t="s">
        <v>226</v>
      </c>
      <c r="E1715">
        <v>2304</v>
      </c>
      <c r="F1715" t="str">
        <f>TEXT(tbl_Datos[[#This Row],[Fecha]],"dddd")</f>
        <v>jueves</v>
      </c>
      <c r="G1715">
        <f>WEEKNUM(tbl_Datos[[#This Row],[Fecha]])</f>
        <v>23</v>
      </c>
    </row>
    <row r="1716" spans="2:7" x14ac:dyDescent="0.3">
      <c r="B1716" s="17">
        <v>46177</v>
      </c>
      <c r="C1716" t="s">
        <v>106</v>
      </c>
      <c r="D1716" t="s">
        <v>219</v>
      </c>
      <c r="E1716">
        <v>1911</v>
      </c>
      <c r="F1716" t="str">
        <f>TEXT(tbl_Datos[[#This Row],[Fecha]],"dddd")</f>
        <v>jueves</v>
      </c>
      <c r="G1716">
        <f>WEEKNUM(tbl_Datos[[#This Row],[Fecha]])</f>
        <v>23</v>
      </c>
    </row>
    <row r="1717" spans="2:7" x14ac:dyDescent="0.3">
      <c r="B1717" s="17">
        <v>46177</v>
      </c>
      <c r="C1717" t="s">
        <v>42</v>
      </c>
      <c r="D1717" t="s">
        <v>219</v>
      </c>
      <c r="E1717">
        <v>1547</v>
      </c>
      <c r="F1717" t="str">
        <f>TEXT(tbl_Datos[[#This Row],[Fecha]],"dddd")</f>
        <v>jueves</v>
      </c>
      <c r="G1717">
        <f>WEEKNUM(tbl_Datos[[#This Row],[Fecha]])</f>
        <v>23</v>
      </c>
    </row>
    <row r="1718" spans="2:7" x14ac:dyDescent="0.3">
      <c r="B1718" s="17">
        <v>46177</v>
      </c>
      <c r="C1718" t="s">
        <v>38</v>
      </c>
      <c r="D1718" t="s">
        <v>223</v>
      </c>
      <c r="E1718">
        <v>1060</v>
      </c>
      <c r="F1718" t="str">
        <f>TEXT(tbl_Datos[[#This Row],[Fecha]],"dddd")</f>
        <v>jueves</v>
      </c>
      <c r="G1718">
        <f>WEEKNUM(tbl_Datos[[#This Row],[Fecha]])</f>
        <v>23</v>
      </c>
    </row>
    <row r="1719" spans="2:7" x14ac:dyDescent="0.3">
      <c r="B1719" s="17">
        <v>46177</v>
      </c>
      <c r="C1719" t="s">
        <v>42</v>
      </c>
      <c r="D1719" t="s">
        <v>221</v>
      </c>
      <c r="E1719">
        <v>52</v>
      </c>
      <c r="F1719" t="str">
        <f>TEXT(tbl_Datos[[#This Row],[Fecha]],"dddd")</f>
        <v>jueves</v>
      </c>
      <c r="G1719">
        <f>WEEKNUM(tbl_Datos[[#This Row],[Fecha]])</f>
        <v>23</v>
      </c>
    </row>
    <row r="1720" spans="2:7" x14ac:dyDescent="0.3">
      <c r="B1720" s="17">
        <v>46178</v>
      </c>
      <c r="C1720" t="s">
        <v>39</v>
      </c>
      <c r="D1720" t="s">
        <v>215</v>
      </c>
      <c r="E1720">
        <v>345</v>
      </c>
      <c r="F1720" t="str">
        <f>TEXT(tbl_Datos[[#This Row],[Fecha]],"dddd")</f>
        <v>viernes</v>
      </c>
      <c r="G1720">
        <f>WEEKNUM(tbl_Datos[[#This Row],[Fecha]])</f>
        <v>23</v>
      </c>
    </row>
    <row r="1721" spans="2:7" x14ac:dyDescent="0.3">
      <c r="B1721" s="17">
        <v>46178</v>
      </c>
      <c r="C1721" t="s">
        <v>38</v>
      </c>
      <c r="D1721" t="s">
        <v>225</v>
      </c>
      <c r="E1721">
        <v>256</v>
      </c>
      <c r="F1721" t="str">
        <f>TEXT(tbl_Datos[[#This Row],[Fecha]],"dddd")</f>
        <v>viernes</v>
      </c>
      <c r="G1721">
        <f>WEEKNUM(tbl_Datos[[#This Row],[Fecha]])</f>
        <v>23</v>
      </c>
    </row>
    <row r="1722" spans="2:7" x14ac:dyDescent="0.3">
      <c r="B1722" s="17">
        <v>46178</v>
      </c>
      <c r="C1722" t="s">
        <v>39</v>
      </c>
      <c r="D1722" t="s">
        <v>226</v>
      </c>
      <c r="E1722">
        <v>576</v>
      </c>
      <c r="F1722" t="str">
        <f>TEXT(tbl_Datos[[#This Row],[Fecha]],"dddd")</f>
        <v>viernes</v>
      </c>
      <c r="G1722">
        <f>WEEKNUM(tbl_Datos[[#This Row],[Fecha]])</f>
        <v>23</v>
      </c>
    </row>
    <row r="1723" spans="2:7" x14ac:dyDescent="0.3">
      <c r="B1723" s="17">
        <v>46178</v>
      </c>
      <c r="C1723" t="s">
        <v>106</v>
      </c>
      <c r="D1723" t="s">
        <v>228</v>
      </c>
      <c r="E1723">
        <v>1728</v>
      </c>
      <c r="F1723" t="str">
        <f>TEXT(tbl_Datos[[#This Row],[Fecha]],"dddd")</f>
        <v>viernes</v>
      </c>
      <c r="G1723">
        <f>WEEKNUM(tbl_Datos[[#This Row],[Fecha]])</f>
        <v>23</v>
      </c>
    </row>
    <row r="1724" spans="2:7" x14ac:dyDescent="0.3">
      <c r="B1724" s="17">
        <v>46178</v>
      </c>
      <c r="C1724" t="s">
        <v>39</v>
      </c>
      <c r="D1724" t="s">
        <v>237</v>
      </c>
      <c r="E1724">
        <v>1197</v>
      </c>
      <c r="F1724" t="str">
        <f>TEXT(tbl_Datos[[#This Row],[Fecha]],"dddd")</f>
        <v>viernes</v>
      </c>
      <c r="G1724">
        <f>WEEKNUM(tbl_Datos[[#This Row],[Fecha]])</f>
        <v>23</v>
      </c>
    </row>
    <row r="1725" spans="2:7" x14ac:dyDescent="0.3">
      <c r="B1725" s="17">
        <v>46178</v>
      </c>
      <c r="C1725" t="s">
        <v>106</v>
      </c>
      <c r="D1725" t="s">
        <v>228</v>
      </c>
      <c r="E1725">
        <v>432</v>
      </c>
      <c r="F1725" t="str">
        <f>TEXT(tbl_Datos[[#This Row],[Fecha]],"dddd")</f>
        <v>viernes</v>
      </c>
      <c r="G1725">
        <f>WEEKNUM(tbl_Datos[[#This Row],[Fecha]])</f>
        <v>23</v>
      </c>
    </row>
    <row r="1726" spans="2:7" x14ac:dyDescent="0.3">
      <c r="B1726" s="17">
        <v>46178</v>
      </c>
      <c r="C1726" t="s">
        <v>106</v>
      </c>
      <c r="D1726" t="s">
        <v>232</v>
      </c>
      <c r="E1726">
        <v>423</v>
      </c>
      <c r="F1726" t="str">
        <f>TEXT(tbl_Datos[[#This Row],[Fecha]],"dddd")</f>
        <v>viernes</v>
      </c>
      <c r="G1726">
        <f>WEEKNUM(tbl_Datos[[#This Row],[Fecha]])</f>
        <v>23</v>
      </c>
    </row>
    <row r="1727" spans="2:7" x14ac:dyDescent="0.3">
      <c r="B1727" s="17">
        <v>46178</v>
      </c>
      <c r="C1727" t="s">
        <v>39</v>
      </c>
      <c r="D1727" t="s">
        <v>239</v>
      </c>
      <c r="E1727">
        <v>76</v>
      </c>
      <c r="F1727" t="str">
        <f>TEXT(tbl_Datos[[#This Row],[Fecha]],"dddd")</f>
        <v>viernes</v>
      </c>
      <c r="G1727">
        <f>WEEKNUM(tbl_Datos[[#This Row],[Fecha]])</f>
        <v>23</v>
      </c>
    </row>
    <row r="1728" spans="2:7" x14ac:dyDescent="0.3">
      <c r="B1728" s="17">
        <v>46178</v>
      </c>
      <c r="C1728" t="s">
        <v>106</v>
      </c>
      <c r="D1728" t="s">
        <v>223</v>
      </c>
      <c r="E1728">
        <v>954</v>
      </c>
      <c r="F1728" t="str">
        <f>TEXT(tbl_Datos[[#This Row],[Fecha]],"dddd")</f>
        <v>viernes</v>
      </c>
      <c r="G1728">
        <f>WEEKNUM(tbl_Datos[[#This Row],[Fecha]])</f>
        <v>23</v>
      </c>
    </row>
    <row r="1729" spans="2:7" x14ac:dyDescent="0.3">
      <c r="B1729" s="17">
        <v>46179</v>
      </c>
      <c r="C1729" t="s">
        <v>106</v>
      </c>
      <c r="D1729" t="s">
        <v>230</v>
      </c>
      <c r="E1729">
        <v>74</v>
      </c>
      <c r="F1729" t="str">
        <f>TEXT(tbl_Datos[[#This Row],[Fecha]],"dddd")</f>
        <v>sábado</v>
      </c>
      <c r="G1729">
        <f>WEEKNUM(tbl_Datos[[#This Row],[Fecha]])</f>
        <v>23</v>
      </c>
    </row>
    <row r="1730" spans="2:7" x14ac:dyDescent="0.3">
      <c r="B1730" s="17">
        <v>46179</v>
      </c>
      <c r="C1730" t="s">
        <v>106</v>
      </c>
      <c r="D1730" t="s">
        <v>239</v>
      </c>
      <c r="E1730">
        <v>418</v>
      </c>
      <c r="F1730" t="str">
        <f>TEXT(tbl_Datos[[#This Row],[Fecha]],"dddd")</f>
        <v>sábado</v>
      </c>
      <c r="G1730">
        <f>WEEKNUM(tbl_Datos[[#This Row],[Fecha]])</f>
        <v>23</v>
      </c>
    </row>
    <row r="1731" spans="2:7" x14ac:dyDescent="0.3">
      <c r="B1731" s="17">
        <v>46179</v>
      </c>
      <c r="C1731" t="s">
        <v>106</v>
      </c>
      <c r="D1731" t="s">
        <v>240</v>
      </c>
      <c r="E1731">
        <v>405</v>
      </c>
      <c r="F1731" t="str">
        <f>TEXT(tbl_Datos[[#This Row],[Fecha]],"dddd")</f>
        <v>sábado</v>
      </c>
      <c r="G1731">
        <f>WEEKNUM(tbl_Datos[[#This Row],[Fecha]])</f>
        <v>23</v>
      </c>
    </row>
    <row r="1732" spans="2:7" x14ac:dyDescent="0.3">
      <c r="B1732" s="17">
        <v>46179</v>
      </c>
      <c r="C1732" t="s">
        <v>38</v>
      </c>
      <c r="D1732" t="s">
        <v>235</v>
      </c>
      <c r="E1732">
        <v>645</v>
      </c>
      <c r="F1732" t="str">
        <f>TEXT(tbl_Datos[[#This Row],[Fecha]],"dddd")</f>
        <v>sábado</v>
      </c>
      <c r="G1732">
        <f>WEEKNUM(tbl_Datos[[#This Row],[Fecha]])</f>
        <v>23</v>
      </c>
    </row>
    <row r="1733" spans="2:7" x14ac:dyDescent="0.3">
      <c r="B1733" s="17">
        <v>46179</v>
      </c>
      <c r="C1733" t="s">
        <v>42</v>
      </c>
      <c r="D1733" t="s">
        <v>236</v>
      </c>
      <c r="E1733">
        <v>165</v>
      </c>
      <c r="F1733" t="str">
        <f>TEXT(tbl_Datos[[#This Row],[Fecha]],"dddd")</f>
        <v>sábado</v>
      </c>
      <c r="G1733">
        <f>WEEKNUM(tbl_Datos[[#This Row],[Fecha]])</f>
        <v>23</v>
      </c>
    </row>
    <row r="1734" spans="2:7" x14ac:dyDescent="0.3">
      <c r="B1734" s="17">
        <v>46179</v>
      </c>
      <c r="C1734" t="s">
        <v>42</v>
      </c>
      <c r="D1734" t="s">
        <v>239</v>
      </c>
      <c r="E1734">
        <v>950</v>
      </c>
      <c r="F1734" t="str">
        <f>TEXT(tbl_Datos[[#This Row],[Fecha]],"dddd")</f>
        <v>sábado</v>
      </c>
      <c r="G1734">
        <f>WEEKNUM(tbl_Datos[[#This Row],[Fecha]])</f>
        <v>23</v>
      </c>
    </row>
    <row r="1735" spans="2:7" x14ac:dyDescent="0.3">
      <c r="B1735" s="17">
        <v>46179</v>
      </c>
      <c r="C1735" t="s">
        <v>38</v>
      </c>
      <c r="D1735" t="s">
        <v>225</v>
      </c>
      <c r="E1735">
        <v>768</v>
      </c>
      <c r="F1735" t="str">
        <f>TEXT(tbl_Datos[[#This Row],[Fecha]],"dddd")</f>
        <v>sábado</v>
      </c>
      <c r="G1735">
        <f>WEEKNUM(tbl_Datos[[#This Row],[Fecha]])</f>
        <v>23</v>
      </c>
    </row>
    <row r="1736" spans="2:7" x14ac:dyDescent="0.3">
      <c r="B1736" s="17">
        <v>46179</v>
      </c>
      <c r="C1736" t="s">
        <v>106</v>
      </c>
      <c r="D1736" t="s">
        <v>238</v>
      </c>
      <c r="E1736">
        <v>2001</v>
      </c>
      <c r="F1736" t="str">
        <f>TEXT(tbl_Datos[[#This Row],[Fecha]],"dddd")</f>
        <v>sábado</v>
      </c>
      <c r="G1736">
        <f>WEEKNUM(tbl_Datos[[#This Row],[Fecha]])</f>
        <v>23</v>
      </c>
    </row>
    <row r="1737" spans="2:7" x14ac:dyDescent="0.3">
      <c r="B1737" s="17">
        <v>46179</v>
      </c>
      <c r="C1737" t="s">
        <v>38</v>
      </c>
      <c r="D1737" t="s">
        <v>227</v>
      </c>
      <c r="E1737">
        <v>406</v>
      </c>
      <c r="F1737" t="str">
        <f>TEXT(tbl_Datos[[#This Row],[Fecha]],"dddd")</f>
        <v>sábado</v>
      </c>
      <c r="G1737">
        <f>WEEKNUM(tbl_Datos[[#This Row],[Fecha]])</f>
        <v>23</v>
      </c>
    </row>
    <row r="1738" spans="2:7" x14ac:dyDescent="0.3">
      <c r="B1738" s="17">
        <v>46179</v>
      </c>
      <c r="C1738" t="s">
        <v>39</v>
      </c>
      <c r="D1738" t="s">
        <v>219</v>
      </c>
      <c r="E1738">
        <v>1092</v>
      </c>
      <c r="F1738" t="str">
        <f>TEXT(tbl_Datos[[#This Row],[Fecha]],"dddd")</f>
        <v>sábado</v>
      </c>
      <c r="G1738">
        <f>WEEKNUM(tbl_Datos[[#This Row],[Fecha]])</f>
        <v>23</v>
      </c>
    </row>
    <row r="1739" spans="2:7" x14ac:dyDescent="0.3">
      <c r="B1739" s="17">
        <v>46179</v>
      </c>
      <c r="C1739" t="s">
        <v>39</v>
      </c>
      <c r="D1739" t="s">
        <v>221</v>
      </c>
      <c r="E1739">
        <v>325</v>
      </c>
      <c r="F1739" t="str">
        <f>TEXT(tbl_Datos[[#This Row],[Fecha]],"dddd")</f>
        <v>sábado</v>
      </c>
      <c r="G1739">
        <f>WEEKNUM(tbl_Datos[[#This Row],[Fecha]])</f>
        <v>23</v>
      </c>
    </row>
    <row r="1740" spans="2:7" x14ac:dyDescent="0.3">
      <c r="B1740" s="17">
        <v>46179</v>
      </c>
      <c r="C1740" t="s">
        <v>39</v>
      </c>
      <c r="D1740" t="s">
        <v>237</v>
      </c>
      <c r="E1740">
        <v>126</v>
      </c>
      <c r="F1740" t="str">
        <f>TEXT(tbl_Datos[[#This Row],[Fecha]],"dddd")</f>
        <v>sábado</v>
      </c>
      <c r="G1740">
        <f>WEEKNUM(tbl_Datos[[#This Row],[Fecha]])</f>
        <v>23</v>
      </c>
    </row>
    <row r="1741" spans="2:7" x14ac:dyDescent="0.3">
      <c r="B1741" s="17">
        <v>46180</v>
      </c>
      <c r="C1741" t="s">
        <v>106</v>
      </c>
      <c r="D1741" t="s">
        <v>242</v>
      </c>
      <c r="E1741">
        <v>1197</v>
      </c>
      <c r="F1741" t="str">
        <f>TEXT(tbl_Datos[[#This Row],[Fecha]],"dddd")</f>
        <v>domingo</v>
      </c>
      <c r="G1741">
        <f>WEEKNUM(tbl_Datos[[#This Row],[Fecha]])</f>
        <v>24</v>
      </c>
    </row>
    <row r="1742" spans="2:7" x14ac:dyDescent="0.3">
      <c r="B1742" s="17">
        <v>46180</v>
      </c>
      <c r="C1742" t="s">
        <v>106</v>
      </c>
      <c r="D1742" t="s">
        <v>219</v>
      </c>
      <c r="E1742">
        <v>1638</v>
      </c>
      <c r="F1742" t="str">
        <f>TEXT(tbl_Datos[[#This Row],[Fecha]],"dddd")</f>
        <v>domingo</v>
      </c>
      <c r="G1742">
        <f>WEEKNUM(tbl_Datos[[#This Row],[Fecha]])</f>
        <v>24</v>
      </c>
    </row>
    <row r="1743" spans="2:7" x14ac:dyDescent="0.3">
      <c r="B1743" s="17">
        <v>46180</v>
      </c>
      <c r="C1743" t="s">
        <v>39</v>
      </c>
      <c r="D1743" t="s">
        <v>233</v>
      </c>
      <c r="E1743">
        <v>663</v>
      </c>
      <c r="F1743" t="str">
        <f>TEXT(tbl_Datos[[#This Row],[Fecha]],"dddd")</f>
        <v>domingo</v>
      </c>
      <c r="G1743">
        <f>WEEKNUM(tbl_Datos[[#This Row],[Fecha]])</f>
        <v>24</v>
      </c>
    </row>
    <row r="1744" spans="2:7" x14ac:dyDescent="0.3">
      <c r="B1744" s="17">
        <v>46180</v>
      </c>
      <c r="C1744" t="s">
        <v>38</v>
      </c>
      <c r="D1744" t="s">
        <v>233</v>
      </c>
      <c r="E1744">
        <v>204</v>
      </c>
      <c r="F1744" t="str">
        <f>TEXT(tbl_Datos[[#This Row],[Fecha]],"dddd")</f>
        <v>domingo</v>
      </c>
      <c r="G1744">
        <f>WEEKNUM(tbl_Datos[[#This Row],[Fecha]])</f>
        <v>24</v>
      </c>
    </row>
    <row r="1745" spans="2:7" x14ac:dyDescent="0.3">
      <c r="B1745" s="17">
        <v>46180</v>
      </c>
      <c r="C1745" t="s">
        <v>39</v>
      </c>
      <c r="D1745" t="s">
        <v>233</v>
      </c>
      <c r="E1745">
        <v>1173</v>
      </c>
      <c r="F1745" t="str">
        <f>TEXT(tbl_Datos[[#This Row],[Fecha]],"dddd")</f>
        <v>domingo</v>
      </c>
      <c r="G1745">
        <f>WEEKNUM(tbl_Datos[[#This Row],[Fecha]])</f>
        <v>24</v>
      </c>
    </row>
    <row r="1746" spans="2:7" x14ac:dyDescent="0.3">
      <c r="B1746" s="17">
        <v>46180</v>
      </c>
      <c r="C1746" t="s">
        <v>42</v>
      </c>
      <c r="D1746" t="s">
        <v>236</v>
      </c>
      <c r="E1746">
        <v>198</v>
      </c>
      <c r="F1746" t="str">
        <f>TEXT(tbl_Datos[[#This Row],[Fecha]],"dddd")</f>
        <v>domingo</v>
      </c>
      <c r="G1746">
        <f>WEEKNUM(tbl_Datos[[#This Row],[Fecha]])</f>
        <v>24</v>
      </c>
    </row>
    <row r="1747" spans="2:7" x14ac:dyDescent="0.3">
      <c r="B1747" s="17">
        <v>46180</v>
      </c>
      <c r="C1747" t="s">
        <v>39</v>
      </c>
      <c r="D1747" t="s">
        <v>223</v>
      </c>
      <c r="E1747">
        <v>1113</v>
      </c>
      <c r="F1747" t="str">
        <f>TEXT(tbl_Datos[[#This Row],[Fecha]],"dddd")</f>
        <v>domingo</v>
      </c>
      <c r="G1747">
        <f>WEEKNUM(tbl_Datos[[#This Row],[Fecha]])</f>
        <v>24</v>
      </c>
    </row>
    <row r="1748" spans="2:7" x14ac:dyDescent="0.3">
      <c r="B1748" s="17">
        <v>46180</v>
      </c>
      <c r="C1748" t="s">
        <v>39</v>
      </c>
      <c r="D1748" t="s">
        <v>219</v>
      </c>
      <c r="E1748">
        <v>91</v>
      </c>
      <c r="F1748" t="str">
        <f>TEXT(tbl_Datos[[#This Row],[Fecha]],"dddd")</f>
        <v>domingo</v>
      </c>
      <c r="G1748">
        <f>WEEKNUM(tbl_Datos[[#This Row],[Fecha]])</f>
        <v>24</v>
      </c>
    </row>
    <row r="1749" spans="2:7" x14ac:dyDescent="0.3">
      <c r="B1749" s="17">
        <v>46180</v>
      </c>
      <c r="C1749" t="s">
        <v>42</v>
      </c>
      <c r="D1749" t="s">
        <v>232</v>
      </c>
      <c r="E1749">
        <v>893</v>
      </c>
      <c r="F1749" t="str">
        <f>TEXT(tbl_Datos[[#This Row],[Fecha]],"dddd")</f>
        <v>domingo</v>
      </c>
      <c r="G1749">
        <f>WEEKNUM(tbl_Datos[[#This Row],[Fecha]])</f>
        <v>24</v>
      </c>
    </row>
    <row r="1750" spans="2:7" x14ac:dyDescent="0.3">
      <c r="B1750" s="17">
        <v>46180</v>
      </c>
      <c r="C1750" t="s">
        <v>106</v>
      </c>
      <c r="D1750" t="s">
        <v>230</v>
      </c>
      <c r="E1750">
        <v>555</v>
      </c>
      <c r="F1750" t="str">
        <f>TEXT(tbl_Datos[[#This Row],[Fecha]],"dddd")</f>
        <v>domingo</v>
      </c>
      <c r="G1750">
        <f>WEEKNUM(tbl_Datos[[#This Row],[Fecha]])</f>
        <v>24</v>
      </c>
    </row>
    <row r="1751" spans="2:7" x14ac:dyDescent="0.3">
      <c r="B1751" s="17">
        <v>46180</v>
      </c>
      <c r="C1751" t="s">
        <v>106</v>
      </c>
      <c r="D1751" t="s">
        <v>228</v>
      </c>
      <c r="E1751">
        <v>360</v>
      </c>
      <c r="F1751" t="str">
        <f>TEXT(tbl_Datos[[#This Row],[Fecha]],"dddd")</f>
        <v>domingo</v>
      </c>
      <c r="G1751">
        <f>WEEKNUM(tbl_Datos[[#This Row],[Fecha]])</f>
        <v>24</v>
      </c>
    </row>
    <row r="1752" spans="2:7" x14ac:dyDescent="0.3">
      <c r="B1752" s="17">
        <v>46180</v>
      </c>
      <c r="C1752" t="s">
        <v>106</v>
      </c>
      <c r="D1752" t="s">
        <v>239</v>
      </c>
      <c r="E1752">
        <v>76</v>
      </c>
      <c r="F1752" t="str">
        <f>TEXT(tbl_Datos[[#This Row],[Fecha]],"dddd")</f>
        <v>domingo</v>
      </c>
      <c r="G1752">
        <f>WEEKNUM(tbl_Datos[[#This Row],[Fecha]])</f>
        <v>24</v>
      </c>
    </row>
    <row r="1753" spans="2:7" x14ac:dyDescent="0.3">
      <c r="B1753" s="17">
        <v>46181</v>
      </c>
      <c r="C1753" t="s">
        <v>39</v>
      </c>
      <c r="D1753" t="s">
        <v>215</v>
      </c>
      <c r="E1753">
        <v>621</v>
      </c>
      <c r="F1753" t="str">
        <f>TEXT(tbl_Datos[[#This Row],[Fecha]],"dddd")</f>
        <v>lunes</v>
      </c>
      <c r="G1753">
        <f>WEEKNUM(tbl_Datos[[#This Row],[Fecha]])</f>
        <v>24</v>
      </c>
    </row>
    <row r="1754" spans="2:7" x14ac:dyDescent="0.3">
      <c r="B1754" s="17">
        <v>46181</v>
      </c>
      <c r="C1754" t="s">
        <v>38</v>
      </c>
      <c r="D1754" t="s">
        <v>226</v>
      </c>
      <c r="E1754">
        <v>288</v>
      </c>
      <c r="F1754" t="str">
        <f>TEXT(tbl_Datos[[#This Row],[Fecha]],"dddd")</f>
        <v>lunes</v>
      </c>
      <c r="G1754">
        <f>WEEKNUM(tbl_Datos[[#This Row],[Fecha]])</f>
        <v>24</v>
      </c>
    </row>
    <row r="1755" spans="2:7" x14ac:dyDescent="0.3">
      <c r="B1755" s="17">
        <v>46181</v>
      </c>
      <c r="C1755" t="s">
        <v>42</v>
      </c>
      <c r="D1755" t="s">
        <v>215</v>
      </c>
      <c r="E1755">
        <v>1656</v>
      </c>
      <c r="F1755" t="str">
        <f>TEXT(tbl_Datos[[#This Row],[Fecha]],"dddd")</f>
        <v>lunes</v>
      </c>
      <c r="G1755">
        <f>WEEKNUM(tbl_Datos[[#This Row],[Fecha]])</f>
        <v>24</v>
      </c>
    </row>
    <row r="1756" spans="2:7" x14ac:dyDescent="0.3">
      <c r="B1756" s="17">
        <v>46181</v>
      </c>
      <c r="C1756" t="s">
        <v>39</v>
      </c>
      <c r="D1756" t="s">
        <v>236</v>
      </c>
      <c r="E1756">
        <v>77</v>
      </c>
      <c r="F1756" t="str">
        <f>TEXT(tbl_Datos[[#This Row],[Fecha]],"dddd")</f>
        <v>lunes</v>
      </c>
      <c r="G1756">
        <f>WEEKNUM(tbl_Datos[[#This Row],[Fecha]])</f>
        <v>24</v>
      </c>
    </row>
    <row r="1757" spans="2:7" x14ac:dyDescent="0.3">
      <c r="B1757" s="17">
        <v>46181</v>
      </c>
      <c r="C1757" t="s">
        <v>39</v>
      </c>
      <c r="D1757" t="s">
        <v>233</v>
      </c>
      <c r="E1757">
        <v>1224</v>
      </c>
      <c r="F1757" t="str">
        <f>TEXT(tbl_Datos[[#This Row],[Fecha]],"dddd")</f>
        <v>lunes</v>
      </c>
      <c r="G1757">
        <f>WEEKNUM(tbl_Datos[[#This Row],[Fecha]])</f>
        <v>24</v>
      </c>
    </row>
    <row r="1758" spans="2:7" x14ac:dyDescent="0.3">
      <c r="B1758" s="17">
        <v>46181</v>
      </c>
      <c r="C1758" t="s">
        <v>106</v>
      </c>
      <c r="D1758" t="s">
        <v>241</v>
      </c>
      <c r="E1758">
        <v>720</v>
      </c>
      <c r="F1758" t="str">
        <f>TEXT(tbl_Datos[[#This Row],[Fecha]],"dddd")</f>
        <v>lunes</v>
      </c>
      <c r="G1758">
        <f>WEEKNUM(tbl_Datos[[#This Row],[Fecha]])</f>
        <v>24</v>
      </c>
    </row>
    <row r="1759" spans="2:7" x14ac:dyDescent="0.3">
      <c r="B1759" s="17">
        <v>46181</v>
      </c>
      <c r="C1759" t="s">
        <v>106</v>
      </c>
      <c r="D1759" t="s">
        <v>239</v>
      </c>
      <c r="E1759">
        <v>950</v>
      </c>
      <c r="F1759" t="str">
        <f>TEXT(tbl_Datos[[#This Row],[Fecha]],"dddd")</f>
        <v>lunes</v>
      </c>
      <c r="G1759">
        <f>WEEKNUM(tbl_Datos[[#This Row],[Fecha]])</f>
        <v>24</v>
      </c>
    </row>
    <row r="1760" spans="2:7" x14ac:dyDescent="0.3">
      <c r="B1760" s="17">
        <v>46181</v>
      </c>
      <c r="C1760" t="s">
        <v>39</v>
      </c>
      <c r="D1760" t="s">
        <v>217</v>
      </c>
      <c r="E1760">
        <v>520</v>
      </c>
      <c r="F1760" t="str">
        <f>TEXT(tbl_Datos[[#This Row],[Fecha]],"dddd")</f>
        <v>lunes</v>
      </c>
      <c r="G1760">
        <f>WEEKNUM(tbl_Datos[[#This Row],[Fecha]])</f>
        <v>24</v>
      </c>
    </row>
    <row r="1761" spans="2:7" x14ac:dyDescent="0.3">
      <c r="B1761" s="17">
        <v>46181</v>
      </c>
      <c r="C1761" t="s">
        <v>106</v>
      </c>
      <c r="D1761" t="s">
        <v>242</v>
      </c>
      <c r="E1761">
        <v>171</v>
      </c>
      <c r="F1761" t="str">
        <f>TEXT(tbl_Datos[[#This Row],[Fecha]],"dddd")</f>
        <v>lunes</v>
      </c>
      <c r="G1761">
        <f>WEEKNUM(tbl_Datos[[#This Row],[Fecha]])</f>
        <v>24</v>
      </c>
    </row>
    <row r="1762" spans="2:7" x14ac:dyDescent="0.3">
      <c r="B1762" s="17">
        <v>46181</v>
      </c>
      <c r="C1762" t="s">
        <v>42</v>
      </c>
      <c r="D1762" t="s">
        <v>228</v>
      </c>
      <c r="E1762">
        <v>432</v>
      </c>
      <c r="F1762" t="str">
        <f>TEXT(tbl_Datos[[#This Row],[Fecha]],"dddd")</f>
        <v>lunes</v>
      </c>
      <c r="G1762">
        <f>WEEKNUM(tbl_Datos[[#This Row],[Fecha]])</f>
        <v>24</v>
      </c>
    </row>
    <row r="1763" spans="2:7" x14ac:dyDescent="0.3">
      <c r="B1763" s="17">
        <v>46182</v>
      </c>
      <c r="C1763" t="s">
        <v>42</v>
      </c>
      <c r="D1763" t="s">
        <v>217</v>
      </c>
      <c r="E1763">
        <v>832</v>
      </c>
      <c r="F1763" t="str">
        <f>TEXT(tbl_Datos[[#This Row],[Fecha]],"dddd")</f>
        <v>martes</v>
      </c>
      <c r="G1763">
        <f>WEEKNUM(tbl_Datos[[#This Row],[Fecha]])</f>
        <v>24</v>
      </c>
    </row>
    <row r="1764" spans="2:7" x14ac:dyDescent="0.3">
      <c r="B1764" s="17">
        <v>46182</v>
      </c>
      <c r="C1764" t="s">
        <v>42</v>
      </c>
      <c r="D1764" t="s">
        <v>227</v>
      </c>
      <c r="E1764">
        <v>812</v>
      </c>
      <c r="F1764" t="str">
        <f>TEXT(tbl_Datos[[#This Row],[Fecha]],"dddd")</f>
        <v>martes</v>
      </c>
      <c r="G1764">
        <f>WEEKNUM(tbl_Datos[[#This Row],[Fecha]])</f>
        <v>24</v>
      </c>
    </row>
    <row r="1765" spans="2:7" x14ac:dyDescent="0.3">
      <c r="B1765" s="17">
        <v>46182</v>
      </c>
      <c r="C1765" t="s">
        <v>39</v>
      </c>
      <c r="D1765" t="s">
        <v>231</v>
      </c>
      <c r="E1765">
        <v>44</v>
      </c>
      <c r="F1765" t="str">
        <f>TEXT(tbl_Datos[[#This Row],[Fecha]],"dddd")</f>
        <v>martes</v>
      </c>
      <c r="G1765">
        <f>WEEKNUM(tbl_Datos[[#This Row],[Fecha]])</f>
        <v>24</v>
      </c>
    </row>
    <row r="1766" spans="2:7" x14ac:dyDescent="0.3">
      <c r="B1766" s="17">
        <v>46182</v>
      </c>
      <c r="C1766" t="s">
        <v>42</v>
      </c>
      <c r="D1766" t="s">
        <v>239</v>
      </c>
      <c r="E1766">
        <v>114</v>
      </c>
      <c r="F1766" t="str">
        <f>TEXT(tbl_Datos[[#This Row],[Fecha]],"dddd")</f>
        <v>martes</v>
      </c>
      <c r="G1766">
        <f>WEEKNUM(tbl_Datos[[#This Row],[Fecha]])</f>
        <v>24</v>
      </c>
    </row>
    <row r="1767" spans="2:7" x14ac:dyDescent="0.3">
      <c r="B1767" s="17">
        <v>46182</v>
      </c>
      <c r="C1767" t="s">
        <v>42</v>
      </c>
      <c r="D1767" t="s">
        <v>226</v>
      </c>
      <c r="E1767">
        <v>1056</v>
      </c>
      <c r="F1767" t="str">
        <f>TEXT(tbl_Datos[[#This Row],[Fecha]],"dddd")</f>
        <v>martes</v>
      </c>
      <c r="G1767">
        <f>WEEKNUM(tbl_Datos[[#This Row],[Fecha]])</f>
        <v>24</v>
      </c>
    </row>
    <row r="1768" spans="2:7" x14ac:dyDescent="0.3">
      <c r="B1768" s="17">
        <v>46182</v>
      </c>
      <c r="C1768" t="s">
        <v>38</v>
      </c>
      <c r="D1768" t="s">
        <v>217</v>
      </c>
      <c r="E1768">
        <v>312</v>
      </c>
      <c r="F1768" t="str">
        <f>TEXT(tbl_Datos[[#This Row],[Fecha]],"dddd")</f>
        <v>martes</v>
      </c>
      <c r="G1768">
        <f>WEEKNUM(tbl_Datos[[#This Row],[Fecha]])</f>
        <v>24</v>
      </c>
    </row>
    <row r="1769" spans="2:7" x14ac:dyDescent="0.3">
      <c r="B1769" s="17">
        <v>46182</v>
      </c>
      <c r="C1769" t="s">
        <v>106</v>
      </c>
      <c r="D1769" t="s">
        <v>236</v>
      </c>
      <c r="E1769">
        <v>209</v>
      </c>
      <c r="F1769" t="str">
        <f>TEXT(tbl_Datos[[#This Row],[Fecha]],"dddd")</f>
        <v>martes</v>
      </c>
      <c r="G1769">
        <f>WEEKNUM(tbl_Datos[[#This Row],[Fecha]])</f>
        <v>24</v>
      </c>
    </row>
    <row r="1770" spans="2:7" x14ac:dyDescent="0.3">
      <c r="B1770" s="17">
        <v>46182</v>
      </c>
      <c r="C1770" t="s">
        <v>39</v>
      </c>
      <c r="D1770" t="s">
        <v>219</v>
      </c>
      <c r="E1770">
        <v>2275</v>
      </c>
      <c r="F1770" t="str">
        <f>TEXT(tbl_Datos[[#This Row],[Fecha]],"dddd")</f>
        <v>martes</v>
      </c>
      <c r="G1770">
        <f>WEEKNUM(tbl_Datos[[#This Row],[Fecha]])</f>
        <v>24</v>
      </c>
    </row>
    <row r="1771" spans="2:7" x14ac:dyDescent="0.3">
      <c r="B1771" s="17">
        <v>46182</v>
      </c>
      <c r="C1771" t="s">
        <v>39</v>
      </c>
      <c r="D1771" t="s">
        <v>238</v>
      </c>
      <c r="E1771">
        <v>1740</v>
      </c>
      <c r="F1771" t="str">
        <f>TEXT(tbl_Datos[[#This Row],[Fecha]],"dddd")</f>
        <v>martes</v>
      </c>
      <c r="G1771">
        <f>WEEKNUM(tbl_Datos[[#This Row],[Fecha]])</f>
        <v>24</v>
      </c>
    </row>
    <row r="1772" spans="2:7" x14ac:dyDescent="0.3">
      <c r="B1772" s="17">
        <v>46182</v>
      </c>
      <c r="C1772" t="s">
        <v>39</v>
      </c>
      <c r="D1772" t="s">
        <v>239</v>
      </c>
      <c r="E1772">
        <v>646</v>
      </c>
      <c r="F1772" t="str">
        <f>TEXT(tbl_Datos[[#This Row],[Fecha]],"dddd")</f>
        <v>martes</v>
      </c>
      <c r="G1772">
        <f>WEEKNUM(tbl_Datos[[#This Row],[Fecha]])</f>
        <v>24</v>
      </c>
    </row>
    <row r="1773" spans="2:7" x14ac:dyDescent="0.3">
      <c r="B1773" s="17">
        <v>46182</v>
      </c>
      <c r="C1773" t="s">
        <v>106</v>
      </c>
      <c r="D1773" t="s">
        <v>240</v>
      </c>
      <c r="E1773">
        <v>45</v>
      </c>
      <c r="F1773" t="str">
        <f>TEXT(tbl_Datos[[#This Row],[Fecha]],"dddd")</f>
        <v>martes</v>
      </c>
      <c r="G1773">
        <f>WEEKNUM(tbl_Datos[[#This Row],[Fecha]])</f>
        <v>24</v>
      </c>
    </row>
    <row r="1774" spans="2:7" x14ac:dyDescent="0.3">
      <c r="B1774" s="17">
        <v>46182</v>
      </c>
      <c r="C1774" t="s">
        <v>42</v>
      </c>
      <c r="D1774" t="s">
        <v>229</v>
      </c>
      <c r="E1774">
        <v>1760</v>
      </c>
      <c r="F1774" t="str">
        <f>TEXT(tbl_Datos[[#This Row],[Fecha]],"dddd")</f>
        <v>martes</v>
      </c>
      <c r="G1774">
        <f>WEEKNUM(tbl_Datos[[#This Row],[Fecha]])</f>
        <v>24</v>
      </c>
    </row>
    <row r="1775" spans="2:7" x14ac:dyDescent="0.3">
      <c r="B1775" s="17">
        <v>46182</v>
      </c>
      <c r="C1775" t="s">
        <v>39</v>
      </c>
      <c r="D1775" t="s">
        <v>236</v>
      </c>
      <c r="E1775">
        <v>220</v>
      </c>
      <c r="F1775" t="str">
        <f>TEXT(tbl_Datos[[#This Row],[Fecha]],"dddd")</f>
        <v>martes</v>
      </c>
      <c r="G1775">
        <f>WEEKNUM(tbl_Datos[[#This Row],[Fecha]])</f>
        <v>24</v>
      </c>
    </row>
    <row r="1776" spans="2:7" x14ac:dyDescent="0.3">
      <c r="B1776" s="17">
        <v>46183</v>
      </c>
      <c r="C1776" t="s">
        <v>38</v>
      </c>
      <c r="D1776" t="s">
        <v>219</v>
      </c>
      <c r="E1776">
        <v>910</v>
      </c>
      <c r="F1776" t="str">
        <f>TEXT(tbl_Datos[[#This Row],[Fecha]],"dddd")</f>
        <v>miércoles</v>
      </c>
      <c r="G1776">
        <f>WEEKNUM(tbl_Datos[[#This Row],[Fecha]])</f>
        <v>24</v>
      </c>
    </row>
    <row r="1777" spans="2:7" x14ac:dyDescent="0.3">
      <c r="B1777" s="17">
        <v>46183</v>
      </c>
      <c r="C1777" t="s">
        <v>106</v>
      </c>
      <c r="D1777" t="s">
        <v>226</v>
      </c>
      <c r="E1777">
        <v>288</v>
      </c>
      <c r="F1777" t="str">
        <f>TEXT(tbl_Datos[[#This Row],[Fecha]],"dddd")</f>
        <v>miércoles</v>
      </c>
      <c r="G1777">
        <f>WEEKNUM(tbl_Datos[[#This Row],[Fecha]])</f>
        <v>24</v>
      </c>
    </row>
    <row r="1778" spans="2:7" x14ac:dyDescent="0.3">
      <c r="B1778" s="17">
        <v>46183</v>
      </c>
      <c r="C1778" t="s">
        <v>42</v>
      </c>
      <c r="D1778" t="s">
        <v>226</v>
      </c>
      <c r="E1778">
        <v>2208</v>
      </c>
      <c r="F1778" t="str">
        <f>TEXT(tbl_Datos[[#This Row],[Fecha]],"dddd")</f>
        <v>miércoles</v>
      </c>
      <c r="G1778">
        <f>WEEKNUM(tbl_Datos[[#This Row],[Fecha]])</f>
        <v>24</v>
      </c>
    </row>
    <row r="1779" spans="2:7" x14ac:dyDescent="0.3">
      <c r="B1779" s="17">
        <v>46183</v>
      </c>
      <c r="C1779" t="s">
        <v>38</v>
      </c>
      <c r="D1779" t="s">
        <v>241</v>
      </c>
      <c r="E1779">
        <v>1380</v>
      </c>
      <c r="F1779" t="str">
        <f>TEXT(tbl_Datos[[#This Row],[Fecha]],"dddd")</f>
        <v>miércoles</v>
      </c>
      <c r="G1779">
        <f>WEEKNUM(tbl_Datos[[#This Row],[Fecha]])</f>
        <v>24</v>
      </c>
    </row>
    <row r="1780" spans="2:7" x14ac:dyDescent="0.3">
      <c r="B1780" s="17">
        <v>46183</v>
      </c>
      <c r="C1780" t="s">
        <v>38</v>
      </c>
      <c r="D1780" t="s">
        <v>241</v>
      </c>
      <c r="E1780">
        <v>720</v>
      </c>
      <c r="F1780" t="str">
        <f>TEXT(tbl_Datos[[#This Row],[Fecha]],"dddd")</f>
        <v>miércoles</v>
      </c>
      <c r="G1780">
        <f>WEEKNUM(tbl_Datos[[#This Row],[Fecha]])</f>
        <v>24</v>
      </c>
    </row>
    <row r="1781" spans="2:7" x14ac:dyDescent="0.3">
      <c r="B1781" s="17">
        <v>46183</v>
      </c>
      <c r="C1781" t="s">
        <v>38</v>
      </c>
      <c r="D1781" t="s">
        <v>238</v>
      </c>
      <c r="E1781">
        <v>522</v>
      </c>
      <c r="F1781" t="str">
        <f>TEXT(tbl_Datos[[#This Row],[Fecha]],"dddd")</f>
        <v>miércoles</v>
      </c>
      <c r="G1781">
        <f>WEEKNUM(tbl_Datos[[#This Row],[Fecha]])</f>
        <v>24</v>
      </c>
    </row>
    <row r="1782" spans="2:7" x14ac:dyDescent="0.3">
      <c r="B1782" s="17">
        <v>46183</v>
      </c>
      <c r="C1782" t="s">
        <v>38</v>
      </c>
      <c r="D1782" t="s">
        <v>229</v>
      </c>
      <c r="E1782">
        <v>88</v>
      </c>
      <c r="F1782" t="str">
        <f>TEXT(tbl_Datos[[#This Row],[Fecha]],"dddd")</f>
        <v>miércoles</v>
      </c>
      <c r="G1782">
        <f>WEEKNUM(tbl_Datos[[#This Row],[Fecha]])</f>
        <v>24</v>
      </c>
    </row>
    <row r="1783" spans="2:7" x14ac:dyDescent="0.3">
      <c r="B1783" s="17">
        <v>46183</v>
      </c>
      <c r="C1783" t="s">
        <v>38</v>
      </c>
      <c r="D1783" t="s">
        <v>223</v>
      </c>
      <c r="E1783">
        <v>689</v>
      </c>
      <c r="F1783" t="str">
        <f>TEXT(tbl_Datos[[#This Row],[Fecha]],"dddd")</f>
        <v>miércoles</v>
      </c>
      <c r="G1783">
        <f>WEEKNUM(tbl_Datos[[#This Row],[Fecha]])</f>
        <v>24</v>
      </c>
    </row>
    <row r="1784" spans="2:7" x14ac:dyDescent="0.3">
      <c r="B1784" s="17">
        <v>46184</v>
      </c>
      <c r="C1784" t="s">
        <v>42</v>
      </c>
      <c r="D1784" t="s">
        <v>238</v>
      </c>
      <c r="E1784">
        <v>1914</v>
      </c>
      <c r="F1784" t="str">
        <f>TEXT(tbl_Datos[[#This Row],[Fecha]],"dddd")</f>
        <v>jueves</v>
      </c>
      <c r="G1784">
        <f>WEEKNUM(tbl_Datos[[#This Row],[Fecha]])</f>
        <v>24</v>
      </c>
    </row>
    <row r="1785" spans="2:7" x14ac:dyDescent="0.3">
      <c r="B1785" s="17">
        <v>46184</v>
      </c>
      <c r="C1785" t="s">
        <v>39</v>
      </c>
      <c r="D1785" t="s">
        <v>240</v>
      </c>
      <c r="E1785">
        <v>360</v>
      </c>
      <c r="F1785" t="str">
        <f>TEXT(tbl_Datos[[#This Row],[Fecha]],"dddd")</f>
        <v>jueves</v>
      </c>
      <c r="G1785">
        <f>WEEKNUM(tbl_Datos[[#This Row],[Fecha]])</f>
        <v>24</v>
      </c>
    </row>
    <row r="1786" spans="2:7" x14ac:dyDescent="0.3">
      <c r="B1786" s="17">
        <v>46184</v>
      </c>
      <c r="C1786" t="s">
        <v>39</v>
      </c>
      <c r="D1786" t="s">
        <v>228</v>
      </c>
      <c r="E1786">
        <v>144</v>
      </c>
      <c r="F1786" t="str">
        <f>TEXT(tbl_Datos[[#This Row],[Fecha]],"dddd")</f>
        <v>jueves</v>
      </c>
      <c r="G1786">
        <f>WEEKNUM(tbl_Datos[[#This Row],[Fecha]])</f>
        <v>24</v>
      </c>
    </row>
    <row r="1787" spans="2:7" x14ac:dyDescent="0.3">
      <c r="B1787" s="17">
        <v>46184</v>
      </c>
      <c r="C1787" t="s">
        <v>106</v>
      </c>
      <c r="D1787" t="s">
        <v>227</v>
      </c>
      <c r="E1787">
        <v>1450</v>
      </c>
      <c r="F1787" t="str">
        <f>TEXT(tbl_Datos[[#This Row],[Fecha]],"dddd")</f>
        <v>jueves</v>
      </c>
      <c r="G1787">
        <f>WEEKNUM(tbl_Datos[[#This Row],[Fecha]])</f>
        <v>24</v>
      </c>
    </row>
    <row r="1788" spans="2:7" x14ac:dyDescent="0.3">
      <c r="B1788" s="17">
        <v>46184</v>
      </c>
      <c r="C1788" t="s">
        <v>42</v>
      </c>
      <c r="D1788" t="s">
        <v>226</v>
      </c>
      <c r="E1788">
        <v>2016</v>
      </c>
      <c r="F1788" t="str">
        <f>TEXT(tbl_Datos[[#This Row],[Fecha]],"dddd")</f>
        <v>jueves</v>
      </c>
      <c r="G1788">
        <f>WEEKNUM(tbl_Datos[[#This Row],[Fecha]])</f>
        <v>24</v>
      </c>
    </row>
    <row r="1789" spans="2:7" x14ac:dyDescent="0.3">
      <c r="B1789" s="17">
        <v>46184</v>
      </c>
      <c r="C1789" t="s">
        <v>38</v>
      </c>
      <c r="D1789" t="s">
        <v>226</v>
      </c>
      <c r="E1789">
        <v>960</v>
      </c>
      <c r="F1789" t="str">
        <f>TEXT(tbl_Datos[[#This Row],[Fecha]],"dddd")</f>
        <v>jueves</v>
      </c>
      <c r="G1789">
        <f>WEEKNUM(tbl_Datos[[#This Row],[Fecha]])</f>
        <v>24</v>
      </c>
    </row>
    <row r="1790" spans="2:7" x14ac:dyDescent="0.3">
      <c r="B1790" s="17">
        <v>46184</v>
      </c>
      <c r="C1790" t="s">
        <v>42</v>
      </c>
      <c r="D1790" t="s">
        <v>236</v>
      </c>
      <c r="E1790">
        <v>110</v>
      </c>
      <c r="F1790" t="str">
        <f>TEXT(tbl_Datos[[#This Row],[Fecha]],"dddd")</f>
        <v>jueves</v>
      </c>
      <c r="G1790">
        <f>WEEKNUM(tbl_Datos[[#This Row],[Fecha]])</f>
        <v>24</v>
      </c>
    </row>
    <row r="1791" spans="2:7" x14ac:dyDescent="0.3">
      <c r="B1791" s="17">
        <v>46184</v>
      </c>
      <c r="C1791" t="s">
        <v>38</v>
      </c>
      <c r="D1791" t="s">
        <v>232</v>
      </c>
      <c r="E1791">
        <v>423</v>
      </c>
      <c r="F1791" t="str">
        <f>TEXT(tbl_Datos[[#This Row],[Fecha]],"dddd")</f>
        <v>jueves</v>
      </c>
      <c r="G1791">
        <f>WEEKNUM(tbl_Datos[[#This Row],[Fecha]])</f>
        <v>24</v>
      </c>
    </row>
    <row r="1792" spans="2:7" x14ac:dyDescent="0.3">
      <c r="B1792" s="17">
        <v>46184</v>
      </c>
      <c r="C1792" t="s">
        <v>42</v>
      </c>
      <c r="D1792" t="s">
        <v>217</v>
      </c>
      <c r="E1792">
        <v>1144</v>
      </c>
      <c r="F1792" t="str">
        <f>TEXT(tbl_Datos[[#This Row],[Fecha]],"dddd")</f>
        <v>jueves</v>
      </c>
      <c r="G1792">
        <f>WEEKNUM(tbl_Datos[[#This Row],[Fecha]])</f>
        <v>24</v>
      </c>
    </row>
    <row r="1793" spans="2:7" x14ac:dyDescent="0.3">
      <c r="B1793" s="17">
        <v>46184</v>
      </c>
      <c r="C1793" t="s">
        <v>42</v>
      </c>
      <c r="D1793" t="s">
        <v>238</v>
      </c>
      <c r="E1793">
        <v>261</v>
      </c>
      <c r="F1793" t="str">
        <f>TEXT(tbl_Datos[[#This Row],[Fecha]],"dddd")</f>
        <v>jueves</v>
      </c>
      <c r="G1793">
        <f>WEEKNUM(tbl_Datos[[#This Row],[Fecha]])</f>
        <v>24</v>
      </c>
    </row>
    <row r="1794" spans="2:7" x14ac:dyDescent="0.3">
      <c r="B1794" s="17">
        <v>46185</v>
      </c>
      <c r="C1794" t="s">
        <v>38</v>
      </c>
      <c r="D1794" t="s">
        <v>238</v>
      </c>
      <c r="E1794">
        <v>261</v>
      </c>
      <c r="F1794" t="str">
        <f>TEXT(tbl_Datos[[#This Row],[Fecha]],"dddd")</f>
        <v>viernes</v>
      </c>
      <c r="G1794">
        <f>WEEKNUM(tbl_Datos[[#This Row],[Fecha]])</f>
        <v>24</v>
      </c>
    </row>
    <row r="1795" spans="2:7" x14ac:dyDescent="0.3">
      <c r="B1795" s="17">
        <v>46185</v>
      </c>
      <c r="C1795" t="s">
        <v>38</v>
      </c>
      <c r="D1795" t="s">
        <v>240</v>
      </c>
      <c r="E1795">
        <v>810</v>
      </c>
      <c r="F1795" t="str">
        <f>TEXT(tbl_Datos[[#This Row],[Fecha]],"dddd")</f>
        <v>viernes</v>
      </c>
      <c r="G1795">
        <f>WEEKNUM(tbl_Datos[[#This Row],[Fecha]])</f>
        <v>24</v>
      </c>
    </row>
    <row r="1796" spans="2:7" x14ac:dyDescent="0.3">
      <c r="B1796" s="17">
        <v>46185</v>
      </c>
      <c r="C1796" t="s">
        <v>106</v>
      </c>
      <c r="D1796" t="s">
        <v>240</v>
      </c>
      <c r="E1796">
        <v>900</v>
      </c>
      <c r="F1796" t="str">
        <f>TEXT(tbl_Datos[[#This Row],[Fecha]],"dddd")</f>
        <v>viernes</v>
      </c>
      <c r="G1796">
        <f>WEEKNUM(tbl_Datos[[#This Row],[Fecha]])</f>
        <v>24</v>
      </c>
    </row>
    <row r="1797" spans="2:7" x14ac:dyDescent="0.3">
      <c r="B1797" s="17">
        <v>46185</v>
      </c>
      <c r="C1797" t="s">
        <v>42</v>
      </c>
      <c r="D1797" t="s">
        <v>219</v>
      </c>
      <c r="E1797">
        <v>1365</v>
      </c>
      <c r="F1797" t="str">
        <f>TEXT(tbl_Datos[[#This Row],[Fecha]],"dddd")</f>
        <v>viernes</v>
      </c>
      <c r="G1797">
        <f>WEEKNUM(tbl_Datos[[#This Row],[Fecha]])</f>
        <v>24</v>
      </c>
    </row>
    <row r="1798" spans="2:7" x14ac:dyDescent="0.3">
      <c r="B1798" s="17">
        <v>46185</v>
      </c>
      <c r="C1798" t="s">
        <v>38</v>
      </c>
      <c r="D1798" t="s">
        <v>233</v>
      </c>
      <c r="E1798">
        <v>918</v>
      </c>
      <c r="F1798" t="str">
        <f>TEXT(tbl_Datos[[#This Row],[Fecha]],"dddd")</f>
        <v>viernes</v>
      </c>
      <c r="G1798">
        <f>WEEKNUM(tbl_Datos[[#This Row],[Fecha]])</f>
        <v>24</v>
      </c>
    </row>
    <row r="1799" spans="2:7" x14ac:dyDescent="0.3">
      <c r="B1799" s="17">
        <v>46185</v>
      </c>
      <c r="C1799" t="s">
        <v>106</v>
      </c>
      <c r="D1799" t="s">
        <v>242</v>
      </c>
      <c r="E1799">
        <v>399</v>
      </c>
      <c r="F1799" t="str">
        <f>TEXT(tbl_Datos[[#This Row],[Fecha]],"dddd")</f>
        <v>viernes</v>
      </c>
      <c r="G1799">
        <f>WEEKNUM(tbl_Datos[[#This Row],[Fecha]])</f>
        <v>24</v>
      </c>
    </row>
    <row r="1800" spans="2:7" x14ac:dyDescent="0.3">
      <c r="B1800" s="17">
        <v>46185</v>
      </c>
      <c r="C1800" t="s">
        <v>38</v>
      </c>
      <c r="D1800" t="s">
        <v>236</v>
      </c>
      <c r="E1800">
        <v>121</v>
      </c>
      <c r="F1800" t="str">
        <f>TEXT(tbl_Datos[[#This Row],[Fecha]],"dddd")</f>
        <v>viernes</v>
      </c>
      <c r="G1800">
        <f>WEEKNUM(tbl_Datos[[#This Row],[Fecha]])</f>
        <v>24</v>
      </c>
    </row>
    <row r="1801" spans="2:7" x14ac:dyDescent="0.3">
      <c r="B1801" s="17">
        <v>46186</v>
      </c>
      <c r="C1801" t="s">
        <v>38</v>
      </c>
      <c r="D1801" t="s">
        <v>227</v>
      </c>
      <c r="E1801">
        <v>348</v>
      </c>
      <c r="F1801" t="str">
        <f>TEXT(tbl_Datos[[#This Row],[Fecha]],"dddd")</f>
        <v>sábado</v>
      </c>
      <c r="G1801">
        <f>WEEKNUM(tbl_Datos[[#This Row],[Fecha]])</f>
        <v>24</v>
      </c>
    </row>
    <row r="1802" spans="2:7" x14ac:dyDescent="0.3">
      <c r="B1802" s="17">
        <v>46186</v>
      </c>
      <c r="C1802" t="s">
        <v>42</v>
      </c>
      <c r="D1802" t="s">
        <v>229</v>
      </c>
      <c r="E1802">
        <v>2024</v>
      </c>
      <c r="F1802" t="str">
        <f>TEXT(tbl_Datos[[#This Row],[Fecha]],"dddd")</f>
        <v>sábado</v>
      </c>
      <c r="G1802">
        <f>WEEKNUM(tbl_Datos[[#This Row],[Fecha]])</f>
        <v>24</v>
      </c>
    </row>
    <row r="1803" spans="2:7" x14ac:dyDescent="0.3">
      <c r="B1803" s="17">
        <v>46186</v>
      </c>
      <c r="C1803" t="s">
        <v>39</v>
      </c>
      <c r="D1803" t="s">
        <v>240</v>
      </c>
      <c r="E1803">
        <v>675</v>
      </c>
      <c r="F1803" t="str">
        <f>TEXT(tbl_Datos[[#This Row],[Fecha]],"dddd")</f>
        <v>sábado</v>
      </c>
      <c r="G1803">
        <f>WEEKNUM(tbl_Datos[[#This Row],[Fecha]])</f>
        <v>24</v>
      </c>
    </row>
    <row r="1804" spans="2:7" x14ac:dyDescent="0.3">
      <c r="B1804" s="17">
        <v>46186</v>
      </c>
      <c r="C1804" t="s">
        <v>106</v>
      </c>
      <c r="D1804" t="s">
        <v>221</v>
      </c>
      <c r="E1804">
        <v>273</v>
      </c>
      <c r="F1804" t="str">
        <f>TEXT(tbl_Datos[[#This Row],[Fecha]],"dddd")</f>
        <v>sábado</v>
      </c>
      <c r="G1804">
        <f>WEEKNUM(tbl_Datos[[#This Row],[Fecha]])</f>
        <v>24</v>
      </c>
    </row>
    <row r="1805" spans="2:7" x14ac:dyDescent="0.3">
      <c r="B1805" s="17">
        <v>46186</v>
      </c>
      <c r="C1805" t="s">
        <v>39</v>
      </c>
      <c r="D1805" t="s">
        <v>241</v>
      </c>
      <c r="E1805">
        <v>780</v>
      </c>
      <c r="F1805" t="str">
        <f>TEXT(tbl_Datos[[#This Row],[Fecha]],"dddd")</f>
        <v>sábado</v>
      </c>
      <c r="G1805">
        <f>WEEKNUM(tbl_Datos[[#This Row],[Fecha]])</f>
        <v>24</v>
      </c>
    </row>
    <row r="1806" spans="2:7" x14ac:dyDescent="0.3">
      <c r="B1806" s="17">
        <v>46186</v>
      </c>
      <c r="C1806" t="s">
        <v>106</v>
      </c>
      <c r="D1806" t="s">
        <v>225</v>
      </c>
      <c r="E1806">
        <v>576</v>
      </c>
      <c r="F1806" t="str">
        <f>TEXT(tbl_Datos[[#This Row],[Fecha]],"dddd")</f>
        <v>sábado</v>
      </c>
      <c r="G1806">
        <f>WEEKNUM(tbl_Datos[[#This Row],[Fecha]])</f>
        <v>24</v>
      </c>
    </row>
    <row r="1807" spans="2:7" x14ac:dyDescent="0.3">
      <c r="B1807" s="17">
        <v>46186</v>
      </c>
      <c r="C1807" t="s">
        <v>42</v>
      </c>
      <c r="D1807" t="s">
        <v>226</v>
      </c>
      <c r="E1807">
        <v>2208</v>
      </c>
      <c r="F1807" t="str">
        <f>TEXT(tbl_Datos[[#This Row],[Fecha]],"dddd")</f>
        <v>sábado</v>
      </c>
      <c r="G1807">
        <f>WEEKNUM(tbl_Datos[[#This Row],[Fecha]])</f>
        <v>24</v>
      </c>
    </row>
    <row r="1808" spans="2:7" x14ac:dyDescent="0.3">
      <c r="B1808" s="17">
        <v>46187</v>
      </c>
      <c r="C1808" t="s">
        <v>38</v>
      </c>
      <c r="D1808" t="s">
        <v>234</v>
      </c>
      <c r="E1808">
        <v>918</v>
      </c>
      <c r="F1808" t="str">
        <f>TEXT(tbl_Datos[[#This Row],[Fecha]],"dddd")</f>
        <v>domingo</v>
      </c>
      <c r="G1808">
        <f>WEEKNUM(tbl_Datos[[#This Row],[Fecha]])</f>
        <v>25</v>
      </c>
    </row>
    <row r="1809" spans="2:7" x14ac:dyDescent="0.3">
      <c r="B1809" s="17">
        <v>46187</v>
      </c>
      <c r="C1809" t="s">
        <v>106</v>
      </c>
      <c r="D1809" t="s">
        <v>228</v>
      </c>
      <c r="E1809">
        <v>864</v>
      </c>
      <c r="F1809" t="str">
        <f>TEXT(tbl_Datos[[#This Row],[Fecha]],"dddd")</f>
        <v>domingo</v>
      </c>
      <c r="G1809">
        <f>WEEKNUM(tbl_Datos[[#This Row],[Fecha]])</f>
        <v>25</v>
      </c>
    </row>
    <row r="1810" spans="2:7" x14ac:dyDescent="0.3">
      <c r="B1810" s="17">
        <v>46187</v>
      </c>
      <c r="C1810" t="s">
        <v>42</v>
      </c>
      <c r="D1810" t="s">
        <v>231</v>
      </c>
      <c r="E1810">
        <v>154</v>
      </c>
      <c r="F1810" t="str">
        <f>TEXT(tbl_Datos[[#This Row],[Fecha]],"dddd")</f>
        <v>domingo</v>
      </c>
      <c r="G1810">
        <f>WEEKNUM(tbl_Datos[[#This Row],[Fecha]])</f>
        <v>25</v>
      </c>
    </row>
    <row r="1811" spans="2:7" x14ac:dyDescent="0.3">
      <c r="B1811" s="17">
        <v>46187</v>
      </c>
      <c r="C1811" t="s">
        <v>39</v>
      </c>
      <c r="D1811" t="s">
        <v>233</v>
      </c>
      <c r="E1811">
        <v>1020</v>
      </c>
      <c r="F1811" t="str">
        <f>TEXT(tbl_Datos[[#This Row],[Fecha]],"dddd")</f>
        <v>domingo</v>
      </c>
      <c r="G1811">
        <f>WEEKNUM(tbl_Datos[[#This Row],[Fecha]])</f>
        <v>25</v>
      </c>
    </row>
    <row r="1812" spans="2:7" x14ac:dyDescent="0.3">
      <c r="B1812" s="17">
        <v>46187</v>
      </c>
      <c r="C1812" t="s">
        <v>39</v>
      </c>
      <c r="D1812" t="s">
        <v>226</v>
      </c>
      <c r="E1812">
        <v>1248</v>
      </c>
      <c r="F1812" t="str">
        <f>TEXT(tbl_Datos[[#This Row],[Fecha]],"dddd")</f>
        <v>domingo</v>
      </c>
      <c r="G1812">
        <f>WEEKNUM(tbl_Datos[[#This Row],[Fecha]])</f>
        <v>25</v>
      </c>
    </row>
    <row r="1813" spans="2:7" x14ac:dyDescent="0.3">
      <c r="B1813" s="17">
        <v>46187</v>
      </c>
      <c r="C1813" t="s">
        <v>39</v>
      </c>
      <c r="D1813" t="s">
        <v>226</v>
      </c>
      <c r="E1813">
        <v>2208</v>
      </c>
      <c r="F1813" t="str">
        <f>TEXT(tbl_Datos[[#This Row],[Fecha]],"dddd")</f>
        <v>domingo</v>
      </c>
      <c r="G1813">
        <f>WEEKNUM(tbl_Datos[[#This Row],[Fecha]])</f>
        <v>25</v>
      </c>
    </row>
    <row r="1814" spans="2:7" x14ac:dyDescent="0.3">
      <c r="B1814" s="17">
        <v>46187</v>
      </c>
      <c r="C1814" t="s">
        <v>38</v>
      </c>
      <c r="D1814" t="s">
        <v>239</v>
      </c>
      <c r="E1814">
        <v>152</v>
      </c>
      <c r="F1814" t="str">
        <f>TEXT(tbl_Datos[[#This Row],[Fecha]],"dddd")</f>
        <v>domingo</v>
      </c>
      <c r="G1814">
        <f>WEEKNUM(tbl_Datos[[#This Row],[Fecha]])</f>
        <v>25</v>
      </c>
    </row>
    <row r="1815" spans="2:7" x14ac:dyDescent="0.3">
      <c r="B1815" s="17">
        <v>46187</v>
      </c>
      <c r="C1815" t="s">
        <v>42</v>
      </c>
      <c r="D1815" t="s">
        <v>237</v>
      </c>
      <c r="E1815">
        <v>1197</v>
      </c>
      <c r="F1815" t="str">
        <f>TEXT(tbl_Datos[[#This Row],[Fecha]],"dddd")</f>
        <v>domingo</v>
      </c>
      <c r="G1815">
        <f>WEEKNUM(tbl_Datos[[#This Row],[Fecha]])</f>
        <v>25</v>
      </c>
    </row>
    <row r="1816" spans="2:7" x14ac:dyDescent="0.3">
      <c r="B1816" s="17">
        <v>46187</v>
      </c>
      <c r="C1816" t="s">
        <v>42</v>
      </c>
      <c r="D1816" t="s">
        <v>221</v>
      </c>
      <c r="E1816">
        <v>91</v>
      </c>
      <c r="F1816" t="str">
        <f>TEXT(tbl_Datos[[#This Row],[Fecha]],"dddd")</f>
        <v>domingo</v>
      </c>
      <c r="G1816">
        <f>WEEKNUM(tbl_Datos[[#This Row],[Fecha]])</f>
        <v>25</v>
      </c>
    </row>
    <row r="1817" spans="2:7" x14ac:dyDescent="0.3">
      <c r="B1817" s="17">
        <v>46188</v>
      </c>
      <c r="C1817" t="s">
        <v>106</v>
      </c>
      <c r="D1817" t="s">
        <v>234</v>
      </c>
      <c r="E1817">
        <v>1275</v>
      </c>
      <c r="F1817" t="str">
        <f>TEXT(tbl_Datos[[#This Row],[Fecha]],"dddd")</f>
        <v>lunes</v>
      </c>
      <c r="G1817">
        <f>WEEKNUM(tbl_Datos[[#This Row],[Fecha]])</f>
        <v>25</v>
      </c>
    </row>
    <row r="1818" spans="2:7" x14ac:dyDescent="0.3">
      <c r="B1818" s="17">
        <v>46188</v>
      </c>
      <c r="C1818" t="s">
        <v>42</v>
      </c>
      <c r="D1818" t="s">
        <v>231</v>
      </c>
      <c r="E1818">
        <v>352</v>
      </c>
      <c r="F1818" t="str">
        <f>TEXT(tbl_Datos[[#This Row],[Fecha]],"dddd")</f>
        <v>lunes</v>
      </c>
      <c r="G1818">
        <f>WEEKNUM(tbl_Datos[[#This Row],[Fecha]])</f>
        <v>25</v>
      </c>
    </row>
    <row r="1819" spans="2:7" x14ac:dyDescent="0.3">
      <c r="B1819" s="17">
        <v>46188</v>
      </c>
      <c r="C1819" t="s">
        <v>106</v>
      </c>
      <c r="D1819" t="s">
        <v>223</v>
      </c>
      <c r="E1819">
        <v>424</v>
      </c>
      <c r="F1819" t="str">
        <f>TEXT(tbl_Datos[[#This Row],[Fecha]],"dddd")</f>
        <v>lunes</v>
      </c>
      <c r="G1819">
        <f>WEEKNUM(tbl_Datos[[#This Row],[Fecha]])</f>
        <v>25</v>
      </c>
    </row>
    <row r="1820" spans="2:7" x14ac:dyDescent="0.3">
      <c r="B1820" s="17">
        <v>46188</v>
      </c>
      <c r="C1820" t="s">
        <v>42</v>
      </c>
      <c r="D1820" t="s">
        <v>239</v>
      </c>
      <c r="E1820">
        <v>114</v>
      </c>
      <c r="F1820" t="str">
        <f>TEXT(tbl_Datos[[#This Row],[Fecha]],"dddd")</f>
        <v>lunes</v>
      </c>
      <c r="G1820">
        <f>WEEKNUM(tbl_Datos[[#This Row],[Fecha]])</f>
        <v>25</v>
      </c>
    </row>
    <row r="1821" spans="2:7" x14ac:dyDescent="0.3">
      <c r="B1821" s="17">
        <v>46188</v>
      </c>
      <c r="C1821" t="s">
        <v>106</v>
      </c>
      <c r="D1821" t="s">
        <v>232</v>
      </c>
      <c r="E1821">
        <v>1034</v>
      </c>
      <c r="F1821" t="str">
        <f>TEXT(tbl_Datos[[#This Row],[Fecha]],"dddd")</f>
        <v>lunes</v>
      </c>
      <c r="G1821">
        <f>WEEKNUM(tbl_Datos[[#This Row],[Fecha]])</f>
        <v>25</v>
      </c>
    </row>
    <row r="1822" spans="2:7" x14ac:dyDescent="0.3">
      <c r="B1822" s="17">
        <v>46188</v>
      </c>
      <c r="C1822" t="s">
        <v>106</v>
      </c>
      <c r="D1822" t="s">
        <v>230</v>
      </c>
      <c r="E1822">
        <v>740</v>
      </c>
      <c r="F1822" t="str">
        <f>TEXT(tbl_Datos[[#This Row],[Fecha]],"dddd")</f>
        <v>lunes</v>
      </c>
      <c r="G1822">
        <f>WEEKNUM(tbl_Datos[[#This Row],[Fecha]])</f>
        <v>25</v>
      </c>
    </row>
    <row r="1823" spans="2:7" x14ac:dyDescent="0.3">
      <c r="B1823" s="17">
        <v>46188</v>
      </c>
      <c r="C1823" t="s">
        <v>38</v>
      </c>
      <c r="D1823" t="s">
        <v>215</v>
      </c>
      <c r="E1823">
        <v>897</v>
      </c>
      <c r="F1823" t="str">
        <f>TEXT(tbl_Datos[[#This Row],[Fecha]],"dddd")</f>
        <v>lunes</v>
      </c>
      <c r="G1823">
        <f>WEEKNUM(tbl_Datos[[#This Row],[Fecha]])</f>
        <v>25</v>
      </c>
    </row>
    <row r="1824" spans="2:7" x14ac:dyDescent="0.3">
      <c r="B1824" s="17">
        <v>46188</v>
      </c>
      <c r="C1824" t="s">
        <v>38</v>
      </c>
      <c r="D1824" t="s">
        <v>230</v>
      </c>
      <c r="E1824">
        <v>111</v>
      </c>
      <c r="F1824" t="str">
        <f>TEXT(tbl_Datos[[#This Row],[Fecha]],"dddd")</f>
        <v>lunes</v>
      </c>
      <c r="G1824">
        <f>WEEKNUM(tbl_Datos[[#This Row],[Fecha]])</f>
        <v>25</v>
      </c>
    </row>
    <row r="1825" spans="2:7" x14ac:dyDescent="0.3">
      <c r="B1825" s="17">
        <v>46188</v>
      </c>
      <c r="C1825" t="s">
        <v>39</v>
      </c>
      <c r="D1825" t="s">
        <v>231</v>
      </c>
      <c r="E1825">
        <v>22</v>
      </c>
      <c r="F1825" t="str">
        <f>TEXT(tbl_Datos[[#This Row],[Fecha]],"dddd")</f>
        <v>lunes</v>
      </c>
      <c r="G1825">
        <f>WEEKNUM(tbl_Datos[[#This Row],[Fecha]])</f>
        <v>25</v>
      </c>
    </row>
    <row r="1826" spans="2:7" x14ac:dyDescent="0.3">
      <c r="B1826" s="17">
        <v>46188</v>
      </c>
      <c r="C1826" t="s">
        <v>106</v>
      </c>
      <c r="D1826" t="s">
        <v>231</v>
      </c>
      <c r="E1826">
        <v>308</v>
      </c>
      <c r="F1826" t="str">
        <f>TEXT(tbl_Datos[[#This Row],[Fecha]],"dddd")</f>
        <v>lunes</v>
      </c>
      <c r="G1826">
        <f>WEEKNUM(tbl_Datos[[#This Row],[Fecha]])</f>
        <v>25</v>
      </c>
    </row>
    <row r="1827" spans="2:7" x14ac:dyDescent="0.3">
      <c r="B1827" s="17">
        <v>46189</v>
      </c>
      <c r="C1827" t="s">
        <v>38</v>
      </c>
      <c r="D1827" t="s">
        <v>226</v>
      </c>
      <c r="E1827">
        <v>2112</v>
      </c>
      <c r="F1827" t="str">
        <f>TEXT(tbl_Datos[[#This Row],[Fecha]],"dddd")</f>
        <v>martes</v>
      </c>
      <c r="G1827">
        <f>WEEKNUM(tbl_Datos[[#This Row],[Fecha]])</f>
        <v>25</v>
      </c>
    </row>
    <row r="1828" spans="2:7" x14ac:dyDescent="0.3">
      <c r="B1828" s="17">
        <v>46189</v>
      </c>
      <c r="C1828" t="s">
        <v>106</v>
      </c>
      <c r="D1828" t="s">
        <v>239</v>
      </c>
      <c r="E1828">
        <v>646</v>
      </c>
      <c r="F1828" t="str">
        <f>TEXT(tbl_Datos[[#This Row],[Fecha]],"dddd")</f>
        <v>martes</v>
      </c>
      <c r="G1828">
        <f>WEEKNUM(tbl_Datos[[#This Row],[Fecha]])</f>
        <v>25</v>
      </c>
    </row>
    <row r="1829" spans="2:7" x14ac:dyDescent="0.3">
      <c r="B1829" s="17">
        <v>46189</v>
      </c>
      <c r="C1829" t="s">
        <v>42</v>
      </c>
      <c r="D1829" t="s">
        <v>239</v>
      </c>
      <c r="E1829">
        <v>760</v>
      </c>
      <c r="F1829" t="str">
        <f>TEXT(tbl_Datos[[#This Row],[Fecha]],"dddd")</f>
        <v>martes</v>
      </c>
      <c r="G1829">
        <f>WEEKNUM(tbl_Datos[[#This Row],[Fecha]])</f>
        <v>25</v>
      </c>
    </row>
    <row r="1830" spans="2:7" x14ac:dyDescent="0.3">
      <c r="B1830" s="17">
        <v>46189</v>
      </c>
      <c r="C1830" t="s">
        <v>106</v>
      </c>
      <c r="D1830" t="s">
        <v>228</v>
      </c>
      <c r="E1830">
        <v>1440</v>
      </c>
      <c r="F1830" t="str">
        <f>TEXT(tbl_Datos[[#This Row],[Fecha]],"dddd")</f>
        <v>martes</v>
      </c>
      <c r="G1830">
        <f>WEEKNUM(tbl_Datos[[#This Row],[Fecha]])</f>
        <v>25</v>
      </c>
    </row>
    <row r="1831" spans="2:7" x14ac:dyDescent="0.3">
      <c r="B1831" s="17">
        <v>46189</v>
      </c>
      <c r="C1831" t="s">
        <v>106</v>
      </c>
      <c r="D1831" t="s">
        <v>228</v>
      </c>
      <c r="E1831">
        <v>1368</v>
      </c>
      <c r="F1831" t="str">
        <f>TEXT(tbl_Datos[[#This Row],[Fecha]],"dddd")</f>
        <v>martes</v>
      </c>
      <c r="G1831">
        <f>WEEKNUM(tbl_Datos[[#This Row],[Fecha]])</f>
        <v>25</v>
      </c>
    </row>
    <row r="1832" spans="2:7" x14ac:dyDescent="0.3">
      <c r="B1832" s="17">
        <v>46189</v>
      </c>
      <c r="C1832" t="s">
        <v>38</v>
      </c>
      <c r="D1832" t="s">
        <v>236</v>
      </c>
      <c r="E1832">
        <v>132</v>
      </c>
      <c r="F1832" t="str">
        <f>TEXT(tbl_Datos[[#This Row],[Fecha]],"dddd")</f>
        <v>martes</v>
      </c>
      <c r="G1832">
        <f>WEEKNUM(tbl_Datos[[#This Row],[Fecha]])</f>
        <v>25</v>
      </c>
    </row>
    <row r="1833" spans="2:7" x14ac:dyDescent="0.3">
      <c r="B1833" s="17">
        <v>46189</v>
      </c>
      <c r="C1833" t="s">
        <v>106</v>
      </c>
      <c r="D1833" t="s">
        <v>236</v>
      </c>
      <c r="E1833">
        <v>55</v>
      </c>
      <c r="F1833" t="str">
        <f>TEXT(tbl_Datos[[#This Row],[Fecha]],"dddd")</f>
        <v>martes</v>
      </c>
      <c r="G1833">
        <f>WEEKNUM(tbl_Datos[[#This Row],[Fecha]])</f>
        <v>25</v>
      </c>
    </row>
    <row r="1834" spans="2:7" x14ac:dyDescent="0.3">
      <c r="B1834" s="17">
        <v>46189</v>
      </c>
      <c r="C1834" t="s">
        <v>38</v>
      </c>
      <c r="D1834" t="s">
        <v>235</v>
      </c>
      <c r="E1834">
        <v>258</v>
      </c>
      <c r="F1834" t="str">
        <f>TEXT(tbl_Datos[[#This Row],[Fecha]],"dddd")</f>
        <v>martes</v>
      </c>
      <c r="G1834">
        <f>WEEKNUM(tbl_Datos[[#This Row],[Fecha]])</f>
        <v>25</v>
      </c>
    </row>
    <row r="1835" spans="2:7" x14ac:dyDescent="0.3">
      <c r="B1835" s="17">
        <v>46189</v>
      </c>
      <c r="C1835" t="s">
        <v>42</v>
      </c>
      <c r="D1835" t="s">
        <v>230</v>
      </c>
      <c r="E1835">
        <v>888</v>
      </c>
      <c r="F1835" t="str">
        <f>TEXT(tbl_Datos[[#This Row],[Fecha]],"dddd")</f>
        <v>martes</v>
      </c>
      <c r="G1835">
        <f>WEEKNUM(tbl_Datos[[#This Row],[Fecha]])</f>
        <v>25</v>
      </c>
    </row>
    <row r="1836" spans="2:7" x14ac:dyDescent="0.3">
      <c r="B1836" s="17">
        <v>46190</v>
      </c>
      <c r="C1836" t="s">
        <v>38</v>
      </c>
      <c r="D1836" t="s">
        <v>242</v>
      </c>
      <c r="E1836">
        <v>228</v>
      </c>
      <c r="F1836" t="str">
        <f>TEXT(tbl_Datos[[#This Row],[Fecha]],"dddd")</f>
        <v>miércoles</v>
      </c>
      <c r="G1836">
        <f>WEEKNUM(tbl_Datos[[#This Row],[Fecha]])</f>
        <v>25</v>
      </c>
    </row>
    <row r="1837" spans="2:7" x14ac:dyDescent="0.3">
      <c r="B1837" s="17">
        <v>46190</v>
      </c>
      <c r="C1837" t="s">
        <v>42</v>
      </c>
      <c r="D1837" t="s">
        <v>215</v>
      </c>
      <c r="E1837">
        <v>483</v>
      </c>
      <c r="F1837" t="str">
        <f>TEXT(tbl_Datos[[#This Row],[Fecha]],"dddd")</f>
        <v>miércoles</v>
      </c>
      <c r="G1837">
        <f>WEEKNUM(tbl_Datos[[#This Row],[Fecha]])</f>
        <v>25</v>
      </c>
    </row>
    <row r="1838" spans="2:7" x14ac:dyDescent="0.3">
      <c r="B1838" s="17">
        <v>46190</v>
      </c>
      <c r="C1838" t="s">
        <v>106</v>
      </c>
      <c r="D1838" t="s">
        <v>227</v>
      </c>
      <c r="E1838">
        <v>1334</v>
      </c>
      <c r="F1838" t="str">
        <f>TEXT(tbl_Datos[[#This Row],[Fecha]],"dddd")</f>
        <v>miércoles</v>
      </c>
      <c r="G1838">
        <f>WEEKNUM(tbl_Datos[[#This Row],[Fecha]])</f>
        <v>25</v>
      </c>
    </row>
    <row r="1839" spans="2:7" x14ac:dyDescent="0.3">
      <c r="B1839" s="17">
        <v>46190</v>
      </c>
      <c r="C1839" t="s">
        <v>106</v>
      </c>
      <c r="D1839" t="s">
        <v>240</v>
      </c>
      <c r="E1839">
        <v>135</v>
      </c>
      <c r="F1839" t="str">
        <f>TEXT(tbl_Datos[[#This Row],[Fecha]],"dddd")</f>
        <v>miércoles</v>
      </c>
      <c r="G1839">
        <f>WEEKNUM(tbl_Datos[[#This Row],[Fecha]])</f>
        <v>25</v>
      </c>
    </row>
    <row r="1840" spans="2:7" x14ac:dyDescent="0.3">
      <c r="B1840" s="17">
        <v>46190</v>
      </c>
      <c r="C1840" t="s">
        <v>106</v>
      </c>
      <c r="D1840" t="s">
        <v>235</v>
      </c>
      <c r="E1840">
        <v>989</v>
      </c>
      <c r="F1840" t="str">
        <f>TEXT(tbl_Datos[[#This Row],[Fecha]],"dddd")</f>
        <v>miércoles</v>
      </c>
      <c r="G1840">
        <f>WEEKNUM(tbl_Datos[[#This Row],[Fecha]])</f>
        <v>25</v>
      </c>
    </row>
    <row r="1841" spans="2:7" x14ac:dyDescent="0.3">
      <c r="B1841" s="17">
        <v>46190</v>
      </c>
      <c r="C1841" t="s">
        <v>106</v>
      </c>
      <c r="D1841" t="s">
        <v>215</v>
      </c>
      <c r="E1841">
        <v>1725</v>
      </c>
      <c r="F1841" t="str">
        <f>TEXT(tbl_Datos[[#This Row],[Fecha]],"dddd")</f>
        <v>miércoles</v>
      </c>
      <c r="G1841">
        <f>WEEKNUM(tbl_Datos[[#This Row],[Fecha]])</f>
        <v>25</v>
      </c>
    </row>
    <row r="1842" spans="2:7" x14ac:dyDescent="0.3">
      <c r="B1842" s="17">
        <v>46190</v>
      </c>
      <c r="C1842" t="s">
        <v>42</v>
      </c>
      <c r="D1842" t="s">
        <v>241</v>
      </c>
      <c r="E1842">
        <v>180</v>
      </c>
      <c r="F1842" t="str">
        <f>TEXT(tbl_Datos[[#This Row],[Fecha]],"dddd")</f>
        <v>miércoles</v>
      </c>
      <c r="G1842">
        <f>WEEKNUM(tbl_Datos[[#This Row],[Fecha]])</f>
        <v>25</v>
      </c>
    </row>
    <row r="1843" spans="2:7" x14ac:dyDescent="0.3">
      <c r="B1843" s="17">
        <v>46190</v>
      </c>
      <c r="C1843" t="s">
        <v>106</v>
      </c>
      <c r="D1843" t="s">
        <v>219</v>
      </c>
      <c r="E1843">
        <v>910</v>
      </c>
      <c r="F1843" t="str">
        <f>TEXT(tbl_Datos[[#This Row],[Fecha]],"dddd")</f>
        <v>miércoles</v>
      </c>
      <c r="G1843">
        <f>WEEKNUM(tbl_Datos[[#This Row],[Fecha]])</f>
        <v>25</v>
      </c>
    </row>
    <row r="1844" spans="2:7" x14ac:dyDescent="0.3">
      <c r="B1844" s="17">
        <v>46190</v>
      </c>
      <c r="C1844" t="s">
        <v>38</v>
      </c>
      <c r="D1844" t="s">
        <v>231</v>
      </c>
      <c r="E1844">
        <v>220</v>
      </c>
      <c r="F1844" t="str">
        <f>TEXT(tbl_Datos[[#This Row],[Fecha]],"dddd")</f>
        <v>miércoles</v>
      </c>
      <c r="G1844">
        <f>WEEKNUM(tbl_Datos[[#This Row],[Fecha]])</f>
        <v>25</v>
      </c>
    </row>
    <row r="1845" spans="2:7" x14ac:dyDescent="0.3">
      <c r="B1845" s="17">
        <v>46190</v>
      </c>
      <c r="C1845" t="s">
        <v>106</v>
      </c>
      <c r="D1845" t="s">
        <v>221</v>
      </c>
      <c r="E1845">
        <v>234</v>
      </c>
      <c r="F1845" t="str">
        <f>TEXT(tbl_Datos[[#This Row],[Fecha]],"dddd")</f>
        <v>miércoles</v>
      </c>
      <c r="G1845">
        <f>WEEKNUM(tbl_Datos[[#This Row],[Fecha]])</f>
        <v>25</v>
      </c>
    </row>
    <row r="1846" spans="2:7" x14ac:dyDescent="0.3">
      <c r="B1846" s="17">
        <v>46190</v>
      </c>
      <c r="C1846" t="s">
        <v>106</v>
      </c>
      <c r="D1846" t="s">
        <v>232</v>
      </c>
      <c r="E1846">
        <v>987</v>
      </c>
      <c r="F1846" t="str">
        <f>TEXT(tbl_Datos[[#This Row],[Fecha]],"dddd")</f>
        <v>miércoles</v>
      </c>
      <c r="G1846">
        <f>WEEKNUM(tbl_Datos[[#This Row],[Fecha]])</f>
        <v>25</v>
      </c>
    </row>
    <row r="1847" spans="2:7" x14ac:dyDescent="0.3">
      <c r="B1847" s="17">
        <v>46190</v>
      </c>
      <c r="C1847" t="s">
        <v>39</v>
      </c>
      <c r="D1847" t="s">
        <v>221</v>
      </c>
      <c r="E1847">
        <v>221</v>
      </c>
      <c r="F1847" t="str">
        <f>TEXT(tbl_Datos[[#This Row],[Fecha]],"dddd")</f>
        <v>miércoles</v>
      </c>
      <c r="G1847">
        <f>WEEKNUM(tbl_Datos[[#This Row],[Fecha]])</f>
        <v>25</v>
      </c>
    </row>
    <row r="1848" spans="2:7" x14ac:dyDescent="0.3">
      <c r="B1848" s="17">
        <v>46190</v>
      </c>
      <c r="C1848" t="s">
        <v>39</v>
      </c>
      <c r="D1848" t="s">
        <v>242</v>
      </c>
      <c r="E1848">
        <v>627</v>
      </c>
      <c r="F1848" t="str">
        <f>TEXT(tbl_Datos[[#This Row],[Fecha]],"dddd")</f>
        <v>miércoles</v>
      </c>
      <c r="G1848">
        <f>WEEKNUM(tbl_Datos[[#This Row],[Fecha]])</f>
        <v>25</v>
      </c>
    </row>
    <row r="1849" spans="2:7" x14ac:dyDescent="0.3">
      <c r="B1849" s="17">
        <v>46190</v>
      </c>
      <c r="C1849" t="s">
        <v>106</v>
      </c>
      <c r="D1849" t="s">
        <v>235</v>
      </c>
      <c r="E1849">
        <v>731</v>
      </c>
      <c r="F1849" t="str">
        <f>TEXT(tbl_Datos[[#This Row],[Fecha]],"dddd")</f>
        <v>miércoles</v>
      </c>
      <c r="G1849">
        <f>WEEKNUM(tbl_Datos[[#This Row],[Fecha]])</f>
        <v>25</v>
      </c>
    </row>
    <row r="1850" spans="2:7" x14ac:dyDescent="0.3">
      <c r="B1850" s="17">
        <v>46190</v>
      </c>
      <c r="C1850" t="s">
        <v>38</v>
      </c>
      <c r="D1850" t="s">
        <v>231</v>
      </c>
      <c r="E1850">
        <v>484</v>
      </c>
      <c r="F1850" t="str">
        <f>TEXT(tbl_Datos[[#This Row],[Fecha]],"dddd")</f>
        <v>miércoles</v>
      </c>
      <c r="G1850">
        <f>WEEKNUM(tbl_Datos[[#This Row],[Fecha]])</f>
        <v>25</v>
      </c>
    </row>
    <row r="1851" spans="2:7" x14ac:dyDescent="0.3">
      <c r="B1851" s="17">
        <v>46190</v>
      </c>
      <c r="C1851" t="s">
        <v>42</v>
      </c>
      <c r="D1851" t="s">
        <v>241</v>
      </c>
      <c r="E1851">
        <v>540</v>
      </c>
      <c r="F1851" t="str">
        <f>TEXT(tbl_Datos[[#This Row],[Fecha]],"dddd")</f>
        <v>miércoles</v>
      </c>
      <c r="G1851">
        <f>WEEKNUM(tbl_Datos[[#This Row],[Fecha]])</f>
        <v>25</v>
      </c>
    </row>
    <row r="1852" spans="2:7" x14ac:dyDescent="0.3">
      <c r="B1852" s="17">
        <v>46190</v>
      </c>
      <c r="C1852" t="s">
        <v>42</v>
      </c>
      <c r="D1852" t="s">
        <v>223</v>
      </c>
      <c r="E1852">
        <v>424</v>
      </c>
      <c r="F1852" t="str">
        <f>TEXT(tbl_Datos[[#This Row],[Fecha]],"dddd")</f>
        <v>miércoles</v>
      </c>
      <c r="G1852">
        <f>WEEKNUM(tbl_Datos[[#This Row],[Fecha]])</f>
        <v>25</v>
      </c>
    </row>
    <row r="1853" spans="2:7" x14ac:dyDescent="0.3">
      <c r="B1853" s="17">
        <v>46190</v>
      </c>
      <c r="C1853" t="s">
        <v>42</v>
      </c>
      <c r="D1853" t="s">
        <v>240</v>
      </c>
      <c r="E1853">
        <v>675</v>
      </c>
      <c r="F1853" t="str">
        <f>TEXT(tbl_Datos[[#This Row],[Fecha]],"dddd")</f>
        <v>miércoles</v>
      </c>
      <c r="G1853">
        <f>WEEKNUM(tbl_Datos[[#This Row],[Fecha]])</f>
        <v>25</v>
      </c>
    </row>
    <row r="1854" spans="2:7" x14ac:dyDescent="0.3">
      <c r="B1854" s="17">
        <v>46191</v>
      </c>
      <c r="C1854" t="s">
        <v>38</v>
      </c>
      <c r="D1854" t="s">
        <v>240</v>
      </c>
      <c r="E1854">
        <v>135</v>
      </c>
      <c r="F1854" t="str">
        <f>TEXT(tbl_Datos[[#This Row],[Fecha]],"dddd")</f>
        <v>jueves</v>
      </c>
      <c r="G1854">
        <f>WEEKNUM(tbl_Datos[[#This Row],[Fecha]])</f>
        <v>25</v>
      </c>
    </row>
    <row r="1855" spans="2:7" x14ac:dyDescent="0.3">
      <c r="B1855" s="17">
        <v>46191</v>
      </c>
      <c r="C1855" t="s">
        <v>38</v>
      </c>
      <c r="D1855" t="s">
        <v>226</v>
      </c>
      <c r="E1855">
        <v>864</v>
      </c>
      <c r="F1855" t="str">
        <f>TEXT(tbl_Datos[[#This Row],[Fecha]],"dddd")</f>
        <v>jueves</v>
      </c>
      <c r="G1855">
        <f>WEEKNUM(tbl_Datos[[#This Row],[Fecha]])</f>
        <v>25</v>
      </c>
    </row>
    <row r="1856" spans="2:7" x14ac:dyDescent="0.3">
      <c r="B1856" s="17">
        <v>46191</v>
      </c>
      <c r="C1856" t="s">
        <v>106</v>
      </c>
      <c r="D1856" t="s">
        <v>236</v>
      </c>
      <c r="E1856">
        <v>275</v>
      </c>
      <c r="F1856" t="str">
        <f>TEXT(tbl_Datos[[#This Row],[Fecha]],"dddd")</f>
        <v>jueves</v>
      </c>
      <c r="G1856">
        <f>WEEKNUM(tbl_Datos[[#This Row],[Fecha]])</f>
        <v>25</v>
      </c>
    </row>
    <row r="1857" spans="2:7" x14ac:dyDescent="0.3">
      <c r="B1857" s="17">
        <v>46191</v>
      </c>
      <c r="C1857" t="s">
        <v>42</v>
      </c>
      <c r="D1857" t="s">
        <v>221</v>
      </c>
      <c r="E1857">
        <v>143</v>
      </c>
      <c r="F1857" t="str">
        <f>TEXT(tbl_Datos[[#This Row],[Fecha]],"dddd")</f>
        <v>jueves</v>
      </c>
      <c r="G1857">
        <f>WEEKNUM(tbl_Datos[[#This Row],[Fecha]])</f>
        <v>25</v>
      </c>
    </row>
    <row r="1858" spans="2:7" x14ac:dyDescent="0.3">
      <c r="B1858" s="17">
        <v>46191</v>
      </c>
      <c r="C1858" t="s">
        <v>39</v>
      </c>
      <c r="D1858" t="s">
        <v>240</v>
      </c>
      <c r="E1858">
        <v>900</v>
      </c>
      <c r="F1858" t="str">
        <f>TEXT(tbl_Datos[[#This Row],[Fecha]],"dddd")</f>
        <v>jueves</v>
      </c>
      <c r="G1858">
        <f>WEEKNUM(tbl_Datos[[#This Row],[Fecha]])</f>
        <v>25</v>
      </c>
    </row>
    <row r="1859" spans="2:7" x14ac:dyDescent="0.3">
      <c r="B1859" s="17">
        <v>46191</v>
      </c>
      <c r="C1859" t="s">
        <v>38</v>
      </c>
      <c r="D1859" t="s">
        <v>232</v>
      </c>
      <c r="E1859">
        <v>705</v>
      </c>
      <c r="F1859" t="str">
        <f>TEXT(tbl_Datos[[#This Row],[Fecha]],"dddd")</f>
        <v>jueves</v>
      </c>
      <c r="G1859">
        <f>WEEKNUM(tbl_Datos[[#This Row],[Fecha]])</f>
        <v>25</v>
      </c>
    </row>
    <row r="1860" spans="2:7" x14ac:dyDescent="0.3">
      <c r="B1860" s="17">
        <v>46191</v>
      </c>
      <c r="C1860" t="s">
        <v>38</v>
      </c>
      <c r="D1860" t="s">
        <v>241</v>
      </c>
      <c r="E1860">
        <v>1080</v>
      </c>
      <c r="F1860" t="str">
        <f>TEXT(tbl_Datos[[#This Row],[Fecha]],"dddd")</f>
        <v>jueves</v>
      </c>
      <c r="G1860">
        <f>WEEKNUM(tbl_Datos[[#This Row],[Fecha]])</f>
        <v>25</v>
      </c>
    </row>
    <row r="1861" spans="2:7" x14ac:dyDescent="0.3">
      <c r="B1861" s="17">
        <v>46191</v>
      </c>
      <c r="C1861" t="s">
        <v>106</v>
      </c>
      <c r="D1861" t="s">
        <v>228</v>
      </c>
      <c r="E1861">
        <v>1296</v>
      </c>
      <c r="F1861" t="str">
        <f>TEXT(tbl_Datos[[#This Row],[Fecha]],"dddd")</f>
        <v>jueves</v>
      </c>
      <c r="G1861">
        <f>WEEKNUM(tbl_Datos[[#This Row],[Fecha]])</f>
        <v>25</v>
      </c>
    </row>
    <row r="1862" spans="2:7" x14ac:dyDescent="0.3">
      <c r="B1862" s="17">
        <v>46191</v>
      </c>
      <c r="C1862" t="s">
        <v>38</v>
      </c>
      <c r="D1862" t="s">
        <v>221</v>
      </c>
      <c r="E1862">
        <v>247</v>
      </c>
      <c r="F1862" t="str">
        <f>TEXT(tbl_Datos[[#This Row],[Fecha]],"dddd")</f>
        <v>jueves</v>
      </c>
      <c r="G1862">
        <f>WEEKNUM(tbl_Datos[[#This Row],[Fecha]])</f>
        <v>25</v>
      </c>
    </row>
    <row r="1863" spans="2:7" x14ac:dyDescent="0.3">
      <c r="B1863" s="17">
        <v>46191</v>
      </c>
      <c r="C1863" t="s">
        <v>42</v>
      </c>
      <c r="D1863" t="s">
        <v>240</v>
      </c>
      <c r="E1863">
        <v>1035</v>
      </c>
      <c r="F1863" t="str">
        <f>TEXT(tbl_Datos[[#This Row],[Fecha]],"dddd")</f>
        <v>jueves</v>
      </c>
      <c r="G1863">
        <f>WEEKNUM(tbl_Datos[[#This Row],[Fecha]])</f>
        <v>25</v>
      </c>
    </row>
    <row r="1864" spans="2:7" x14ac:dyDescent="0.3">
      <c r="B1864" s="17">
        <v>46191</v>
      </c>
      <c r="C1864" t="s">
        <v>38</v>
      </c>
      <c r="D1864" t="s">
        <v>221</v>
      </c>
      <c r="E1864">
        <v>13</v>
      </c>
      <c r="F1864" t="str">
        <f>TEXT(tbl_Datos[[#This Row],[Fecha]],"dddd")</f>
        <v>jueves</v>
      </c>
      <c r="G1864">
        <f>WEEKNUM(tbl_Datos[[#This Row],[Fecha]])</f>
        <v>25</v>
      </c>
    </row>
    <row r="1865" spans="2:7" x14ac:dyDescent="0.3">
      <c r="B1865" s="17">
        <v>46191</v>
      </c>
      <c r="C1865" t="s">
        <v>42</v>
      </c>
      <c r="D1865" t="s">
        <v>225</v>
      </c>
      <c r="E1865">
        <v>576</v>
      </c>
      <c r="F1865" t="str">
        <f>TEXT(tbl_Datos[[#This Row],[Fecha]],"dddd")</f>
        <v>jueves</v>
      </c>
      <c r="G1865">
        <f>WEEKNUM(tbl_Datos[[#This Row],[Fecha]])</f>
        <v>25</v>
      </c>
    </row>
    <row r="1866" spans="2:7" x14ac:dyDescent="0.3">
      <c r="B1866" s="17">
        <v>46191</v>
      </c>
      <c r="C1866" t="s">
        <v>42</v>
      </c>
      <c r="D1866" t="s">
        <v>240</v>
      </c>
      <c r="E1866">
        <v>360</v>
      </c>
      <c r="F1866" t="str">
        <f>TEXT(tbl_Datos[[#This Row],[Fecha]],"dddd")</f>
        <v>jueves</v>
      </c>
      <c r="G1866">
        <f>WEEKNUM(tbl_Datos[[#This Row],[Fecha]])</f>
        <v>25</v>
      </c>
    </row>
    <row r="1867" spans="2:7" x14ac:dyDescent="0.3">
      <c r="B1867" s="17">
        <v>46191</v>
      </c>
      <c r="C1867" t="s">
        <v>38</v>
      </c>
      <c r="D1867" t="s">
        <v>226</v>
      </c>
      <c r="E1867">
        <v>2208</v>
      </c>
      <c r="F1867" t="str">
        <f>TEXT(tbl_Datos[[#This Row],[Fecha]],"dddd")</f>
        <v>jueves</v>
      </c>
      <c r="G1867">
        <f>WEEKNUM(tbl_Datos[[#This Row],[Fecha]])</f>
        <v>25</v>
      </c>
    </row>
    <row r="1868" spans="2:7" x14ac:dyDescent="0.3">
      <c r="B1868" s="17">
        <v>46191</v>
      </c>
      <c r="C1868" t="s">
        <v>39</v>
      </c>
      <c r="D1868" t="s">
        <v>236</v>
      </c>
      <c r="E1868">
        <v>209</v>
      </c>
      <c r="F1868" t="str">
        <f>TEXT(tbl_Datos[[#This Row],[Fecha]],"dddd")</f>
        <v>jueves</v>
      </c>
      <c r="G1868">
        <f>WEEKNUM(tbl_Datos[[#This Row],[Fecha]])</f>
        <v>25</v>
      </c>
    </row>
    <row r="1869" spans="2:7" x14ac:dyDescent="0.3">
      <c r="B1869" s="17">
        <v>46192</v>
      </c>
      <c r="C1869" t="s">
        <v>106</v>
      </c>
      <c r="D1869" t="s">
        <v>238</v>
      </c>
      <c r="E1869">
        <v>174</v>
      </c>
      <c r="F1869" t="str">
        <f>TEXT(tbl_Datos[[#This Row],[Fecha]],"dddd")</f>
        <v>viernes</v>
      </c>
      <c r="G1869">
        <f>WEEKNUM(tbl_Datos[[#This Row],[Fecha]])</f>
        <v>25</v>
      </c>
    </row>
    <row r="1870" spans="2:7" x14ac:dyDescent="0.3">
      <c r="B1870" s="17">
        <v>46192</v>
      </c>
      <c r="C1870" t="s">
        <v>42</v>
      </c>
      <c r="D1870" t="s">
        <v>225</v>
      </c>
      <c r="E1870">
        <v>64</v>
      </c>
      <c r="F1870" t="str">
        <f>TEXT(tbl_Datos[[#This Row],[Fecha]],"dddd")</f>
        <v>viernes</v>
      </c>
      <c r="G1870">
        <f>WEEKNUM(tbl_Datos[[#This Row],[Fecha]])</f>
        <v>25</v>
      </c>
    </row>
    <row r="1871" spans="2:7" x14ac:dyDescent="0.3">
      <c r="B1871" s="17">
        <v>46192</v>
      </c>
      <c r="C1871" t="s">
        <v>42</v>
      </c>
      <c r="D1871" t="s">
        <v>229</v>
      </c>
      <c r="E1871">
        <v>2024</v>
      </c>
      <c r="F1871" t="str">
        <f>TEXT(tbl_Datos[[#This Row],[Fecha]],"dddd")</f>
        <v>viernes</v>
      </c>
      <c r="G1871">
        <f>WEEKNUM(tbl_Datos[[#This Row],[Fecha]])</f>
        <v>25</v>
      </c>
    </row>
    <row r="1872" spans="2:7" x14ac:dyDescent="0.3">
      <c r="B1872" s="17">
        <v>46192</v>
      </c>
      <c r="C1872" t="s">
        <v>38</v>
      </c>
      <c r="D1872" t="s">
        <v>215</v>
      </c>
      <c r="E1872">
        <v>207</v>
      </c>
      <c r="F1872" t="str">
        <f>TEXT(tbl_Datos[[#This Row],[Fecha]],"dddd")</f>
        <v>viernes</v>
      </c>
      <c r="G1872">
        <f>WEEKNUM(tbl_Datos[[#This Row],[Fecha]])</f>
        <v>25</v>
      </c>
    </row>
    <row r="1873" spans="2:7" x14ac:dyDescent="0.3">
      <c r="B1873" s="17">
        <v>46192</v>
      </c>
      <c r="C1873" t="s">
        <v>106</v>
      </c>
      <c r="D1873" t="s">
        <v>215</v>
      </c>
      <c r="E1873">
        <v>897</v>
      </c>
      <c r="F1873" t="str">
        <f>TEXT(tbl_Datos[[#This Row],[Fecha]],"dddd")</f>
        <v>viernes</v>
      </c>
      <c r="G1873">
        <f>WEEKNUM(tbl_Datos[[#This Row],[Fecha]])</f>
        <v>25</v>
      </c>
    </row>
    <row r="1874" spans="2:7" x14ac:dyDescent="0.3">
      <c r="B1874" s="17">
        <v>46192</v>
      </c>
      <c r="C1874" t="s">
        <v>42</v>
      </c>
      <c r="D1874" t="s">
        <v>234</v>
      </c>
      <c r="E1874">
        <v>918</v>
      </c>
      <c r="F1874" t="str">
        <f>TEXT(tbl_Datos[[#This Row],[Fecha]],"dddd")</f>
        <v>viernes</v>
      </c>
      <c r="G1874">
        <f>WEEKNUM(tbl_Datos[[#This Row],[Fecha]])</f>
        <v>25</v>
      </c>
    </row>
    <row r="1875" spans="2:7" x14ac:dyDescent="0.3">
      <c r="B1875" s="17">
        <v>46192</v>
      </c>
      <c r="C1875" t="s">
        <v>39</v>
      </c>
      <c r="D1875" t="s">
        <v>241</v>
      </c>
      <c r="E1875">
        <v>600</v>
      </c>
      <c r="F1875" t="str">
        <f>TEXT(tbl_Datos[[#This Row],[Fecha]],"dddd")</f>
        <v>viernes</v>
      </c>
      <c r="G1875">
        <f>WEEKNUM(tbl_Datos[[#This Row],[Fecha]])</f>
        <v>25</v>
      </c>
    </row>
    <row r="1876" spans="2:7" x14ac:dyDescent="0.3">
      <c r="B1876" s="17">
        <v>46192</v>
      </c>
      <c r="C1876" t="s">
        <v>39</v>
      </c>
      <c r="D1876" t="s">
        <v>233</v>
      </c>
      <c r="E1876">
        <v>1122</v>
      </c>
      <c r="F1876" t="str">
        <f>TEXT(tbl_Datos[[#This Row],[Fecha]],"dddd")</f>
        <v>viernes</v>
      </c>
      <c r="G1876">
        <f>WEEKNUM(tbl_Datos[[#This Row],[Fecha]])</f>
        <v>25</v>
      </c>
    </row>
    <row r="1877" spans="2:7" x14ac:dyDescent="0.3">
      <c r="B1877" s="17">
        <v>46192</v>
      </c>
      <c r="C1877" t="s">
        <v>39</v>
      </c>
      <c r="D1877" t="s">
        <v>240</v>
      </c>
      <c r="E1877">
        <v>315</v>
      </c>
      <c r="F1877" t="str">
        <f>TEXT(tbl_Datos[[#This Row],[Fecha]],"dddd")</f>
        <v>viernes</v>
      </c>
      <c r="G1877">
        <f>WEEKNUM(tbl_Datos[[#This Row],[Fecha]])</f>
        <v>25</v>
      </c>
    </row>
    <row r="1878" spans="2:7" x14ac:dyDescent="0.3">
      <c r="B1878" s="17">
        <v>46192</v>
      </c>
      <c r="C1878" t="s">
        <v>39</v>
      </c>
      <c r="D1878" t="s">
        <v>227</v>
      </c>
      <c r="E1878">
        <v>406</v>
      </c>
      <c r="F1878" t="str">
        <f>TEXT(tbl_Datos[[#This Row],[Fecha]],"dddd")</f>
        <v>viernes</v>
      </c>
      <c r="G1878">
        <f>WEEKNUM(tbl_Datos[[#This Row],[Fecha]])</f>
        <v>25</v>
      </c>
    </row>
    <row r="1879" spans="2:7" x14ac:dyDescent="0.3">
      <c r="B1879" s="17">
        <v>46192</v>
      </c>
      <c r="C1879" t="s">
        <v>39</v>
      </c>
      <c r="D1879" t="s">
        <v>234</v>
      </c>
      <c r="E1879">
        <v>255</v>
      </c>
      <c r="F1879" t="str">
        <f>TEXT(tbl_Datos[[#This Row],[Fecha]],"dddd")</f>
        <v>viernes</v>
      </c>
      <c r="G1879">
        <f>WEEKNUM(tbl_Datos[[#This Row],[Fecha]])</f>
        <v>25</v>
      </c>
    </row>
    <row r="1880" spans="2:7" x14ac:dyDescent="0.3">
      <c r="B1880" s="17">
        <v>46192</v>
      </c>
      <c r="C1880" t="s">
        <v>42</v>
      </c>
      <c r="D1880" t="s">
        <v>215</v>
      </c>
      <c r="E1880">
        <v>1656</v>
      </c>
      <c r="F1880" t="str">
        <f>TEXT(tbl_Datos[[#This Row],[Fecha]],"dddd")</f>
        <v>viernes</v>
      </c>
      <c r="G1880">
        <f>WEEKNUM(tbl_Datos[[#This Row],[Fecha]])</f>
        <v>25</v>
      </c>
    </row>
    <row r="1881" spans="2:7" x14ac:dyDescent="0.3">
      <c r="B1881" s="17">
        <v>46193</v>
      </c>
      <c r="C1881" t="s">
        <v>42</v>
      </c>
      <c r="D1881" t="s">
        <v>223</v>
      </c>
      <c r="E1881">
        <v>53</v>
      </c>
      <c r="F1881" t="str">
        <f>TEXT(tbl_Datos[[#This Row],[Fecha]],"dddd")</f>
        <v>sábado</v>
      </c>
      <c r="G1881">
        <f>WEEKNUM(tbl_Datos[[#This Row],[Fecha]])</f>
        <v>25</v>
      </c>
    </row>
    <row r="1882" spans="2:7" x14ac:dyDescent="0.3">
      <c r="B1882" s="17">
        <v>46193</v>
      </c>
      <c r="C1882" t="s">
        <v>106</v>
      </c>
      <c r="D1882" t="s">
        <v>240</v>
      </c>
      <c r="E1882">
        <v>45</v>
      </c>
      <c r="F1882" t="str">
        <f>TEXT(tbl_Datos[[#This Row],[Fecha]],"dddd")</f>
        <v>sábado</v>
      </c>
      <c r="G1882">
        <f>WEEKNUM(tbl_Datos[[#This Row],[Fecha]])</f>
        <v>25</v>
      </c>
    </row>
    <row r="1883" spans="2:7" x14ac:dyDescent="0.3">
      <c r="B1883" s="17">
        <v>46193</v>
      </c>
      <c r="C1883" t="s">
        <v>106</v>
      </c>
      <c r="D1883" t="s">
        <v>217</v>
      </c>
      <c r="E1883">
        <v>1040</v>
      </c>
      <c r="F1883" t="str">
        <f>TEXT(tbl_Datos[[#This Row],[Fecha]],"dddd")</f>
        <v>sábado</v>
      </c>
      <c r="G1883">
        <f>WEEKNUM(tbl_Datos[[#This Row],[Fecha]])</f>
        <v>25</v>
      </c>
    </row>
    <row r="1884" spans="2:7" x14ac:dyDescent="0.3">
      <c r="B1884" s="17">
        <v>46193</v>
      </c>
      <c r="C1884" t="s">
        <v>38</v>
      </c>
      <c r="D1884" t="s">
        <v>221</v>
      </c>
      <c r="E1884">
        <v>130</v>
      </c>
      <c r="F1884" t="str">
        <f>TEXT(tbl_Datos[[#This Row],[Fecha]],"dddd")</f>
        <v>sábado</v>
      </c>
      <c r="G1884">
        <f>WEEKNUM(tbl_Datos[[#This Row],[Fecha]])</f>
        <v>25</v>
      </c>
    </row>
    <row r="1885" spans="2:7" x14ac:dyDescent="0.3">
      <c r="B1885" s="17">
        <v>46193</v>
      </c>
      <c r="C1885" t="s">
        <v>38</v>
      </c>
      <c r="D1885" t="s">
        <v>241</v>
      </c>
      <c r="E1885">
        <v>840</v>
      </c>
      <c r="F1885" t="str">
        <f>TEXT(tbl_Datos[[#This Row],[Fecha]],"dddd")</f>
        <v>sábado</v>
      </c>
      <c r="G1885">
        <f>WEEKNUM(tbl_Datos[[#This Row],[Fecha]])</f>
        <v>25</v>
      </c>
    </row>
    <row r="1886" spans="2:7" x14ac:dyDescent="0.3">
      <c r="B1886" s="17">
        <v>46193</v>
      </c>
      <c r="C1886" t="s">
        <v>42</v>
      </c>
      <c r="D1886" t="s">
        <v>231</v>
      </c>
      <c r="E1886">
        <v>154</v>
      </c>
      <c r="F1886" t="str">
        <f>TEXT(tbl_Datos[[#This Row],[Fecha]],"dddd")</f>
        <v>sábado</v>
      </c>
      <c r="G1886">
        <f>WEEKNUM(tbl_Datos[[#This Row],[Fecha]])</f>
        <v>25</v>
      </c>
    </row>
    <row r="1887" spans="2:7" x14ac:dyDescent="0.3">
      <c r="B1887" s="17">
        <v>46193</v>
      </c>
      <c r="C1887" t="s">
        <v>106</v>
      </c>
      <c r="D1887" t="s">
        <v>234</v>
      </c>
      <c r="E1887">
        <v>255</v>
      </c>
      <c r="F1887" t="str">
        <f>TEXT(tbl_Datos[[#This Row],[Fecha]],"dddd")</f>
        <v>sábado</v>
      </c>
      <c r="G1887">
        <f>WEEKNUM(tbl_Datos[[#This Row],[Fecha]])</f>
        <v>25</v>
      </c>
    </row>
    <row r="1888" spans="2:7" x14ac:dyDescent="0.3">
      <c r="B1888" s="17">
        <v>46193</v>
      </c>
      <c r="C1888" t="s">
        <v>42</v>
      </c>
      <c r="D1888" t="s">
        <v>237</v>
      </c>
      <c r="E1888">
        <v>1260</v>
      </c>
      <c r="F1888" t="str">
        <f>TEXT(tbl_Datos[[#This Row],[Fecha]],"dddd")</f>
        <v>sábado</v>
      </c>
      <c r="G1888">
        <f>WEEKNUM(tbl_Datos[[#This Row],[Fecha]])</f>
        <v>25</v>
      </c>
    </row>
    <row r="1889" spans="2:7" x14ac:dyDescent="0.3">
      <c r="B1889" s="17">
        <v>46193</v>
      </c>
      <c r="C1889" t="s">
        <v>106</v>
      </c>
      <c r="D1889" t="s">
        <v>239</v>
      </c>
      <c r="E1889">
        <v>76</v>
      </c>
      <c r="F1889" t="str">
        <f>TEXT(tbl_Datos[[#This Row],[Fecha]],"dddd")</f>
        <v>sábado</v>
      </c>
      <c r="G1889">
        <f>WEEKNUM(tbl_Datos[[#This Row],[Fecha]])</f>
        <v>25</v>
      </c>
    </row>
    <row r="1890" spans="2:7" x14ac:dyDescent="0.3">
      <c r="B1890" s="17">
        <v>46193</v>
      </c>
      <c r="C1890" t="s">
        <v>42</v>
      </c>
      <c r="D1890" t="s">
        <v>234</v>
      </c>
      <c r="E1890">
        <v>1275</v>
      </c>
      <c r="F1890" t="str">
        <f>TEXT(tbl_Datos[[#This Row],[Fecha]],"dddd")</f>
        <v>sábado</v>
      </c>
      <c r="G1890">
        <f>WEEKNUM(tbl_Datos[[#This Row],[Fecha]])</f>
        <v>25</v>
      </c>
    </row>
    <row r="1891" spans="2:7" x14ac:dyDescent="0.3">
      <c r="B1891" s="17">
        <v>46194</v>
      </c>
      <c r="C1891" t="s">
        <v>42</v>
      </c>
      <c r="D1891" t="s">
        <v>242</v>
      </c>
      <c r="E1891">
        <v>1425</v>
      </c>
      <c r="F1891" t="str">
        <f>TEXT(tbl_Datos[[#This Row],[Fecha]],"dddd")</f>
        <v>domingo</v>
      </c>
      <c r="G1891">
        <f>WEEKNUM(tbl_Datos[[#This Row],[Fecha]])</f>
        <v>26</v>
      </c>
    </row>
    <row r="1892" spans="2:7" x14ac:dyDescent="0.3">
      <c r="B1892" s="17">
        <v>46194</v>
      </c>
      <c r="C1892" t="s">
        <v>39</v>
      </c>
      <c r="D1892" t="s">
        <v>235</v>
      </c>
      <c r="E1892">
        <v>731</v>
      </c>
      <c r="F1892" t="str">
        <f>TEXT(tbl_Datos[[#This Row],[Fecha]],"dddd")</f>
        <v>domingo</v>
      </c>
      <c r="G1892">
        <f>WEEKNUM(tbl_Datos[[#This Row],[Fecha]])</f>
        <v>26</v>
      </c>
    </row>
    <row r="1893" spans="2:7" x14ac:dyDescent="0.3">
      <c r="B1893" s="17">
        <v>46194</v>
      </c>
      <c r="C1893" t="s">
        <v>38</v>
      </c>
      <c r="D1893" t="s">
        <v>236</v>
      </c>
      <c r="E1893">
        <v>66</v>
      </c>
      <c r="F1893" t="str">
        <f>TEXT(tbl_Datos[[#This Row],[Fecha]],"dddd")</f>
        <v>domingo</v>
      </c>
      <c r="G1893">
        <f>WEEKNUM(tbl_Datos[[#This Row],[Fecha]])</f>
        <v>26</v>
      </c>
    </row>
    <row r="1894" spans="2:7" x14ac:dyDescent="0.3">
      <c r="B1894" s="17">
        <v>46194</v>
      </c>
      <c r="C1894" t="s">
        <v>38</v>
      </c>
      <c r="D1894" t="s">
        <v>217</v>
      </c>
      <c r="E1894">
        <v>1144</v>
      </c>
      <c r="F1894" t="str">
        <f>TEXT(tbl_Datos[[#This Row],[Fecha]],"dddd")</f>
        <v>domingo</v>
      </c>
      <c r="G1894">
        <f>WEEKNUM(tbl_Datos[[#This Row],[Fecha]])</f>
        <v>26</v>
      </c>
    </row>
    <row r="1895" spans="2:7" x14ac:dyDescent="0.3">
      <c r="B1895" s="17">
        <v>46194</v>
      </c>
      <c r="C1895" t="s">
        <v>38</v>
      </c>
      <c r="D1895" t="s">
        <v>239</v>
      </c>
      <c r="E1895">
        <v>304</v>
      </c>
      <c r="F1895" t="str">
        <f>TEXT(tbl_Datos[[#This Row],[Fecha]],"dddd")</f>
        <v>domingo</v>
      </c>
      <c r="G1895">
        <f>WEEKNUM(tbl_Datos[[#This Row],[Fecha]])</f>
        <v>26</v>
      </c>
    </row>
    <row r="1896" spans="2:7" x14ac:dyDescent="0.3">
      <c r="B1896" s="17">
        <v>46194</v>
      </c>
      <c r="C1896" t="s">
        <v>42</v>
      </c>
      <c r="D1896" t="s">
        <v>232</v>
      </c>
      <c r="E1896">
        <v>893</v>
      </c>
      <c r="F1896" t="str">
        <f>TEXT(tbl_Datos[[#This Row],[Fecha]],"dddd")</f>
        <v>domingo</v>
      </c>
      <c r="G1896">
        <f>WEEKNUM(tbl_Datos[[#This Row],[Fecha]])</f>
        <v>26</v>
      </c>
    </row>
    <row r="1897" spans="2:7" x14ac:dyDescent="0.3">
      <c r="B1897" s="17">
        <v>46194</v>
      </c>
      <c r="C1897" t="s">
        <v>39</v>
      </c>
      <c r="D1897" t="s">
        <v>225</v>
      </c>
      <c r="E1897">
        <v>320</v>
      </c>
      <c r="F1897" t="str">
        <f>TEXT(tbl_Datos[[#This Row],[Fecha]],"dddd")</f>
        <v>domingo</v>
      </c>
      <c r="G1897">
        <f>WEEKNUM(tbl_Datos[[#This Row],[Fecha]])</f>
        <v>26</v>
      </c>
    </row>
    <row r="1898" spans="2:7" x14ac:dyDescent="0.3">
      <c r="B1898" s="17">
        <v>46195</v>
      </c>
      <c r="C1898" t="s">
        <v>42</v>
      </c>
      <c r="D1898" t="s">
        <v>232</v>
      </c>
      <c r="E1898">
        <v>705</v>
      </c>
      <c r="F1898" t="str">
        <f>TEXT(tbl_Datos[[#This Row],[Fecha]],"dddd")</f>
        <v>lunes</v>
      </c>
      <c r="G1898">
        <f>WEEKNUM(tbl_Datos[[#This Row],[Fecha]])</f>
        <v>26</v>
      </c>
    </row>
    <row r="1899" spans="2:7" x14ac:dyDescent="0.3">
      <c r="B1899" s="17">
        <v>46195</v>
      </c>
      <c r="C1899" t="s">
        <v>39</v>
      </c>
      <c r="D1899" t="s">
        <v>237</v>
      </c>
      <c r="E1899">
        <v>1449</v>
      </c>
      <c r="F1899" t="str">
        <f>TEXT(tbl_Datos[[#This Row],[Fecha]],"dddd")</f>
        <v>lunes</v>
      </c>
      <c r="G1899">
        <f>WEEKNUM(tbl_Datos[[#This Row],[Fecha]])</f>
        <v>26</v>
      </c>
    </row>
    <row r="1900" spans="2:7" x14ac:dyDescent="0.3">
      <c r="B1900" s="17">
        <v>46195</v>
      </c>
      <c r="C1900" t="s">
        <v>106</v>
      </c>
      <c r="D1900" t="s">
        <v>242</v>
      </c>
      <c r="E1900">
        <v>1311</v>
      </c>
      <c r="F1900" t="str">
        <f>TEXT(tbl_Datos[[#This Row],[Fecha]],"dddd")</f>
        <v>lunes</v>
      </c>
      <c r="G1900">
        <f>WEEKNUM(tbl_Datos[[#This Row],[Fecha]])</f>
        <v>26</v>
      </c>
    </row>
    <row r="1901" spans="2:7" x14ac:dyDescent="0.3">
      <c r="B1901" s="17">
        <v>46195</v>
      </c>
      <c r="C1901" t="s">
        <v>38</v>
      </c>
      <c r="D1901" t="s">
        <v>217</v>
      </c>
      <c r="E1901">
        <v>780</v>
      </c>
      <c r="F1901" t="str">
        <f>TEXT(tbl_Datos[[#This Row],[Fecha]],"dddd")</f>
        <v>lunes</v>
      </c>
      <c r="G1901">
        <f>WEEKNUM(tbl_Datos[[#This Row],[Fecha]])</f>
        <v>26</v>
      </c>
    </row>
    <row r="1902" spans="2:7" x14ac:dyDescent="0.3">
      <c r="B1902" s="17">
        <v>46195</v>
      </c>
      <c r="C1902" t="s">
        <v>106</v>
      </c>
      <c r="D1902" t="s">
        <v>226</v>
      </c>
      <c r="E1902">
        <v>1536</v>
      </c>
      <c r="F1902" t="str">
        <f>TEXT(tbl_Datos[[#This Row],[Fecha]],"dddd")</f>
        <v>lunes</v>
      </c>
      <c r="G1902">
        <f>WEEKNUM(tbl_Datos[[#This Row],[Fecha]])</f>
        <v>26</v>
      </c>
    </row>
    <row r="1903" spans="2:7" x14ac:dyDescent="0.3">
      <c r="B1903" s="17">
        <v>46195</v>
      </c>
      <c r="C1903" t="s">
        <v>39</v>
      </c>
      <c r="D1903" t="s">
        <v>223</v>
      </c>
      <c r="E1903">
        <v>583</v>
      </c>
      <c r="F1903" t="str">
        <f>TEXT(tbl_Datos[[#This Row],[Fecha]],"dddd")</f>
        <v>lunes</v>
      </c>
      <c r="G1903">
        <f>WEEKNUM(tbl_Datos[[#This Row],[Fecha]])</f>
        <v>26</v>
      </c>
    </row>
    <row r="1904" spans="2:7" x14ac:dyDescent="0.3">
      <c r="B1904" s="17">
        <v>46195</v>
      </c>
      <c r="C1904" t="s">
        <v>39</v>
      </c>
      <c r="D1904" t="s">
        <v>241</v>
      </c>
      <c r="E1904">
        <v>900</v>
      </c>
      <c r="F1904" t="str">
        <f>TEXT(tbl_Datos[[#This Row],[Fecha]],"dddd")</f>
        <v>lunes</v>
      </c>
      <c r="G1904">
        <f>WEEKNUM(tbl_Datos[[#This Row],[Fecha]])</f>
        <v>26</v>
      </c>
    </row>
    <row r="1905" spans="2:7" x14ac:dyDescent="0.3">
      <c r="B1905" s="17">
        <v>46195</v>
      </c>
      <c r="C1905" t="s">
        <v>42</v>
      </c>
      <c r="D1905" t="s">
        <v>219</v>
      </c>
      <c r="E1905">
        <v>1183</v>
      </c>
      <c r="F1905" t="str">
        <f>TEXT(tbl_Datos[[#This Row],[Fecha]],"dddd")</f>
        <v>lunes</v>
      </c>
      <c r="G1905">
        <f>WEEKNUM(tbl_Datos[[#This Row],[Fecha]])</f>
        <v>26</v>
      </c>
    </row>
    <row r="1906" spans="2:7" x14ac:dyDescent="0.3">
      <c r="B1906" s="17">
        <v>46195</v>
      </c>
      <c r="C1906" t="s">
        <v>39</v>
      </c>
      <c r="D1906" t="s">
        <v>238</v>
      </c>
      <c r="E1906">
        <v>261</v>
      </c>
      <c r="F1906" t="str">
        <f>TEXT(tbl_Datos[[#This Row],[Fecha]],"dddd")</f>
        <v>lunes</v>
      </c>
      <c r="G1906">
        <f>WEEKNUM(tbl_Datos[[#This Row],[Fecha]])</f>
        <v>26</v>
      </c>
    </row>
    <row r="1907" spans="2:7" x14ac:dyDescent="0.3">
      <c r="B1907" s="17">
        <v>46195</v>
      </c>
      <c r="C1907" t="s">
        <v>106</v>
      </c>
      <c r="D1907" t="s">
        <v>215</v>
      </c>
      <c r="E1907">
        <v>276</v>
      </c>
      <c r="F1907" t="str">
        <f>TEXT(tbl_Datos[[#This Row],[Fecha]],"dddd")</f>
        <v>lunes</v>
      </c>
      <c r="G1907">
        <f>WEEKNUM(tbl_Datos[[#This Row],[Fecha]])</f>
        <v>26</v>
      </c>
    </row>
    <row r="1908" spans="2:7" x14ac:dyDescent="0.3">
      <c r="B1908" s="17">
        <v>46195</v>
      </c>
      <c r="C1908" t="s">
        <v>38</v>
      </c>
      <c r="D1908" t="s">
        <v>240</v>
      </c>
      <c r="E1908">
        <v>45</v>
      </c>
      <c r="F1908" t="str">
        <f>TEXT(tbl_Datos[[#This Row],[Fecha]],"dddd")</f>
        <v>lunes</v>
      </c>
      <c r="G1908">
        <f>WEEKNUM(tbl_Datos[[#This Row],[Fecha]])</f>
        <v>26</v>
      </c>
    </row>
    <row r="1909" spans="2:7" x14ac:dyDescent="0.3">
      <c r="B1909" s="17">
        <v>46195</v>
      </c>
      <c r="C1909" t="s">
        <v>38</v>
      </c>
      <c r="D1909" t="s">
        <v>219</v>
      </c>
      <c r="E1909">
        <v>2184</v>
      </c>
      <c r="F1909" t="str">
        <f>TEXT(tbl_Datos[[#This Row],[Fecha]],"dddd")</f>
        <v>lunes</v>
      </c>
      <c r="G1909">
        <f>WEEKNUM(tbl_Datos[[#This Row],[Fecha]])</f>
        <v>26</v>
      </c>
    </row>
    <row r="1910" spans="2:7" x14ac:dyDescent="0.3">
      <c r="B1910" s="17">
        <v>46195</v>
      </c>
      <c r="C1910" t="s">
        <v>38</v>
      </c>
      <c r="D1910" t="s">
        <v>235</v>
      </c>
      <c r="E1910">
        <v>344</v>
      </c>
      <c r="F1910" t="str">
        <f>TEXT(tbl_Datos[[#This Row],[Fecha]],"dddd")</f>
        <v>lunes</v>
      </c>
      <c r="G1910">
        <f>WEEKNUM(tbl_Datos[[#This Row],[Fecha]])</f>
        <v>26</v>
      </c>
    </row>
    <row r="1911" spans="2:7" x14ac:dyDescent="0.3">
      <c r="B1911" s="17">
        <v>46195</v>
      </c>
      <c r="C1911" t="s">
        <v>39</v>
      </c>
      <c r="D1911" t="s">
        <v>223</v>
      </c>
      <c r="E1911">
        <v>954</v>
      </c>
      <c r="F1911" t="str">
        <f>TEXT(tbl_Datos[[#This Row],[Fecha]],"dddd")</f>
        <v>lunes</v>
      </c>
      <c r="G1911">
        <f>WEEKNUM(tbl_Datos[[#This Row],[Fecha]])</f>
        <v>26</v>
      </c>
    </row>
    <row r="1912" spans="2:7" x14ac:dyDescent="0.3">
      <c r="B1912" s="17">
        <v>46195</v>
      </c>
      <c r="C1912" t="s">
        <v>39</v>
      </c>
      <c r="D1912" t="s">
        <v>225</v>
      </c>
      <c r="E1912">
        <v>1088</v>
      </c>
      <c r="F1912" t="str">
        <f>TEXT(tbl_Datos[[#This Row],[Fecha]],"dddd")</f>
        <v>lunes</v>
      </c>
      <c r="G1912">
        <f>WEEKNUM(tbl_Datos[[#This Row],[Fecha]])</f>
        <v>26</v>
      </c>
    </row>
    <row r="1913" spans="2:7" x14ac:dyDescent="0.3">
      <c r="B1913" s="17">
        <v>46195</v>
      </c>
      <c r="C1913" t="s">
        <v>42</v>
      </c>
      <c r="D1913" t="s">
        <v>237</v>
      </c>
      <c r="E1913">
        <v>1071</v>
      </c>
      <c r="F1913" t="str">
        <f>TEXT(tbl_Datos[[#This Row],[Fecha]],"dddd")</f>
        <v>lunes</v>
      </c>
      <c r="G1913">
        <f>WEEKNUM(tbl_Datos[[#This Row],[Fecha]])</f>
        <v>26</v>
      </c>
    </row>
    <row r="1914" spans="2:7" x14ac:dyDescent="0.3">
      <c r="B1914" s="17">
        <v>46195</v>
      </c>
      <c r="C1914" t="s">
        <v>42</v>
      </c>
      <c r="D1914" t="s">
        <v>239</v>
      </c>
      <c r="E1914">
        <v>532</v>
      </c>
      <c r="F1914" t="str">
        <f>TEXT(tbl_Datos[[#This Row],[Fecha]],"dddd")</f>
        <v>lunes</v>
      </c>
      <c r="G1914">
        <f>WEEKNUM(tbl_Datos[[#This Row],[Fecha]])</f>
        <v>26</v>
      </c>
    </row>
    <row r="1915" spans="2:7" x14ac:dyDescent="0.3">
      <c r="B1915" s="17">
        <v>46195</v>
      </c>
      <c r="C1915" t="s">
        <v>42</v>
      </c>
      <c r="D1915" t="s">
        <v>230</v>
      </c>
      <c r="E1915">
        <v>740</v>
      </c>
      <c r="F1915" t="str">
        <f>TEXT(tbl_Datos[[#This Row],[Fecha]],"dddd")</f>
        <v>lunes</v>
      </c>
      <c r="G1915">
        <f>WEEKNUM(tbl_Datos[[#This Row],[Fecha]])</f>
        <v>26</v>
      </c>
    </row>
    <row r="1916" spans="2:7" x14ac:dyDescent="0.3">
      <c r="B1916" s="17">
        <v>46195</v>
      </c>
      <c r="C1916" t="s">
        <v>38</v>
      </c>
      <c r="D1916" t="s">
        <v>221</v>
      </c>
      <c r="E1916">
        <v>325</v>
      </c>
      <c r="F1916" t="str">
        <f>TEXT(tbl_Datos[[#This Row],[Fecha]],"dddd")</f>
        <v>lunes</v>
      </c>
      <c r="G1916">
        <f>WEEKNUM(tbl_Datos[[#This Row],[Fecha]])</f>
        <v>26</v>
      </c>
    </row>
    <row r="1917" spans="2:7" x14ac:dyDescent="0.3">
      <c r="B1917" s="17">
        <v>46195</v>
      </c>
      <c r="C1917" t="s">
        <v>39</v>
      </c>
      <c r="D1917" t="s">
        <v>225</v>
      </c>
      <c r="E1917">
        <v>640</v>
      </c>
      <c r="F1917" t="str">
        <f>TEXT(tbl_Datos[[#This Row],[Fecha]],"dddd")</f>
        <v>lunes</v>
      </c>
      <c r="G1917">
        <f>WEEKNUM(tbl_Datos[[#This Row],[Fecha]])</f>
        <v>26</v>
      </c>
    </row>
    <row r="1918" spans="2:7" x14ac:dyDescent="0.3">
      <c r="B1918" s="17">
        <v>46195</v>
      </c>
      <c r="C1918" t="s">
        <v>38</v>
      </c>
      <c r="D1918" t="s">
        <v>231</v>
      </c>
      <c r="E1918">
        <v>66</v>
      </c>
      <c r="F1918" t="str">
        <f>TEXT(tbl_Datos[[#This Row],[Fecha]],"dddd")</f>
        <v>lunes</v>
      </c>
      <c r="G1918">
        <f>WEEKNUM(tbl_Datos[[#This Row],[Fecha]])</f>
        <v>26</v>
      </c>
    </row>
    <row r="1919" spans="2:7" x14ac:dyDescent="0.3">
      <c r="B1919" s="17">
        <v>46195</v>
      </c>
      <c r="C1919" t="s">
        <v>42</v>
      </c>
      <c r="D1919" t="s">
        <v>234</v>
      </c>
      <c r="E1919">
        <v>1224</v>
      </c>
      <c r="F1919" t="str">
        <f>TEXT(tbl_Datos[[#This Row],[Fecha]],"dddd")</f>
        <v>lunes</v>
      </c>
      <c r="G1919">
        <f>WEEKNUM(tbl_Datos[[#This Row],[Fecha]])</f>
        <v>26</v>
      </c>
    </row>
    <row r="1920" spans="2:7" x14ac:dyDescent="0.3">
      <c r="B1920" s="17">
        <v>46195</v>
      </c>
      <c r="C1920" t="s">
        <v>38</v>
      </c>
      <c r="D1920" t="s">
        <v>234</v>
      </c>
      <c r="E1920">
        <v>1071</v>
      </c>
      <c r="F1920" t="str">
        <f>TEXT(tbl_Datos[[#This Row],[Fecha]],"dddd")</f>
        <v>lunes</v>
      </c>
      <c r="G1920">
        <f>WEEKNUM(tbl_Datos[[#This Row],[Fecha]])</f>
        <v>26</v>
      </c>
    </row>
    <row r="1921" spans="2:7" x14ac:dyDescent="0.3">
      <c r="B1921" s="17">
        <v>46196</v>
      </c>
      <c r="C1921" t="s">
        <v>42</v>
      </c>
      <c r="D1921" t="s">
        <v>231</v>
      </c>
      <c r="E1921">
        <v>198</v>
      </c>
      <c r="F1921" t="str">
        <f>TEXT(tbl_Datos[[#This Row],[Fecha]],"dddd")</f>
        <v>martes</v>
      </c>
      <c r="G1921">
        <f>WEEKNUM(tbl_Datos[[#This Row],[Fecha]])</f>
        <v>26</v>
      </c>
    </row>
    <row r="1922" spans="2:7" x14ac:dyDescent="0.3">
      <c r="B1922" s="17">
        <v>46196</v>
      </c>
      <c r="C1922" t="s">
        <v>39</v>
      </c>
      <c r="D1922" t="s">
        <v>217</v>
      </c>
      <c r="E1922">
        <v>676</v>
      </c>
      <c r="F1922" t="str">
        <f>TEXT(tbl_Datos[[#This Row],[Fecha]],"dddd")</f>
        <v>martes</v>
      </c>
      <c r="G1922">
        <f>WEEKNUM(tbl_Datos[[#This Row],[Fecha]])</f>
        <v>26</v>
      </c>
    </row>
    <row r="1923" spans="2:7" x14ac:dyDescent="0.3">
      <c r="B1923" s="17">
        <v>46196</v>
      </c>
      <c r="C1923" t="s">
        <v>42</v>
      </c>
      <c r="D1923" t="s">
        <v>241</v>
      </c>
      <c r="E1923">
        <v>1080</v>
      </c>
      <c r="F1923" t="str">
        <f>TEXT(tbl_Datos[[#This Row],[Fecha]],"dddd")</f>
        <v>martes</v>
      </c>
      <c r="G1923">
        <f>WEEKNUM(tbl_Datos[[#This Row],[Fecha]])</f>
        <v>26</v>
      </c>
    </row>
    <row r="1924" spans="2:7" x14ac:dyDescent="0.3">
      <c r="B1924" s="17">
        <v>46196</v>
      </c>
      <c r="C1924" t="s">
        <v>39</v>
      </c>
      <c r="D1924" t="s">
        <v>239</v>
      </c>
      <c r="E1924">
        <v>190</v>
      </c>
      <c r="F1924" t="str">
        <f>TEXT(tbl_Datos[[#This Row],[Fecha]],"dddd")</f>
        <v>martes</v>
      </c>
      <c r="G1924">
        <f>WEEKNUM(tbl_Datos[[#This Row],[Fecha]])</f>
        <v>26</v>
      </c>
    </row>
    <row r="1925" spans="2:7" x14ac:dyDescent="0.3">
      <c r="B1925" s="17">
        <v>46196</v>
      </c>
      <c r="C1925" t="s">
        <v>42</v>
      </c>
      <c r="D1925" t="s">
        <v>223</v>
      </c>
      <c r="E1925">
        <v>1060</v>
      </c>
      <c r="F1925" t="str">
        <f>TEXT(tbl_Datos[[#This Row],[Fecha]],"dddd")</f>
        <v>martes</v>
      </c>
      <c r="G1925">
        <f>WEEKNUM(tbl_Datos[[#This Row],[Fecha]])</f>
        <v>26</v>
      </c>
    </row>
    <row r="1926" spans="2:7" x14ac:dyDescent="0.3">
      <c r="B1926" s="17">
        <v>46196</v>
      </c>
      <c r="C1926" t="s">
        <v>42</v>
      </c>
      <c r="D1926" t="s">
        <v>240</v>
      </c>
      <c r="E1926">
        <v>765</v>
      </c>
      <c r="F1926" t="str">
        <f>TEXT(tbl_Datos[[#This Row],[Fecha]],"dddd")</f>
        <v>martes</v>
      </c>
      <c r="G1926">
        <f>WEEKNUM(tbl_Datos[[#This Row],[Fecha]])</f>
        <v>26</v>
      </c>
    </row>
    <row r="1927" spans="2:7" x14ac:dyDescent="0.3">
      <c r="B1927" s="17">
        <v>46196</v>
      </c>
      <c r="C1927" t="s">
        <v>39</v>
      </c>
      <c r="D1927" t="s">
        <v>223</v>
      </c>
      <c r="E1927">
        <v>1060</v>
      </c>
      <c r="F1927" t="str">
        <f>TEXT(tbl_Datos[[#This Row],[Fecha]],"dddd")</f>
        <v>martes</v>
      </c>
      <c r="G1927">
        <f>WEEKNUM(tbl_Datos[[#This Row],[Fecha]])</f>
        <v>26</v>
      </c>
    </row>
    <row r="1928" spans="2:7" x14ac:dyDescent="0.3">
      <c r="B1928" s="17">
        <v>46196</v>
      </c>
      <c r="C1928" t="s">
        <v>38</v>
      </c>
      <c r="D1928" t="s">
        <v>229</v>
      </c>
      <c r="E1928">
        <v>1144</v>
      </c>
      <c r="F1928" t="str">
        <f>TEXT(tbl_Datos[[#This Row],[Fecha]],"dddd")</f>
        <v>martes</v>
      </c>
      <c r="G1928">
        <f>WEEKNUM(tbl_Datos[[#This Row],[Fecha]])</f>
        <v>26</v>
      </c>
    </row>
    <row r="1929" spans="2:7" x14ac:dyDescent="0.3">
      <c r="B1929" s="17">
        <v>46197</v>
      </c>
      <c r="C1929" t="s">
        <v>38</v>
      </c>
      <c r="D1929" t="s">
        <v>239</v>
      </c>
      <c r="E1929">
        <v>532</v>
      </c>
      <c r="F1929" t="str">
        <f>TEXT(tbl_Datos[[#This Row],[Fecha]],"dddd")</f>
        <v>miércoles</v>
      </c>
      <c r="G1929">
        <f>WEEKNUM(tbl_Datos[[#This Row],[Fecha]])</f>
        <v>26</v>
      </c>
    </row>
    <row r="1930" spans="2:7" x14ac:dyDescent="0.3">
      <c r="B1930" s="17">
        <v>46197</v>
      </c>
      <c r="C1930" t="s">
        <v>42</v>
      </c>
      <c r="D1930" t="s">
        <v>240</v>
      </c>
      <c r="E1930">
        <v>90</v>
      </c>
      <c r="F1930" t="str">
        <f>TEXT(tbl_Datos[[#This Row],[Fecha]],"dddd")</f>
        <v>miércoles</v>
      </c>
      <c r="G1930">
        <f>WEEKNUM(tbl_Datos[[#This Row],[Fecha]])</f>
        <v>26</v>
      </c>
    </row>
    <row r="1931" spans="2:7" x14ac:dyDescent="0.3">
      <c r="B1931" s="17">
        <v>46197</v>
      </c>
      <c r="C1931" t="s">
        <v>39</v>
      </c>
      <c r="D1931" t="s">
        <v>234</v>
      </c>
      <c r="E1931">
        <v>918</v>
      </c>
      <c r="F1931" t="str">
        <f>TEXT(tbl_Datos[[#This Row],[Fecha]],"dddd")</f>
        <v>miércoles</v>
      </c>
      <c r="G1931">
        <f>WEEKNUM(tbl_Datos[[#This Row],[Fecha]])</f>
        <v>26</v>
      </c>
    </row>
    <row r="1932" spans="2:7" x14ac:dyDescent="0.3">
      <c r="B1932" s="17">
        <v>46197</v>
      </c>
      <c r="C1932" t="s">
        <v>38</v>
      </c>
      <c r="D1932" t="s">
        <v>217</v>
      </c>
      <c r="E1932">
        <v>364</v>
      </c>
      <c r="F1932" t="str">
        <f>TEXT(tbl_Datos[[#This Row],[Fecha]],"dddd")</f>
        <v>miércoles</v>
      </c>
      <c r="G1932">
        <f>WEEKNUM(tbl_Datos[[#This Row],[Fecha]])</f>
        <v>26</v>
      </c>
    </row>
    <row r="1933" spans="2:7" x14ac:dyDescent="0.3">
      <c r="B1933" s="17">
        <v>46197</v>
      </c>
      <c r="C1933" t="s">
        <v>39</v>
      </c>
      <c r="D1933" t="s">
        <v>226</v>
      </c>
      <c r="E1933">
        <v>2304</v>
      </c>
      <c r="F1933" t="str">
        <f>TEXT(tbl_Datos[[#This Row],[Fecha]],"dddd")</f>
        <v>miércoles</v>
      </c>
      <c r="G1933">
        <f>WEEKNUM(tbl_Datos[[#This Row],[Fecha]])</f>
        <v>26</v>
      </c>
    </row>
    <row r="1934" spans="2:7" x14ac:dyDescent="0.3">
      <c r="B1934" s="17">
        <v>46197</v>
      </c>
      <c r="C1934" t="s">
        <v>39</v>
      </c>
      <c r="D1934" t="s">
        <v>223</v>
      </c>
      <c r="E1934">
        <v>1060</v>
      </c>
      <c r="F1934" t="str">
        <f>TEXT(tbl_Datos[[#This Row],[Fecha]],"dddd")</f>
        <v>miércoles</v>
      </c>
      <c r="G1934">
        <f>WEEKNUM(tbl_Datos[[#This Row],[Fecha]])</f>
        <v>26</v>
      </c>
    </row>
    <row r="1935" spans="2:7" x14ac:dyDescent="0.3">
      <c r="B1935" s="17">
        <v>46197</v>
      </c>
      <c r="C1935" t="s">
        <v>38</v>
      </c>
      <c r="D1935" t="s">
        <v>237</v>
      </c>
      <c r="E1935">
        <v>567</v>
      </c>
      <c r="F1935" t="str">
        <f>TEXT(tbl_Datos[[#This Row],[Fecha]],"dddd")</f>
        <v>miércoles</v>
      </c>
      <c r="G1935">
        <f>WEEKNUM(tbl_Datos[[#This Row],[Fecha]])</f>
        <v>26</v>
      </c>
    </row>
    <row r="1936" spans="2:7" x14ac:dyDescent="0.3">
      <c r="B1936" s="17">
        <v>46197</v>
      </c>
      <c r="C1936" t="s">
        <v>39</v>
      </c>
      <c r="D1936" t="s">
        <v>238</v>
      </c>
      <c r="E1936">
        <v>2175</v>
      </c>
      <c r="F1936" t="str">
        <f>TEXT(tbl_Datos[[#This Row],[Fecha]],"dddd")</f>
        <v>miércoles</v>
      </c>
      <c r="G1936">
        <f>WEEKNUM(tbl_Datos[[#This Row],[Fecha]])</f>
        <v>26</v>
      </c>
    </row>
    <row r="1937" spans="2:7" x14ac:dyDescent="0.3">
      <c r="B1937" s="17">
        <v>46197</v>
      </c>
      <c r="C1937" t="s">
        <v>39</v>
      </c>
      <c r="D1937" t="s">
        <v>237</v>
      </c>
      <c r="E1937">
        <v>1575</v>
      </c>
      <c r="F1937" t="str">
        <f>TEXT(tbl_Datos[[#This Row],[Fecha]],"dddd")</f>
        <v>miércoles</v>
      </c>
      <c r="G1937">
        <f>WEEKNUM(tbl_Datos[[#This Row],[Fecha]])</f>
        <v>26</v>
      </c>
    </row>
    <row r="1938" spans="2:7" x14ac:dyDescent="0.3">
      <c r="B1938" s="17">
        <v>46197</v>
      </c>
      <c r="C1938" t="s">
        <v>42</v>
      </c>
      <c r="D1938" t="s">
        <v>228</v>
      </c>
      <c r="E1938">
        <v>1008</v>
      </c>
      <c r="F1938" t="str">
        <f>TEXT(tbl_Datos[[#This Row],[Fecha]],"dddd")</f>
        <v>miércoles</v>
      </c>
      <c r="G1938">
        <f>WEEKNUM(tbl_Datos[[#This Row],[Fecha]])</f>
        <v>26</v>
      </c>
    </row>
    <row r="1939" spans="2:7" x14ac:dyDescent="0.3">
      <c r="B1939" s="17">
        <v>46197</v>
      </c>
      <c r="C1939" t="s">
        <v>39</v>
      </c>
      <c r="D1939" t="s">
        <v>237</v>
      </c>
      <c r="E1939">
        <v>1071</v>
      </c>
      <c r="F1939" t="str">
        <f>TEXT(tbl_Datos[[#This Row],[Fecha]],"dddd")</f>
        <v>miércoles</v>
      </c>
      <c r="G1939">
        <f>WEEKNUM(tbl_Datos[[#This Row],[Fecha]])</f>
        <v>26</v>
      </c>
    </row>
    <row r="1940" spans="2:7" x14ac:dyDescent="0.3">
      <c r="B1940" s="17">
        <v>46197</v>
      </c>
      <c r="C1940" t="s">
        <v>106</v>
      </c>
      <c r="D1940" t="s">
        <v>221</v>
      </c>
      <c r="E1940">
        <v>286</v>
      </c>
      <c r="F1940" t="str">
        <f>TEXT(tbl_Datos[[#This Row],[Fecha]],"dddd")</f>
        <v>miércoles</v>
      </c>
      <c r="G1940">
        <f>WEEKNUM(tbl_Datos[[#This Row],[Fecha]])</f>
        <v>26</v>
      </c>
    </row>
    <row r="1941" spans="2:7" x14ac:dyDescent="0.3">
      <c r="B1941" s="17">
        <v>46198</v>
      </c>
      <c r="C1941" t="s">
        <v>38</v>
      </c>
      <c r="D1941" t="s">
        <v>219</v>
      </c>
      <c r="E1941">
        <v>1456</v>
      </c>
      <c r="F1941" t="str">
        <f>TEXT(tbl_Datos[[#This Row],[Fecha]],"dddd")</f>
        <v>jueves</v>
      </c>
      <c r="G1941">
        <f>WEEKNUM(tbl_Datos[[#This Row],[Fecha]])</f>
        <v>26</v>
      </c>
    </row>
    <row r="1942" spans="2:7" x14ac:dyDescent="0.3">
      <c r="B1942" s="17">
        <v>46198</v>
      </c>
      <c r="C1942" t="s">
        <v>39</v>
      </c>
      <c r="D1942" t="s">
        <v>235</v>
      </c>
      <c r="E1942">
        <v>860</v>
      </c>
      <c r="F1942" t="str">
        <f>TEXT(tbl_Datos[[#This Row],[Fecha]],"dddd")</f>
        <v>jueves</v>
      </c>
      <c r="G1942">
        <f>WEEKNUM(tbl_Datos[[#This Row],[Fecha]])</f>
        <v>26</v>
      </c>
    </row>
    <row r="1943" spans="2:7" x14ac:dyDescent="0.3">
      <c r="B1943" s="17">
        <v>46198</v>
      </c>
      <c r="C1943" t="s">
        <v>106</v>
      </c>
      <c r="D1943" t="s">
        <v>221</v>
      </c>
      <c r="E1943">
        <v>273</v>
      </c>
      <c r="F1943" t="str">
        <f>TEXT(tbl_Datos[[#This Row],[Fecha]],"dddd")</f>
        <v>jueves</v>
      </c>
      <c r="G1943">
        <f>WEEKNUM(tbl_Datos[[#This Row],[Fecha]])</f>
        <v>26</v>
      </c>
    </row>
    <row r="1944" spans="2:7" x14ac:dyDescent="0.3">
      <c r="B1944" s="17">
        <v>46198</v>
      </c>
      <c r="C1944" t="s">
        <v>106</v>
      </c>
      <c r="D1944" t="s">
        <v>232</v>
      </c>
      <c r="E1944">
        <v>1175</v>
      </c>
      <c r="F1944" t="str">
        <f>TEXT(tbl_Datos[[#This Row],[Fecha]],"dddd")</f>
        <v>jueves</v>
      </c>
      <c r="G1944">
        <f>WEEKNUM(tbl_Datos[[#This Row],[Fecha]])</f>
        <v>26</v>
      </c>
    </row>
    <row r="1945" spans="2:7" x14ac:dyDescent="0.3">
      <c r="B1945" s="17">
        <v>46198</v>
      </c>
      <c r="C1945" t="s">
        <v>39</v>
      </c>
      <c r="D1945" t="s">
        <v>232</v>
      </c>
      <c r="E1945">
        <v>1081</v>
      </c>
      <c r="F1945" t="str">
        <f>TEXT(tbl_Datos[[#This Row],[Fecha]],"dddd")</f>
        <v>jueves</v>
      </c>
      <c r="G1945">
        <f>WEEKNUM(tbl_Datos[[#This Row],[Fecha]])</f>
        <v>26</v>
      </c>
    </row>
    <row r="1946" spans="2:7" x14ac:dyDescent="0.3">
      <c r="B1946" s="17">
        <v>46198</v>
      </c>
      <c r="C1946" t="s">
        <v>42</v>
      </c>
      <c r="D1946" t="s">
        <v>240</v>
      </c>
      <c r="E1946">
        <v>765</v>
      </c>
      <c r="F1946" t="str">
        <f>TEXT(tbl_Datos[[#This Row],[Fecha]],"dddd")</f>
        <v>jueves</v>
      </c>
      <c r="G1946">
        <f>WEEKNUM(tbl_Datos[[#This Row],[Fecha]])</f>
        <v>26</v>
      </c>
    </row>
    <row r="1947" spans="2:7" x14ac:dyDescent="0.3">
      <c r="B1947" s="17">
        <v>46198</v>
      </c>
      <c r="C1947" t="s">
        <v>38</v>
      </c>
      <c r="D1947" t="s">
        <v>227</v>
      </c>
      <c r="E1947">
        <v>1218</v>
      </c>
      <c r="F1947" t="str">
        <f>TEXT(tbl_Datos[[#This Row],[Fecha]],"dddd")</f>
        <v>jueves</v>
      </c>
      <c r="G1947">
        <f>WEEKNUM(tbl_Datos[[#This Row],[Fecha]])</f>
        <v>26</v>
      </c>
    </row>
    <row r="1948" spans="2:7" x14ac:dyDescent="0.3">
      <c r="B1948" s="17">
        <v>46198</v>
      </c>
      <c r="C1948" t="s">
        <v>106</v>
      </c>
      <c r="D1948" t="s">
        <v>236</v>
      </c>
      <c r="E1948">
        <v>132</v>
      </c>
      <c r="F1948" t="str">
        <f>TEXT(tbl_Datos[[#This Row],[Fecha]],"dddd")</f>
        <v>jueves</v>
      </c>
      <c r="G1948">
        <f>WEEKNUM(tbl_Datos[[#This Row],[Fecha]])</f>
        <v>26</v>
      </c>
    </row>
    <row r="1949" spans="2:7" x14ac:dyDescent="0.3">
      <c r="B1949" s="17">
        <v>46198</v>
      </c>
      <c r="C1949" t="s">
        <v>42</v>
      </c>
      <c r="D1949" t="s">
        <v>227</v>
      </c>
      <c r="E1949">
        <v>696</v>
      </c>
      <c r="F1949" t="str">
        <f>TEXT(tbl_Datos[[#This Row],[Fecha]],"dddd")</f>
        <v>jueves</v>
      </c>
      <c r="G1949">
        <f>WEEKNUM(tbl_Datos[[#This Row],[Fecha]])</f>
        <v>26</v>
      </c>
    </row>
    <row r="1950" spans="2:7" x14ac:dyDescent="0.3">
      <c r="B1950" s="17">
        <v>46198</v>
      </c>
      <c r="C1950" t="s">
        <v>106</v>
      </c>
      <c r="D1950" t="s">
        <v>221</v>
      </c>
      <c r="E1950">
        <v>143</v>
      </c>
      <c r="F1950" t="str">
        <f>TEXT(tbl_Datos[[#This Row],[Fecha]],"dddd")</f>
        <v>jueves</v>
      </c>
      <c r="G1950">
        <f>WEEKNUM(tbl_Datos[[#This Row],[Fecha]])</f>
        <v>26</v>
      </c>
    </row>
    <row r="1951" spans="2:7" x14ac:dyDescent="0.3">
      <c r="B1951" s="17">
        <v>46198</v>
      </c>
      <c r="C1951" t="s">
        <v>38</v>
      </c>
      <c r="D1951" t="s">
        <v>219</v>
      </c>
      <c r="E1951">
        <v>182</v>
      </c>
      <c r="F1951" t="str">
        <f>TEXT(tbl_Datos[[#This Row],[Fecha]],"dddd")</f>
        <v>jueves</v>
      </c>
      <c r="G1951">
        <f>WEEKNUM(tbl_Datos[[#This Row],[Fecha]])</f>
        <v>26</v>
      </c>
    </row>
    <row r="1952" spans="2:7" x14ac:dyDescent="0.3">
      <c r="B1952" s="17">
        <v>46198</v>
      </c>
      <c r="C1952" t="s">
        <v>39</v>
      </c>
      <c r="D1952" t="s">
        <v>219</v>
      </c>
      <c r="E1952">
        <v>182</v>
      </c>
      <c r="F1952" t="str">
        <f>TEXT(tbl_Datos[[#This Row],[Fecha]],"dddd")</f>
        <v>jueves</v>
      </c>
      <c r="G1952">
        <f>WEEKNUM(tbl_Datos[[#This Row],[Fecha]])</f>
        <v>26</v>
      </c>
    </row>
    <row r="1953" spans="2:7" x14ac:dyDescent="0.3">
      <c r="B1953" s="17">
        <v>46199</v>
      </c>
      <c r="C1953" t="s">
        <v>38</v>
      </c>
      <c r="D1953" t="s">
        <v>231</v>
      </c>
      <c r="E1953">
        <v>396</v>
      </c>
      <c r="F1953" t="str">
        <f>TEXT(tbl_Datos[[#This Row],[Fecha]],"dddd")</f>
        <v>viernes</v>
      </c>
      <c r="G1953">
        <f>WEEKNUM(tbl_Datos[[#This Row],[Fecha]])</f>
        <v>26</v>
      </c>
    </row>
    <row r="1954" spans="2:7" x14ac:dyDescent="0.3">
      <c r="B1954" s="17">
        <v>46199</v>
      </c>
      <c r="C1954" t="s">
        <v>106</v>
      </c>
      <c r="D1954" t="s">
        <v>215</v>
      </c>
      <c r="E1954">
        <v>1035</v>
      </c>
      <c r="F1954" t="str">
        <f>TEXT(tbl_Datos[[#This Row],[Fecha]],"dddd")</f>
        <v>viernes</v>
      </c>
      <c r="G1954">
        <f>WEEKNUM(tbl_Datos[[#This Row],[Fecha]])</f>
        <v>26</v>
      </c>
    </row>
    <row r="1955" spans="2:7" x14ac:dyDescent="0.3">
      <c r="B1955" s="17">
        <v>46199</v>
      </c>
      <c r="C1955" t="s">
        <v>106</v>
      </c>
      <c r="D1955" t="s">
        <v>226</v>
      </c>
      <c r="E1955">
        <v>960</v>
      </c>
      <c r="F1955" t="str">
        <f>TEXT(tbl_Datos[[#This Row],[Fecha]],"dddd")</f>
        <v>viernes</v>
      </c>
      <c r="G1955">
        <f>WEEKNUM(tbl_Datos[[#This Row],[Fecha]])</f>
        <v>26</v>
      </c>
    </row>
    <row r="1956" spans="2:7" x14ac:dyDescent="0.3">
      <c r="B1956" s="17">
        <v>46199</v>
      </c>
      <c r="C1956" t="s">
        <v>39</v>
      </c>
      <c r="D1956" t="s">
        <v>219</v>
      </c>
      <c r="E1956">
        <v>1456</v>
      </c>
      <c r="F1956" t="str">
        <f>TEXT(tbl_Datos[[#This Row],[Fecha]],"dddd")</f>
        <v>viernes</v>
      </c>
      <c r="G1956">
        <f>WEEKNUM(tbl_Datos[[#This Row],[Fecha]])</f>
        <v>26</v>
      </c>
    </row>
    <row r="1957" spans="2:7" x14ac:dyDescent="0.3">
      <c r="B1957" s="17">
        <v>46199</v>
      </c>
      <c r="C1957" t="s">
        <v>39</v>
      </c>
      <c r="D1957" t="s">
        <v>239</v>
      </c>
      <c r="E1957">
        <v>532</v>
      </c>
      <c r="F1957" t="str">
        <f>TEXT(tbl_Datos[[#This Row],[Fecha]],"dddd")</f>
        <v>viernes</v>
      </c>
      <c r="G1957">
        <f>WEEKNUM(tbl_Datos[[#This Row],[Fecha]])</f>
        <v>26</v>
      </c>
    </row>
    <row r="1958" spans="2:7" x14ac:dyDescent="0.3">
      <c r="B1958" s="17">
        <v>46199</v>
      </c>
      <c r="C1958" t="s">
        <v>42</v>
      </c>
      <c r="D1958" t="s">
        <v>215</v>
      </c>
      <c r="E1958">
        <v>759</v>
      </c>
      <c r="F1958" t="str">
        <f>TEXT(tbl_Datos[[#This Row],[Fecha]],"dddd")</f>
        <v>viernes</v>
      </c>
      <c r="G1958">
        <f>WEEKNUM(tbl_Datos[[#This Row],[Fecha]])</f>
        <v>26</v>
      </c>
    </row>
    <row r="1959" spans="2:7" x14ac:dyDescent="0.3">
      <c r="B1959" s="17">
        <v>46199</v>
      </c>
      <c r="C1959" t="s">
        <v>39</v>
      </c>
      <c r="D1959" t="s">
        <v>238</v>
      </c>
      <c r="E1959">
        <v>435</v>
      </c>
      <c r="F1959" t="str">
        <f>TEXT(tbl_Datos[[#This Row],[Fecha]],"dddd")</f>
        <v>viernes</v>
      </c>
      <c r="G1959">
        <f>WEEKNUM(tbl_Datos[[#This Row],[Fecha]])</f>
        <v>26</v>
      </c>
    </row>
    <row r="1960" spans="2:7" x14ac:dyDescent="0.3">
      <c r="B1960" s="17">
        <v>46199</v>
      </c>
      <c r="C1960" t="s">
        <v>106</v>
      </c>
      <c r="D1960" t="s">
        <v>227</v>
      </c>
      <c r="E1960">
        <v>638</v>
      </c>
      <c r="F1960" t="str">
        <f>TEXT(tbl_Datos[[#This Row],[Fecha]],"dddd")</f>
        <v>viernes</v>
      </c>
      <c r="G1960">
        <f>WEEKNUM(tbl_Datos[[#This Row],[Fecha]])</f>
        <v>26</v>
      </c>
    </row>
    <row r="1961" spans="2:7" x14ac:dyDescent="0.3">
      <c r="B1961" s="17">
        <v>46199</v>
      </c>
      <c r="C1961" t="s">
        <v>42</v>
      </c>
      <c r="D1961" t="s">
        <v>233</v>
      </c>
      <c r="E1961">
        <v>408</v>
      </c>
      <c r="F1961" t="str">
        <f>TEXT(tbl_Datos[[#This Row],[Fecha]],"dddd")</f>
        <v>viernes</v>
      </c>
      <c r="G1961">
        <f>WEEKNUM(tbl_Datos[[#This Row],[Fecha]])</f>
        <v>26</v>
      </c>
    </row>
    <row r="1962" spans="2:7" x14ac:dyDescent="0.3">
      <c r="B1962" s="17">
        <v>46199</v>
      </c>
      <c r="C1962" t="s">
        <v>38</v>
      </c>
      <c r="D1962" t="s">
        <v>217</v>
      </c>
      <c r="E1962">
        <v>936</v>
      </c>
      <c r="F1962" t="str">
        <f>TEXT(tbl_Datos[[#This Row],[Fecha]],"dddd")</f>
        <v>viernes</v>
      </c>
      <c r="G1962">
        <f>WEEKNUM(tbl_Datos[[#This Row],[Fecha]])</f>
        <v>26</v>
      </c>
    </row>
    <row r="1963" spans="2:7" x14ac:dyDescent="0.3">
      <c r="B1963" s="17">
        <v>46199</v>
      </c>
      <c r="C1963" t="s">
        <v>38</v>
      </c>
      <c r="D1963" t="s">
        <v>233</v>
      </c>
      <c r="E1963">
        <v>663</v>
      </c>
      <c r="F1963" t="str">
        <f>TEXT(tbl_Datos[[#This Row],[Fecha]],"dddd")</f>
        <v>viernes</v>
      </c>
      <c r="G1963">
        <f>WEEKNUM(tbl_Datos[[#This Row],[Fecha]])</f>
        <v>26</v>
      </c>
    </row>
    <row r="1964" spans="2:7" x14ac:dyDescent="0.3">
      <c r="B1964" s="17">
        <v>46199</v>
      </c>
      <c r="C1964" t="s">
        <v>42</v>
      </c>
      <c r="D1964" t="s">
        <v>228</v>
      </c>
      <c r="E1964">
        <v>792</v>
      </c>
      <c r="F1964" t="str">
        <f>TEXT(tbl_Datos[[#This Row],[Fecha]],"dddd")</f>
        <v>viernes</v>
      </c>
      <c r="G1964">
        <f>WEEKNUM(tbl_Datos[[#This Row],[Fecha]])</f>
        <v>26</v>
      </c>
    </row>
    <row r="1965" spans="2:7" x14ac:dyDescent="0.3">
      <c r="B1965" s="17">
        <v>46199</v>
      </c>
      <c r="C1965" t="s">
        <v>42</v>
      </c>
      <c r="D1965" t="s">
        <v>221</v>
      </c>
      <c r="E1965">
        <v>52</v>
      </c>
      <c r="F1965" t="str">
        <f>TEXT(tbl_Datos[[#This Row],[Fecha]],"dddd")</f>
        <v>viernes</v>
      </c>
      <c r="G1965">
        <f>WEEKNUM(tbl_Datos[[#This Row],[Fecha]])</f>
        <v>26</v>
      </c>
    </row>
    <row r="1966" spans="2:7" x14ac:dyDescent="0.3">
      <c r="B1966" s="17">
        <v>46199</v>
      </c>
      <c r="C1966" t="s">
        <v>38</v>
      </c>
      <c r="D1966" t="s">
        <v>241</v>
      </c>
      <c r="E1966">
        <v>420</v>
      </c>
      <c r="F1966" t="str">
        <f>TEXT(tbl_Datos[[#This Row],[Fecha]],"dddd")</f>
        <v>viernes</v>
      </c>
      <c r="G1966">
        <f>WEEKNUM(tbl_Datos[[#This Row],[Fecha]])</f>
        <v>26</v>
      </c>
    </row>
    <row r="1967" spans="2:7" x14ac:dyDescent="0.3">
      <c r="B1967" s="17">
        <v>46199</v>
      </c>
      <c r="C1967" t="s">
        <v>39</v>
      </c>
      <c r="D1967" t="s">
        <v>223</v>
      </c>
      <c r="E1967">
        <v>477</v>
      </c>
      <c r="F1967" t="str">
        <f>TEXT(tbl_Datos[[#This Row],[Fecha]],"dddd")</f>
        <v>viernes</v>
      </c>
      <c r="G1967">
        <f>WEEKNUM(tbl_Datos[[#This Row],[Fecha]])</f>
        <v>26</v>
      </c>
    </row>
    <row r="1968" spans="2:7" x14ac:dyDescent="0.3">
      <c r="B1968" s="17">
        <v>46200</v>
      </c>
      <c r="C1968" t="s">
        <v>38</v>
      </c>
      <c r="D1968" t="s">
        <v>226</v>
      </c>
      <c r="E1968">
        <v>1152</v>
      </c>
      <c r="F1968" t="str">
        <f>TEXT(tbl_Datos[[#This Row],[Fecha]],"dddd")</f>
        <v>sábado</v>
      </c>
      <c r="G1968">
        <f>WEEKNUM(tbl_Datos[[#This Row],[Fecha]])</f>
        <v>26</v>
      </c>
    </row>
    <row r="1969" spans="2:7" x14ac:dyDescent="0.3">
      <c r="B1969" s="17">
        <v>46200</v>
      </c>
      <c r="C1969" t="s">
        <v>38</v>
      </c>
      <c r="D1969" t="s">
        <v>215</v>
      </c>
      <c r="E1969">
        <v>1587</v>
      </c>
      <c r="F1969" t="str">
        <f>TEXT(tbl_Datos[[#This Row],[Fecha]],"dddd")</f>
        <v>sábado</v>
      </c>
      <c r="G1969">
        <f>WEEKNUM(tbl_Datos[[#This Row],[Fecha]])</f>
        <v>26</v>
      </c>
    </row>
    <row r="1970" spans="2:7" x14ac:dyDescent="0.3">
      <c r="B1970" s="17">
        <v>46200</v>
      </c>
      <c r="C1970" t="s">
        <v>42</v>
      </c>
      <c r="D1970" t="s">
        <v>239</v>
      </c>
      <c r="E1970">
        <v>798</v>
      </c>
      <c r="F1970" t="str">
        <f>TEXT(tbl_Datos[[#This Row],[Fecha]],"dddd")</f>
        <v>sábado</v>
      </c>
      <c r="G1970">
        <f>WEEKNUM(tbl_Datos[[#This Row],[Fecha]])</f>
        <v>26</v>
      </c>
    </row>
    <row r="1971" spans="2:7" x14ac:dyDescent="0.3">
      <c r="B1971" s="17">
        <v>46200</v>
      </c>
      <c r="C1971" t="s">
        <v>38</v>
      </c>
      <c r="D1971" t="s">
        <v>217</v>
      </c>
      <c r="E1971">
        <v>1196</v>
      </c>
      <c r="F1971" t="str">
        <f>TEXT(tbl_Datos[[#This Row],[Fecha]],"dddd")</f>
        <v>sábado</v>
      </c>
      <c r="G1971">
        <f>WEEKNUM(tbl_Datos[[#This Row],[Fecha]])</f>
        <v>26</v>
      </c>
    </row>
    <row r="1972" spans="2:7" x14ac:dyDescent="0.3">
      <c r="B1972" s="17">
        <v>46200</v>
      </c>
      <c r="C1972" t="s">
        <v>106</v>
      </c>
      <c r="D1972" t="s">
        <v>225</v>
      </c>
      <c r="E1972">
        <v>1472</v>
      </c>
      <c r="F1972" t="str">
        <f>TEXT(tbl_Datos[[#This Row],[Fecha]],"dddd")</f>
        <v>sábado</v>
      </c>
      <c r="G1972">
        <f>WEEKNUM(tbl_Datos[[#This Row],[Fecha]])</f>
        <v>26</v>
      </c>
    </row>
    <row r="1973" spans="2:7" x14ac:dyDescent="0.3">
      <c r="B1973" s="17">
        <v>46201</v>
      </c>
      <c r="C1973" t="s">
        <v>106</v>
      </c>
      <c r="D1973" t="s">
        <v>226</v>
      </c>
      <c r="E1973">
        <v>1344</v>
      </c>
      <c r="F1973" t="str">
        <f>TEXT(tbl_Datos[[#This Row],[Fecha]],"dddd")</f>
        <v>domingo</v>
      </c>
      <c r="G1973">
        <f>WEEKNUM(tbl_Datos[[#This Row],[Fecha]])</f>
        <v>27</v>
      </c>
    </row>
    <row r="1974" spans="2:7" x14ac:dyDescent="0.3">
      <c r="B1974" s="17">
        <v>46201</v>
      </c>
      <c r="C1974" t="s">
        <v>42</v>
      </c>
      <c r="D1974" t="s">
        <v>228</v>
      </c>
      <c r="E1974">
        <v>288</v>
      </c>
      <c r="F1974" t="str">
        <f>TEXT(tbl_Datos[[#This Row],[Fecha]],"dddd")</f>
        <v>domingo</v>
      </c>
      <c r="G1974">
        <f>WEEKNUM(tbl_Datos[[#This Row],[Fecha]])</f>
        <v>27</v>
      </c>
    </row>
    <row r="1975" spans="2:7" x14ac:dyDescent="0.3">
      <c r="B1975" s="17">
        <v>46201</v>
      </c>
      <c r="C1975" t="s">
        <v>38</v>
      </c>
      <c r="D1975" t="s">
        <v>242</v>
      </c>
      <c r="E1975">
        <v>114</v>
      </c>
      <c r="F1975" t="str">
        <f>TEXT(tbl_Datos[[#This Row],[Fecha]],"dddd")</f>
        <v>domingo</v>
      </c>
      <c r="G1975">
        <f>WEEKNUM(tbl_Datos[[#This Row],[Fecha]])</f>
        <v>27</v>
      </c>
    </row>
    <row r="1976" spans="2:7" x14ac:dyDescent="0.3">
      <c r="B1976" s="17">
        <v>46201</v>
      </c>
      <c r="C1976" t="s">
        <v>38</v>
      </c>
      <c r="D1976" t="s">
        <v>242</v>
      </c>
      <c r="E1976">
        <v>1026</v>
      </c>
      <c r="F1976" t="str">
        <f>TEXT(tbl_Datos[[#This Row],[Fecha]],"dddd")</f>
        <v>domingo</v>
      </c>
      <c r="G1976">
        <f>WEEKNUM(tbl_Datos[[#This Row],[Fecha]])</f>
        <v>27</v>
      </c>
    </row>
    <row r="1977" spans="2:7" x14ac:dyDescent="0.3">
      <c r="B1977" s="17">
        <v>46201</v>
      </c>
      <c r="C1977" t="s">
        <v>42</v>
      </c>
      <c r="D1977" t="s">
        <v>223</v>
      </c>
      <c r="E1977">
        <v>371</v>
      </c>
      <c r="F1977" t="str">
        <f>TEXT(tbl_Datos[[#This Row],[Fecha]],"dddd")</f>
        <v>domingo</v>
      </c>
      <c r="G1977">
        <f>WEEKNUM(tbl_Datos[[#This Row],[Fecha]])</f>
        <v>27</v>
      </c>
    </row>
    <row r="1978" spans="2:7" x14ac:dyDescent="0.3">
      <c r="B1978" s="17">
        <v>46201</v>
      </c>
      <c r="C1978" t="s">
        <v>106</v>
      </c>
      <c r="D1978" t="s">
        <v>227</v>
      </c>
      <c r="E1978">
        <v>406</v>
      </c>
      <c r="F1978" t="str">
        <f>TEXT(tbl_Datos[[#This Row],[Fecha]],"dddd")</f>
        <v>domingo</v>
      </c>
      <c r="G1978">
        <f>WEEKNUM(tbl_Datos[[#This Row],[Fecha]])</f>
        <v>27</v>
      </c>
    </row>
    <row r="1979" spans="2:7" x14ac:dyDescent="0.3">
      <c r="B1979" s="17">
        <v>46201</v>
      </c>
      <c r="C1979" t="s">
        <v>106</v>
      </c>
      <c r="D1979" t="s">
        <v>221</v>
      </c>
      <c r="E1979">
        <v>13</v>
      </c>
      <c r="F1979" t="str">
        <f>TEXT(tbl_Datos[[#This Row],[Fecha]],"dddd")</f>
        <v>domingo</v>
      </c>
      <c r="G1979">
        <f>WEEKNUM(tbl_Datos[[#This Row],[Fecha]])</f>
        <v>27</v>
      </c>
    </row>
    <row r="1980" spans="2:7" x14ac:dyDescent="0.3">
      <c r="B1980" s="17">
        <v>46201</v>
      </c>
      <c r="C1980" t="s">
        <v>42</v>
      </c>
      <c r="D1980" t="s">
        <v>241</v>
      </c>
      <c r="E1980">
        <v>1260</v>
      </c>
      <c r="F1980" t="str">
        <f>TEXT(tbl_Datos[[#This Row],[Fecha]],"dddd")</f>
        <v>domingo</v>
      </c>
      <c r="G1980">
        <f>WEEKNUM(tbl_Datos[[#This Row],[Fecha]])</f>
        <v>27</v>
      </c>
    </row>
    <row r="1981" spans="2:7" x14ac:dyDescent="0.3">
      <c r="B1981" s="17">
        <v>46201</v>
      </c>
      <c r="C1981" t="s">
        <v>38</v>
      </c>
      <c r="D1981" t="s">
        <v>232</v>
      </c>
      <c r="E1981">
        <v>1128</v>
      </c>
      <c r="F1981" t="str">
        <f>TEXT(tbl_Datos[[#This Row],[Fecha]],"dddd")</f>
        <v>domingo</v>
      </c>
      <c r="G1981">
        <f>WEEKNUM(tbl_Datos[[#This Row],[Fecha]])</f>
        <v>27</v>
      </c>
    </row>
    <row r="1982" spans="2:7" x14ac:dyDescent="0.3">
      <c r="B1982" s="17">
        <v>46201</v>
      </c>
      <c r="C1982" t="s">
        <v>38</v>
      </c>
      <c r="D1982" t="s">
        <v>240</v>
      </c>
      <c r="E1982">
        <v>630</v>
      </c>
      <c r="F1982" t="str">
        <f>TEXT(tbl_Datos[[#This Row],[Fecha]],"dddd")</f>
        <v>domingo</v>
      </c>
      <c r="G1982">
        <f>WEEKNUM(tbl_Datos[[#This Row],[Fecha]])</f>
        <v>27</v>
      </c>
    </row>
    <row r="1983" spans="2:7" x14ac:dyDescent="0.3">
      <c r="B1983" s="17">
        <v>46201</v>
      </c>
      <c r="C1983" t="s">
        <v>106</v>
      </c>
      <c r="D1983" t="s">
        <v>241</v>
      </c>
      <c r="E1983">
        <v>720</v>
      </c>
      <c r="F1983" t="str">
        <f>TEXT(tbl_Datos[[#This Row],[Fecha]],"dddd")</f>
        <v>domingo</v>
      </c>
      <c r="G1983">
        <f>WEEKNUM(tbl_Datos[[#This Row],[Fecha]])</f>
        <v>27</v>
      </c>
    </row>
    <row r="1984" spans="2:7" x14ac:dyDescent="0.3">
      <c r="B1984" s="17">
        <v>46201</v>
      </c>
      <c r="C1984" t="s">
        <v>39</v>
      </c>
      <c r="D1984" t="s">
        <v>234</v>
      </c>
      <c r="E1984">
        <v>612</v>
      </c>
      <c r="F1984" t="str">
        <f>TEXT(tbl_Datos[[#This Row],[Fecha]],"dddd")</f>
        <v>domingo</v>
      </c>
      <c r="G1984">
        <f>WEEKNUM(tbl_Datos[[#This Row],[Fecha]])</f>
        <v>27</v>
      </c>
    </row>
    <row r="1985" spans="2:7" x14ac:dyDescent="0.3">
      <c r="B1985" s="17">
        <v>46201</v>
      </c>
      <c r="C1985" t="s">
        <v>42</v>
      </c>
      <c r="D1985" t="s">
        <v>237</v>
      </c>
      <c r="E1985">
        <v>1386</v>
      </c>
      <c r="F1985" t="str">
        <f>TEXT(tbl_Datos[[#This Row],[Fecha]],"dddd")</f>
        <v>domingo</v>
      </c>
      <c r="G1985">
        <f>WEEKNUM(tbl_Datos[[#This Row],[Fecha]])</f>
        <v>27</v>
      </c>
    </row>
    <row r="1986" spans="2:7" x14ac:dyDescent="0.3">
      <c r="B1986" s="17">
        <v>46201</v>
      </c>
      <c r="C1986" t="s">
        <v>38</v>
      </c>
      <c r="D1986" t="s">
        <v>232</v>
      </c>
      <c r="E1986">
        <v>799</v>
      </c>
      <c r="F1986" t="str">
        <f>TEXT(tbl_Datos[[#This Row],[Fecha]],"dddd")</f>
        <v>domingo</v>
      </c>
      <c r="G1986">
        <f>WEEKNUM(tbl_Datos[[#This Row],[Fecha]])</f>
        <v>27</v>
      </c>
    </row>
    <row r="1987" spans="2:7" x14ac:dyDescent="0.3">
      <c r="B1987" s="17">
        <v>46201</v>
      </c>
      <c r="C1987" t="s">
        <v>106</v>
      </c>
      <c r="D1987" t="s">
        <v>227</v>
      </c>
      <c r="E1987">
        <v>116</v>
      </c>
      <c r="F1987" t="str">
        <f>TEXT(tbl_Datos[[#This Row],[Fecha]],"dddd")</f>
        <v>domingo</v>
      </c>
      <c r="G1987">
        <f>WEEKNUM(tbl_Datos[[#This Row],[Fecha]])</f>
        <v>27</v>
      </c>
    </row>
    <row r="1988" spans="2:7" x14ac:dyDescent="0.3">
      <c r="B1988" s="17">
        <v>46202</v>
      </c>
      <c r="C1988" t="s">
        <v>42</v>
      </c>
      <c r="D1988" t="s">
        <v>227</v>
      </c>
      <c r="E1988">
        <v>116</v>
      </c>
      <c r="F1988" t="str">
        <f>TEXT(tbl_Datos[[#This Row],[Fecha]],"dddd")</f>
        <v>lunes</v>
      </c>
      <c r="G1988">
        <f>WEEKNUM(tbl_Datos[[#This Row],[Fecha]])</f>
        <v>27</v>
      </c>
    </row>
    <row r="1989" spans="2:7" x14ac:dyDescent="0.3">
      <c r="B1989" s="17">
        <v>46202</v>
      </c>
      <c r="C1989" t="s">
        <v>42</v>
      </c>
      <c r="D1989" t="s">
        <v>221</v>
      </c>
      <c r="E1989">
        <v>195</v>
      </c>
      <c r="F1989" t="str">
        <f>TEXT(tbl_Datos[[#This Row],[Fecha]],"dddd")</f>
        <v>lunes</v>
      </c>
      <c r="G1989">
        <f>WEEKNUM(tbl_Datos[[#This Row],[Fecha]])</f>
        <v>27</v>
      </c>
    </row>
    <row r="1990" spans="2:7" x14ac:dyDescent="0.3">
      <c r="B1990" s="17">
        <v>46202</v>
      </c>
      <c r="C1990" t="s">
        <v>38</v>
      </c>
      <c r="D1990" t="s">
        <v>219</v>
      </c>
      <c r="E1990">
        <v>2093</v>
      </c>
      <c r="F1990" t="str">
        <f>TEXT(tbl_Datos[[#This Row],[Fecha]],"dddd")</f>
        <v>lunes</v>
      </c>
      <c r="G1990">
        <f>WEEKNUM(tbl_Datos[[#This Row],[Fecha]])</f>
        <v>27</v>
      </c>
    </row>
    <row r="1991" spans="2:7" x14ac:dyDescent="0.3">
      <c r="B1991" s="17">
        <v>46202</v>
      </c>
      <c r="C1991" t="s">
        <v>42</v>
      </c>
      <c r="D1991" t="s">
        <v>230</v>
      </c>
      <c r="E1991">
        <v>370</v>
      </c>
      <c r="F1991" t="str">
        <f>TEXT(tbl_Datos[[#This Row],[Fecha]],"dddd")</f>
        <v>lunes</v>
      </c>
      <c r="G1991">
        <f>WEEKNUM(tbl_Datos[[#This Row],[Fecha]])</f>
        <v>27</v>
      </c>
    </row>
    <row r="1992" spans="2:7" x14ac:dyDescent="0.3">
      <c r="B1992" s="17">
        <v>46202</v>
      </c>
      <c r="C1992" t="s">
        <v>42</v>
      </c>
      <c r="D1992" t="s">
        <v>223</v>
      </c>
      <c r="E1992">
        <v>795</v>
      </c>
      <c r="F1992" t="str">
        <f>TEXT(tbl_Datos[[#This Row],[Fecha]],"dddd")</f>
        <v>lunes</v>
      </c>
      <c r="G1992">
        <f>WEEKNUM(tbl_Datos[[#This Row],[Fecha]])</f>
        <v>27</v>
      </c>
    </row>
    <row r="1993" spans="2:7" x14ac:dyDescent="0.3">
      <c r="B1993" s="17">
        <v>46202</v>
      </c>
      <c r="C1993" t="s">
        <v>38</v>
      </c>
      <c r="D1993" t="s">
        <v>217</v>
      </c>
      <c r="E1993">
        <v>572</v>
      </c>
      <c r="F1993" t="str">
        <f>TEXT(tbl_Datos[[#This Row],[Fecha]],"dddd")</f>
        <v>lunes</v>
      </c>
      <c r="G1993">
        <f>WEEKNUM(tbl_Datos[[#This Row],[Fecha]])</f>
        <v>27</v>
      </c>
    </row>
    <row r="1994" spans="2:7" x14ac:dyDescent="0.3">
      <c r="B1994" s="17">
        <v>46202</v>
      </c>
      <c r="C1994" t="s">
        <v>39</v>
      </c>
      <c r="D1994" t="s">
        <v>221</v>
      </c>
      <c r="E1994">
        <v>325</v>
      </c>
      <c r="F1994" t="str">
        <f>TEXT(tbl_Datos[[#This Row],[Fecha]],"dddd")</f>
        <v>lunes</v>
      </c>
      <c r="G1994">
        <f>WEEKNUM(tbl_Datos[[#This Row],[Fecha]])</f>
        <v>27</v>
      </c>
    </row>
    <row r="1995" spans="2:7" x14ac:dyDescent="0.3">
      <c r="B1995" s="17">
        <v>46202</v>
      </c>
      <c r="C1995" t="s">
        <v>42</v>
      </c>
      <c r="D1995" t="s">
        <v>241</v>
      </c>
      <c r="E1995">
        <v>1500</v>
      </c>
      <c r="F1995" t="str">
        <f>TEXT(tbl_Datos[[#This Row],[Fecha]],"dddd")</f>
        <v>lunes</v>
      </c>
      <c r="G1995">
        <f>WEEKNUM(tbl_Datos[[#This Row],[Fecha]])</f>
        <v>27</v>
      </c>
    </row>
    <row r="1996" spans="2:7" x14ac:dyDescent="0.3">
      <c r="B1996" s="17">
        <v>46202</v>
      </c>
      <c r="C1996" t="s">
        <v>39</v>
      </c>
      <c r="D1996" t="s">
        <v>240</v>
      </c>
      <c r="E1996">
        <v>405</v>
      </c>
      <c r="F1996" t="str">
        <f>TEXT(tbl_Datos[[#This Row],[Fecha]],"dddd")</f>
        <v>lunes</v>
      </c>
      <c r="G1996">
        <f>WEEKNUM(tbl_Datos[[#This Row],[Fecha]])</f>
        <v>27</v>
      </c>
    </row>
    <row r="1997" spans="2:7" x14ac:dyDescent="0.3">
      <c r="B1997" s="17">
        <v>46202</v>
      </c>
      <c r="C1997" t="s">
        <v>42</v>
      </c>
      <c r="D1997" t="s">
        <v>219</v>
      </c>
      <c r="E1997">
        <v>455</v>
      </c>
      <c r="F1997" t="str">
        <f>TEXT(tbl_Datos[[#This Row],[Fecha]],"dddd")</f>
        <v>lunes</v>
      </c>
      <c r="G1997">
        <f>WEEKNUM(tbl_Datos[[#This Row],[Fecha]])</f>
        <v>27</v>
      </c>
    </row>
    <row r="1998" spans="2:7" x14ac:dyDescent="0.3">
      <c r="B1998" s="17">
        <v>46202</v>
      </c>
      <c r="C1998" t="s">
        <v>42</v>
      </c>
      <c r="D1998" t="s">
        <v>229</v>
      </c>
      <c r="E1998">
        <v>968</v>
      </c>
      <c r="F1998" t="str">
        <f>TEXT(tbl_Datos[[#This Row],[Fecha]],"dddd")</f>
        <v>lunes</v>
      </c>
      <c r="G1998">
        <f>WEEKNUM(tbl_Datos[[#This Row],[Fecha]])</f>
        <v>27</v>
      </c>
    </row>
    <row r="1999" spans="2:7" x14ac:dyDescent="0.3">
      <c r="B1999" s="17">
        <v>46202</v>
      </c>
      <c r="C1999" t="s">
        <v>38</v>
      </c>
      <c r="D1999" t="s">
        <v>217</v>
      </c>
      <c r="E1999">
        <v>156</v>
      </c>
      <c r="F1999" t="str">
        <f>TEXT(tbl_Datos[[#This Row],[Fecha]],"dddd")</f>
        <v>lunes</v>
      </c>
      <c r="G1999">
        <f>WEEKNUM(tbl_Datos[[#This Row],[Fecha]])</f>
        <v>27</v>
      </c>
    </row>
    <row r="2000" spans="2:7" x14ac:dyDescent="0.3">
      <c r="B2000" s="17">
        <v>46202</v>
      </c>
      <c r="C2000" t="s">
        <v>39</v>
      </c>
      <c r="D2000" t="s">
        <v>221</v>
      </c>
      <c r="E2000">
        <v>143</v>
      </c>
      <c r="F2000" t="str">
        <f>TEXT(tbl_Datos[[#This Row],[Fecha]],"dddd")</f>
        <v>lunes</v>
      </c>
      <c r="G2000">
        <f>WEEKNUM(tbl_Datos[[#This Row],[Fecha]])</f>
        <v>27</v>
      </c>
    </row>
    <row r="2001" spans="2:7" x14ac:dyDescent="0.3">
      <c r="B2001" s="17">
        <v>46202</v>
      </c>
      <c r="C2001" t="s">
        <v>42</v>
      </c>
      <c r="D2001" t="s">
        <v>232</v>
      </c>
      <c r="E2001">
        <v>517</v>
      </c>
      <c r="F2001" t="str">
        <f>TEXT(tbl_Datos[[#This Row],[Fecha]],"dddd")</f>
        <v>lunes</v>
      </c>
      <c r="G2001">
        <f>WEEKNUM(tbl_Datos[[#This Row],[Fecha]])</f>
        <v>27</v>
      </c>
    </row>
    <row r="2002" spans="2:7" x14ac:dyDescent="0.3">
      <c r="B2002" s="17">
        <v>46202</v>
      </c>
      <c r="C2002" t="s">
        <v>42</v>
      </c>
      <c r="D2002" t="s">
        <v>221</v>
      </c>
      <c r="E2002">
        <v>117</v>
      </c>
      <c r="F2002" t="str">
        <f>TEXT(tbl_Datos[[#This Row],[Fecha]],"dddd")</f>
        <v>lunes</v>
      </c>
      <c r="G2002">
        <f>WEEKNUM(tbl_Datos[[#This Row],[Fecha]])</f>
        <v>27</v>
      </c>
    </row>
    <row r="2003" spans="2:7" x14ac:dyDescent="0.3">
      <c r="B2003" s="17">
        <v>46202</v>
      </c>
      <c r="C2003" t="s">
        <v>38</v>
      </c>
      <c r="D2003" t="s">
        <v>230</v>
      </c>
      <c r="E2003">
        <v>185</v>
      </c>
      <c r="F2003" t="str">
        <f>TEXT(tbl_Datos[[#This Row],[Fecha]],"dddd")</f>
        <v>lunes</v>
      </c>
      <c r="G2003">
        <f>WEEKNUM(tbl_Datos[[#This Row],[Fecha]])</f>
        <v>27</v>
      </c>
    </row>
    <row r="2004" spans="2:7" x14ac:dyDescent="0.3">
      <c r="B2004" s="17">
        <v>46203</v>
      </c>
      <c r="C2004" t="s">
        <v>38</v>
      </c>
      <c r="D2004" t="s">
        <v>229</v>
      </c>
      <c r="E2004">
        <v>2112</v>
      </c>
      <c r="F2004" t="str">
        <f>TEXT(tbl_Datos[[#This Row],[Fecha]],"dddd")</f>
        <v>martes</v>
      </c>
      <c r="G2004">
        <f>WEEKNUM(tbl_Datos[[#This Row],[Fecha]])</f>
        <v>27</v>
      </c>
    </row>
    <row r="2005" spans="2:7" x14ac:dyDescent="0.3">
      <c r="B2005" s="17">
        <v>46203</v>
      </c>
      <c r="C2005" t="s">
        <v>38</v>
      </c>
      <c r="D2005" t="s">
        <v>235</v>
      </c>
      <c r="E2005">
        <v>172</v>
      </c>
      <c r="F2005" t="str">
        <f>TEXT(tbl_Datos[[#This Row],[Fecha]],"dddd")</f>
        <v>martes</v>
      </c>
      <c r="G2005">
        <f>WEEKNUM(tbl_Datos[[#This Row],[Fecha]])</f>
        <v>27</v>
      </c>
    </row>
    <row r="2006" spans="2:7" x14ac:dyDescent="0.3">
      <c r="B2006" s="17">
        <v>46203</v>
      </c>
      <c r="C2006" t="s">
        <v>39</v>
      </c>
      <c r="D2006" t="s">
        <v>229</v>
      </c>
      <c r="E2006">
        <v>880</v>
      </c>
      <c r="F2006" t="str">
        <f>TEXT(tbl_Datos[[#This Row],[Fecha]],"dddd")</f>
        <v>martes</v>
      </c>
      <c r="G2006">
        <f>WEEKNUM(tbl_Datos[[#This Row],[Fecha]])</f>
        <v>27</v>
      </c>
    </row>
    <row r="2007" spans="2:7" x14ac:dyDescent="0.3">
      <c r="B2007" s="17">
        <v>46203</v>
      </c>
      <c r="C2007" t="s">
        <v>39</v>
      </c>
      <c r="D2007" t="s">
        <v>232</v>
      </c>
      <c r="E2007">
        <v>1034</v>
      </c>
      <c r="F2007" t="str">
        <f>TEXT(tbl_Datos[[#This Row],[Fecha]],"dddd")</f>
        <v>martes</v>
      </c>
      <c r="G2007">
        <f>WEEKNUM(tbl_Datos[[#This Row],[Fecha]])</f>
        <v>27</v>
      </c>
    </row>
    <row r="2008" spans="2:7" x14ac:dyDescent="0.3">
      <c r="B2008" s="17">
        <v>46203</v>
      </c>
      <c r="C2008" t="s">
        <v>39</v>
      </c>
      <c r="D2008" t="s">
        <v>228</v>
      </c>
      <c r="E2008">
        <v>1800</v>
      </c>
      <c r="F2008" t="str">
        <f>TEXT(tbl_Datos[[#This Row],[Fecha]],"dddd")</f>
        <v>martes</v>
      </c>
      <c r="G2008">
        <f>WEEKNUM(tbl_Datos[[#This Row],[Fecha]])</f>
        <v>27</v>
      </c>
    </row>
    <row r="2009" spans="2:7" x14ac:dyDescent="0.3">
      <c r="B2009" s="17">
        <v>46203</v>
      </c>
      <c r="C2009" t="s">
        <v>39</v>
      </c>
      <c r="D2009" t="s">
        <v>221</v>
      </c>
      <c r="E2009">
        <v>273</v>
      </c>
      <c r="F2009" t="str">
        <f>TEXT(tbl_Datos[[#This Row],[Fecha]],"dddd")</f>
        <v>martes</v>
      </c>
      <c r="G2009">
        <f>WEEKNUM(tbl_Datos[[#This Row],[Fecha]])</f>
        <v>27</v>
      </c>
    </row>
    <row r="2010" spans="2:7" x14ac:dyDescent="0.3">
      <c r="B2010" s="17">
        <v>46203</v>
      </c>
      <c r="C2010" t="s">
        <v>106</v>
      </c>
      <c r="D2010" t="s">
        <v>237</v>
      </c>
      <c r="E2010">
        <v>252</v>
      </c>
      <c r="F2010" t="str">
        <f>TEXT(tbl_Datos[[#This Row],[Fecha]],"dddd")</f>
        <v>martes</v>
      </c>
      <c r="G2010">
        <f>WEEKNUM(tbl_Datos[[#This Row],[Fecha]])</f>
        <v>27</v>
      </c>
    </row>
    <row r="2011" spans="2:7" x14ac:dyDescent="0.3">
      <c r="B2011" s="17">
        <v>46203</v>
      </c>
      <c r="C2011" t="s">
        <v>38</v>
      </c>
      <c r="D2011" t="s">
        <v>226</v>
      </c>
      <c r="E2011">
        <v>1248</v>
      </c>
      <c r="F2011" t="str">
        <f>TEXT(tbl_Datos[[#This Row],[Fecha]],"dddd")</f>
        <v>martes</v>
      </c>
      <c r="G2011">
        <f>WEEKNUM(tbl_Datos[[#This Row],[Fecha]])</f>
        <v>27</v>
      </c>
    </row>
    <row r="2012" spans="2:7" x14ac:dyDescent="0.3">
      <c r="B2012" s="17">
        <v>46203</v>
      </c>
      <c r="C2012" t="s">
        <v>39</v>
      </c>
      <c r="D2012" t="s">
        <v>241</v>
      </c>
      <c r="E2012">
        <v>1380</v>
      </c>
      <c r="F2012" t="str">
        <f>TEXT(tbl_Datos[[#This Row],[Fecha]],"dddd")</f>
        <v>martes</v>
      </c>
      <c r="G2012">
        <f>WEEKNUM(tbl_Datos[[#This Row],[Fecha]])</f>
        <v>27</v>
      </c>
    </row>
    <row r="2013" spans="2:7" x14ac:dyDescent="0.3">
      <c r="B2013" s="17">
        <v>46203</v>
      </c>
      <c r="C2013" t="s">
        <v>42</v>
      </c>
      <c r="D2013" t="s">
        <v>223</v>
      </c>
      <c r="E2013">
        <v>477</v>
      </c>
      <c r="F2013" t="str">
        <f>TEXT(tbl_Datos[[#This Row],[Fecha]],"dddd")</f>
        <v>martes</v>
      </c>
      <c r="G2013">
        <f>WEEKNUM(tbl_Datos[[#This Row],[Fecha]])</f>
        <v>27</v>
      </c>
    </row>
    <row r="2014" spans="2:7" x14ac:dyDescent="0.3">
      <c r="B2014" s="17">
        <v>46203</v>
      </c>
      <c r="C2014" t="s">
        <v>106</v>
      </c>
      <c r="D2014" t="s">
        <v>226</v>
      </c>
      <c r="E2014">
        <v>1728</v>
      </c>
      <c r="F2014" t="str">
        <f>TEXT(tbl_Datos[[#This Row],[Fecha]],"dddd")</f>
        <v>martes</v>
      </c>
      <c r="G2014">
        <f>WEEKNUM(tbl_Datos[[#This Row],[Fecha]])</f>
        <v>27</v>
      </c>
    </row>
    <row r="2015" spans="2:7" x14ac:dyDescent="0.3">
      <c r="B2015" s="17">
        <v>46203</v>
      </c>
      <c r="C2015" t="s">
        <v>42</v>
      </c>
      <c r="D2015" t="s">
        <v>237</v>
      </c>
      <c r="E2015">
        <v>1512</v>
      </c>
      <c r="F2015" t="str">
        <f>TEXT(tbl_Datos[[#This Row],[Fecha]],"dddd")</f>
        <v>martes</v>
      </c>
      <c r="G2015">
        <f>WEEKNUM(tbl_Datos[[#This Row],[Fecha]])</f>
        <v>27</v>
      </c>
    </row>
    <row r="2016" spans="2:7" x14ac:dyDescent="0.3">
      <c r="B2016" s="17">
        <v>46204</v>
      </c>
      <c r="C2016" t="s">
        <v>42</v>
      </c>
      <c r="D2016" t="s">
        <v>231</v>
      </c>
      <c r="E2016">
        <v>198</v>
      </c>
      <c r="F2016" t="str">
        <f>TEXT(tbl_Datos[[#This Row],[Fecha]],"dddd")</f>
        <v>miércoles</v>
      </c>
      <c r="G2016">
        <f>WEEKNUM(tbl_Datos[[#This Row],[Fecha]])</f>
        <v>27</v>
      </c>
    </row>
    <row r="2017" spans="2:7" x14ac:dyDescent="0.3">
      <c r="B2017" s="17">
        <v>46204</v>
      </c>
      <c r="C2017" t="s">
        <v>38</v>
      </c>
      <c r="D2017" t="s">
        <v>217</v>
      </c>
      <c r="E2017">
        <v>104</v>
      </c>
      <c r="F2017" t="str">
        <f>TEXT(tbl_Datos[[#This Row],[Fecha]],"dddd")</f>
        <v>miércoles</v>
      </c>
      <c r="G2017">
        <f>WEEKNUM(tbl_Datos[[#This Row],[Fecha]])</f>
        <v>27</v>
      </c>
    </row>
    <row r="2018" spans="2:7" x14ac:dyDescent="0.3">
      <c r="B2018" s="17">
        <v>46204</v>
      </c>
      <c r="C2018" t="s">
        <v>106</v>
      </c>
      <c r="D2018" t="s">
        <v>223</v>
      </c>
      <c r="E2018">
        <v>1272</v>
      </c>
      <c r="F2018" t="str">
        <f>TEXT(tbl_Datos[[#This Row],[Fecha]],"dddd")</f>
        <v>miércoles</v>
      </c>
      <c r="G2018">
        <f>WEEKNUM(tbl_Datos[[#This Row],[Fecha]])</f>
        <v>27</v>
      </c>
    </row>
    <row r="2019" spans="2:7" x14ac:dyDescent="0.3">
      <c r="B2019" s="17">
        <v>46204</v>
      </c>
      <c r="C2019" t="s">
        <v>38</v>
      </c>
      <c r="D2019" t="s">
        <v>239</v>
      </c>
      <c r="E2019">
        <v>418</v>
      </c>
      <c r="F2019" t="str">
        <f>TEXT(tbl_Datos[[#This Row],[Fecha]],"dddd")</f>
        <v>miércoles</v>
      </c>
      <c r="G2019">
        <f>WEEKNUM(tbl_Datos[[#This Row],[Fecha]])</f>
        <v>27</v>
      </c>
    </row>
    <row r="2020" spans="2:7" x14ac:dyDescent="0.3">
      <c r="B2020" s="17">
        <v>46204</v>
      </c>
      <c r="C2020" t="s">
        <v>42</v>
      </c>
      <c r="D2020" t="s">
        <v>226</v>
      </c>
      <c r="E2020">
        <v>576</v>
      </c>
      <c r="F2020" t="str">
        <f>TEXT(tbl_Datos[[#This Row],[Fecha]],"dddd")</f>
        <v>miércoles</v>
      </c>
      <c r="G2020">
        <f>WEEKNUM(tbl_Datos[[#This Row],[Fecha]])</f>
        <v>27</v>
      </c>
    </row>
    <row r="2021" spans="2:7" x14ac:dyDescent="0.3">
      <c r="B2021" s="17">
        <v>46204</v>
      </c>
      <c r="C2021" t="s">
        <v>42</v>
      </c>
      <c r="D2021" t="s">
        <v>230</v>
      </c>
      <c r="E2021">
        <v>222</v>
      </c>
      <c r="F2021" t="str">
        <f>TEXT(tbl_Datos[[#This Row],[Fecha]],"dddd")</f>
        <v>miércoles</v>
      </c>
      <c r="G2021">
        <f>WEEKNUM(tbl_Datos[[#This Row],[Fecha]])</f>
        <v>27</v>
      </c>
    </row>
    <row r="2022" spans="2:7" x14ac:dyDescent="0.3">
      <c r="B2022" s="17">
        <v>46204</v>
      </c>
      <c r="C2022" t="s">
        <v>106</v>
      </c>
      <c r="D2022" t="s">
        <v>233</v>
      </c>
      <c r="E2022">
        <v>459</v>
      </c>
      <c r="F2022" t="str">
        <f>TEXT(tbl_Datos[[#This Row],[Fecha]],"dddd")</f>
        <v>miércoles</v>
      </c>
      <c r="G2022">
        <f>WEEKNUM(tbl_Datos[[#This Row],[Fecha]])</f>
        <v>27</v>
      </c>
    </row>
    <row r="2023" spans="2:7" x14ac:dyDescent="0.3">
      <c r="B2023" s="17">
        <v>46204</v>
      </c>
      <c r="C2023" t="s">
        <v>106</v>
      </c>
      <c r="D2023" t="s">
        <v>241</v>
      </c>
      <c r="E2023">
        <v>240</v>
      </c>
      <c r="F2023" t="str">
        <f>TEXT(tbl_Datos[[#This Row],[Fecha]],"dddd")</f>
        <v>miércoles</v>
      </c>
      <c r="G2023">
        <f>WEEKNUM(tbl_Datos[[#This Row],[Fecha]])</f>
        <v>27</v>
      </c>
    </row>
    <row r="2024" spans="2:7" x14ac:dyDescent="0.3">
      <c r="B2024" s="17">
        <v>46204</v>
      </c>
      <c r="C2024" t="s">
        <v>38</v>
      </c>
      <c r="D2024" t="s">
        <v>237</v>
      </c>
      <c r="E2024">
        <v>189</v>
      </c>
      <c r="F2024" t="str">
        <f>TEXT(tbl_Datos[[#This Row],[Fecha]],"dddd")</f>
        <v>miércoles</v>
      </c>
      <c r="G2024">
        <f>WEEKNUM(tbl_Datos[[#This Row],[Fecha]])</f>
        <v>27</v>
      </c>
    </row>
    <row r="2025" spans="2:7" x14ac:dyDescent="0.3">
      <c r="B2025" s="17">
        <v>46204</v>
      </c>
      <c r="C2025" t="s">
        <v>38</v>
      </c>
      <c r="D2025" t="s">
        <v>227</v>
      </c>
      <c r="E2025">
        <v>406</v>
      </c>
      <c r="F2025" t="str">
        <f>TEXT(tbl_Datos[[#This Row],[Fecha]],"dddd")</f>
        <v>miércoles</v>
      </c>
      <c r="G2025">
        <f>WEEKNUM(tbl_Datos[[#This Row],[Fecha]])</f>
        <v>27</v>
      </c>
    </row>
    <row r="2026" spans="2:7" x14ac:dyDescent="0.3">
      <c r="B2026" s="17">
        <v>46205</v>
      </c>
      <c r="C2026" t="s">
        <v>38</v>
      </c>
      <c r="D2026" t="s">
        <v>217</v>
      </c>
      <c r="E2026">
        <v>1248</v>
      </c>
      <c r="F2026" t="str">
        <f>TEXT(tbl_Datos[[#This Row],[Fecha]],"dddd")</f>
        <v>jueves</v>
      </c>
      <c r="G2026">
        <f>WEEKNUM(tbl_Datos[[#This Row],[Fecha]])</f>
        <v>27</v>
      </c>
    </row>
    <row r="2027" spans="2:7" x14ac:dyDescent="0.3">
      <c r="B2027" s="17">
        <v>46205</v>
      </c>
      <c r="C2027" t="s">
        <v>106</v>
      </c>
      <c r="D2027" t="s">
        <v>231</v>
      </c>
      <c r="E2027">
        <v>440</v>
      </c>
      <c r="F2027" t="str">
        <f>TEXT(tbl_Datos[[#This Row],[Fecha]],"dddd")</f>
        <v>jueves</v>
      </c>
      <c r="G2027">
        <f>WEEKNUM(tbl_Datos[[#This Row],[Fecha]])</f>
        <v>27</v>
      </c>
    </row>
    <row r="2028" spans="2:7" x14ac:dyDescent="0.3">
      <c r="B2028" s="17">
        <v>46205</v>
      </c>
      <c r="C2028" t="s">
        <v>42</v>
      </c>
      <c r="D2028" t="s">
        <v>227</v>
      </c>
      <c r="E2028">
        <v>870</v>
      </c>
      <c r="F2028" t="str">
        <f>TEXT(tbl_Datos[[#This Row],[Fecha]],"dddd")</f>
        <v>jueves</v>
      </c>
      <c r="G2028">
        <f>WEEKNUM(tbl_Datos[[#This Row],[Fecha]])</f>
        <v>27</v>
      </c>
    </row>
    <row r="2029" spans="2:7" x14ac:dyDescent="0.3">
      <c r="B2029" s="17">
        <v>46205</v>
      </c>
      <c r="C2029" t="s">
        <v>106</v>
      </c>
      <c r="D2029" t="s">
        <v>228</v>
      </c>
      <c r="E2029">
        <v>72</v>
      </c>
      <c r="F2029" t="str">
        <f>TEXT(tbl_Datos[[#This Row],[Fecha]],"dddd")</f>
        <v>jueves</v>
      </c>
      <c r="G2029">
        <f>WEEKNUM(tbl_Datos[[#This Row],[Fecha]])</f>
        <v>27</v>
      </c>
    </row>
    <row r="2030" spans="2:7" x14ac:dyDescent="0.3">
      <c r="B2030" s="17">
        <v>46205</v>
      </c>
      <c r="C2030" t="s">
        <v>106</v>
      </c>
      <c r="D2030" t="s">
        <v>240</v>
      </c>
      <c r="E2030">
        <v>450</v>
      </c>
      <c r="F2030" t="str">
        <f>TEXT(tbl_Datos[[#This Row],[Fecha]],"dddd")</f>
        <v>jueves</v>
      </c>
      <c r="G2030">
        <f>WEEKNUM(tbl_Datos[[#This Row],[Fecha]])</f>
        <v>27</v>
      </c>
    </row>
    <row r="2031" spans="2:7" x14ac:dyDescent="0.3">
      <c r="B2031" s="17">
        <v>46205</v>
      </c>
      <c r="C2031" t="s">
        <v>38</v>
      </c>
      <c r="D2031" t="s">
        <v>229</v>
      </c>
      <c r="E2031">
        <v>88</v>
      </c>
      <c r="F2031" t="str">
        <f>TEXT(tbl_Datos[[#This Row],[Fecha]],"dddd")</f>
        <v>jueves</v>
      </c>
      <c r="G2031">
        <f>WEEKNUM(tbl_Datos[[#This Row],[Fecha]])</f>
        <v>27</v>
      </c>
    </row>
    <row r="2032" spans="2:7" x14ac:dyDescent="0.3">
      <c r="B2032" s="17">
        <v>46205</v>
      </c>
      <c r="C2032" t="s">
        <v>42</v>
      </c>
      <c r="D2032" t="s">
        <v>229</v>
      </c>
      <c r="E2032">
        <v>1408</v>
      </c>
      <c r="F2032" t="str">
        <f>TEXT(tbl_Datos[[#This Row],[Fecha]],"dddd")</f>
        <v>jueves</v>
      </c>
      <c r="G2032">
        <f>WEEKNUM(tbl_Datos[[#This Row],[Fecha]])</f>
        <v>27</v>
      </c>
    </row>
    <row r="2033" spans="2:7" x14ac:dyDescent="0.3">
      <c r="B2033" s="17">
        <v>46205</v>
      </c>
      <c r="C2033" t="s">
        <v>38</v>
      </c>
      <c r="D2033" t="s">
        <v>230</v>
      </c>
      <c r="E2033">
        <v>518</v>
      </c>
      <c r="F2033" t="str">
        <f>TEXT(tbl_Datos[[#This Row],[Fecha]],"dddd")</f>
        <v>jueves</v>
      </c>
      <c r="G2033">
        <f>WEEKNUM(tbl_Datos[[#This Row],[Fecha]])</f>
        <v>27</v>
      </c>
    </row>
    <row r="2034" spans="2:7" x14ac:dyDescent="0.3">
      <c r="B2034" s="17">
        <v>46205</v>
      </c>
      <c r="C2034" t="s">
        <v>38</v>
      </c>
      <c r="D2034" t="s">
        <v>237</v>
      </c>
      <c r="E2034">
        <v>504</v>
      </c>
      <c r="F2034" t="str">
        <f>TEXT(tbl_Datos[[#This Row],[Fecha]],"dddd")</f>
        <v>jueves</v>
      </c>
      <c r="G2034">
        <f>WEEKNUM(tbl_Datos[[#This Row],[Fecha]])</f>
        <v>27</v>
      </c>
    </row>
    <row r="2035" spans="2:7" x14ac:dyDescent="0.3">
      <c r="B2035" s="17">
        <v>46205</v>
      </c>
      <c r="C2035" t="s">
        <v>39</v>
      </c>
      <c r="D2035" t="s">
        <v>227</v>
      </c>
      <c r="E2035">
        <v>928</v>
      </c>
      <c r="F2035" t="str">
        <f>TEXT(tbl_Datos[[#This Row],[Fecha]],"dddd")</f>
        <v>jueves</v>
      </c>
      <c r="G2035">
        <f>WEEKNUM(tbl_Datos[[#This Row],[Fecha]])</f>
        <v>27</v>
      </c>
    </row>
    <row r="2036" spans="2:7" x14ac:dyDescent="0.3">
      <c r="B2036" s="17">
        <v>46205</v>
      </c>
      <c r="C2036" t="s">
        <v>39</v>
      </c>
      <c r="D2036" t="s">
        <v>226</v>
      </c>
      <c r="E2036">
        <v>2016</v>
      </c>
      <c r="F2036" t="str">
        <f>TEXT(tbl_Datos[[#This Row],[Fecha]],"dddd")</f>
        <v>jueves</v>
      </c>
      <c r="G2036">
        <f>WEEKNUM(tbl_Datos[[#This Row],[Fecha]])</f>
        <v>27</v>
      </c>
    </row>
    <row r="2037" spans="2:7" x14ac:dyDescent="0.3">
      <c r="B2037" s="17">
        <v>46205</v>
      </c>
      <c r="C2037" t="s">
        <v>106</v>
      </c>
      <c r="D2037" t="s">
        <v>215</v>
      </c>
      <c r="E2037">
        <v>552</v>
      </c>
      <c r="F2037" t="str">
        <f>TEXT(tbl_Datos[[#This Row],[Fecha]],"dddd")</f>
        <v>jueves</v>
      </c>
      <c r="G2037">
        <f>WEEKNUM(tbl_Datos[[#This Row],[Fecha]])</f>
        <v>27</v>
      </c>
    </row>
    <row r="2038" spans="2:7" x14ac:dyDescent="0.3">
      <c r="B2038" s="17">
        <v>46205</v>
      </c>
      <c r="C2038" t="s">
        <v>42</v>
      </c>
      <c r="D2038" t="s">
        <v>228</v>
      </c>
      <c r="E2038">
        <v>504</v>
      </c>
      <c r="F2038" t="str">
        <f>TEXT(tbl_Datos[[#This Row],[Fecha]],"dddd")</f>
        <v>jueves</v>
      </c>
      <c r="G2038">
        <f>WEEKNUM(tbl_Datos[[#This Row],[Fecha]])</f>
        <v>27</v>
      </c>
    </row>
    <row r="2039" spans="2:7" x14ac:dyDescent="0.3">
      <c r="B2039" s="17">
        <v>46206</v>
      </c>
      <c r="C2039" t="s">
        <v>38</v>
      </c>
      <c r="D2039" t="s">
        <v>227</v>
      </c>
      <c r="E2039">
        <v>1334</v>
      </c>
      <c r="F2039" t="str">
        <f>TEXT(tbl_Datos[[#This Row],[Fecha]],"dddd")</f>
        <v>viernes</v>
      </c>
      <c r="G2039">
        <f>WEEKNUM(tbl_Datos[[#This Row],[Fecha]])</f>
        <v>27</v>
      </c>
    </row>
    <row r="2040" spans="2:7" x14ac:dyDescent="0.3">
      <c r="B2040" s="17">
        <v>46206</v>
      </c>
      <c r="C2040" t="s">
        <v>106</v>
      </c>
      <c r="D2040" t="s">
        <v>223</v>
      </c>
      <c r="E2040">
        <v>848</v>
      </c>
      <c r="F2040" t="str">
        <f>TEXT(tbl_Datos[[#This Row],[Fecha]],"dddd")</f>
        <v>viernes</v>
      </c>
      <c r="G2040">
        <f>WEEKNUM(tbl_Datos[[#This Row],[Fecha]])</f>
        <v>27</v>
      </c>
    </row>
    <row r="2041" spans="2:7" x14ac:dyDescent="0.3">
      <c r="B2041" s="17">
        <v>46206</v>
      </c>
      <c r="C2041" t="s">
        <v>106</v>
      </c>
      <c r="D2041" t="s">
        <v>226</v>
      </c>
      <c r="E2041">
        <v>1440</v>
      </c>
      <c r="F2041" t="str">
        <f>TEXT(tbl_Datos[[#This Row],[Fecha]],"dddd")</f>
        <v>viernes</v>
      </c>
      <c r="G2041">
        <f>WEEKNUM(tbl_Datos[[#This Row],[Fecha]])</f>
        <v>27</v>
      </c>
    </row>
    <row r="2042" spans="2:7" x14ac:dyDescent="0.3">
      <c r="B2042" s="17">
        <v>46206</v>
      </c>
      <c r="C2042" t="s">
        <v>42</v>
      </c>
      <c r="D2042" t="s">
        <v>239</v>
      </c>
      <c r="E2042">
        <v>874</v>
      </c>
      <c r="F2042" t="str">
        <f>TEXT(tbl_Datos[[#This Row],[Fecha]],"dddd")</f>
        <v>viernes</v>
      </c>
      <c r="G2042">
        <f>WEEKNUM(tbl_Datos[[#This Row],[Fecha]])</f>
        <v>27</v>
      </c>
    </row>
    <row r="2043" spans="2:7" x14ac:dyDescent="0.3">
      <c r="B2043" s="17">
        <v>46206</v>
      </c>
      <c r="C2043" t="s">
        <v>39</v>
      </c>
      <c r="D2043" t="s">
        <v>223</v>
      </c>
      <c r="E2043">
        <v>371</v>
      </c>
      <c r="F2043" t="str">
        <f>TEXT(tbl_Datos[[#This Row],[Fecha]],"dddd")</f>
        <v>viernes</v>
      </c>
      <c r="G2043">
        <f>WEEKNUM(tbl_Datos[[#This Row],[Fecha]])</f>
        <v>27</v>
      </c>
    </row>
    <row r="2044" spans="2:7" x14ac:dyDescent="0.3">
      <c r="B2044" s="17">
        <v>46206</v>
      </c>
      <c r="C2044" t="s">
        <v>106</v>
      </c>
      <c r="D2044" t="s">
        <v>239</v>
      </c>
      <c r="E2044">
        <v>456</v>
      </c>
      <c r="F2044" t="str">
        <f>TEXT(tbl_Datos[[#This Row],[Fecha]],"dddd")</f>
        <v>viernes</v>
      </c>
      <c r="G2044">
        <f>WEEKNUM(tbl_Datos[[#This Row],[Fecha]])</f>
        <v>27</v>
      </c>
    </row>
    <row r="2045" spans="2:7" x14ac:dyDescent="0.3">
      <c r="B2045" s="17">
        <v>46207</v>
      </c>
      <c r="C2045" t="s">
        <v>42</v>
      </c>
      <c r="D2045" t="s">
        <v>241</v>
      </c>
      <c r="E2045">
        <v>1020</v>
      </c>
      <c r="F2045" t="str">
        <f>TEXT(tbl_Datos[[#This Row],[Fecha]],"dddd")</f>
        <v>sábado</v>
      </c>
      <c r="G2045">
        <f>WEEKNUM(tbl_Datos[[#This Row],[Fecha]])</f>
        <v>27</v>
      </c>
    </row>
    <row r="2046" spans="2:7" x14ac:dyDescent="0.3">
      <c r="B2046" s="17">
        <v>46207</v>
      </c>
      <c r="C2046" t="s">
        <v>38</v>
      </c>
      <c r="D2046" t="s">
        <v>234</v>
      </c>
      <c r="E2046">
        <v>918</v>
      </c>
      <c r="F2046" t="str">
        <f>TEXT(tbl_Datos[[#This Row],[Fecha]],"dddd")</f>
        <v>sábado</v>
      </c>
      <c r="G2046">
        <f>WEEKNUM(tbl_Datos[[#This Row],[Fecha]])</f>
        <v>27</v>
      </c>
    </row>
    <row r="2047" spans="2:7" x14ac:dyDescent="0.3">
      <c r="B2047" s="17">
        <v>46207</v>
      </c>
      <c r="C2047" t="s">
        <v>38</v>
      </c>
      <c r="D2047" t="s">
        <v>219</v>
      </c>
      <c r="E2047">
        <v>1274</v>
      </c>
      <c r="F2047" t="str">
        <f>TEXT(tbl_Datos[[#This Row],[Fecha]],"dddd")</f>
        <v>sábado</v>
      </c>
      <c r="G2047">
        <f>WEEKNUM(tbl_Datos[[#This Row],[Fecha]])</f>
        <v>27</v>
      </c>
    </row>
    <row r="2048" spans="2:7" x14ac:dyDescent="0.3">
      <c r="B2048" s="17">
        <v>46207</v>
      </c>
      <c r="C2048" t="s">
        <v>106</v>
      </c>
      <c r="D2048" t="s">
        <v>227</v>
      </c>
      <c r="E2048">
        <v>754</v>
      </c>
      <c r="F2048" t="str">
        <f>TEXT(tbl_Datos[[#This Row],[Fecha]],"dddd")</f>
        <v>sábado</v>
      </c>
      <c r="G2048">
        <f>WEEKNUM(tbl_Datos[[#This Row],[Fecha]])</f>
        <v>27</v>
      </c>
    </row>
    <row r="2049" spans="2:7" x14ac:dyDescent="0.3">
      <c r="B2049" s="17">
        <v>46207</v>
      </c>
      <c r="C2049" t="s">
        <v>42</v>
      </c>
      <c r="D2049" t="s">
        <v>232</v>
      </c>
      <c r="E2049">
        <v>705</v>
      </c>
      <c r="F2049" t="str">
        <f>TEXT(tbl_Datos[[#This Row],[Fecha]],"dddd")</f>
        <v>sábado</v>
      </c>
      <c r="G2049">
        <f>WEEKNUM(tbl_Datos[[#This Row],[Fecha]])</f>
        <v>27</v>
      </c>
    </row>
    <row r="2050" spans="2:7" x14ac:dyDescent="0.3">
      <c r="B2050" s="17">
        <v>46207</v>
      </c>
      <c r="C2050" t="s">
        <v>106</v>
      </c>
      <c r="D2050" t="s">
        <v>225</v>
      </c>
      <c r="E2050">
        <v>768</v>
      </c>
      <c r="F2050" t="str">
        <f>TEXT(tbl_Datos[[#This Row],[Fecha]],"dddd")</f>
        <v>sábado</v>
      </c>
      <c r="G2050">
        <f>WEEKNUM(tbl_Datos[[#This Row],[Fecha]])</f>
        <v>27</v>
      </c>
    </row>
    <row r="2051" spans="2:7" x14ac:dyDescent="0.3">
      <c r="B2051" s="17">
        <v>46207</v>
      </c>
      <c r="C2051" t="s">
        <v>39</v>
      </c>
      <c r="D2051" t="s">
        <v>231</v>
      </c>
      <c r="E2051">
        <v>22</v>
      </c>
      <c r="F2051" t="str">
        <f>TEXT(tbl_Datos[[#This Row],[Fecha]],"dddd")</f>
        <v>sábado</v>
      </c>
      <c r="G2051">
        <f>WEEKNUM(tbl_Datos[[#This Row],[Fecha]])</f>
        <v>27</v>
      </c>
    </row>
    <row r="2052" spans="2:7" x14ac:dyDescent="0.3">
      <c r="B2052" s="17">
        <v>46207</v>
      </c>
      <c r="C2052" t="s">
        <v>39</v>
      </c>
      <c r="D2052" t="s">
        <v>221</v>
      </c>
      <c r="E2052">
        <v>104</v>
      </c>
      <c r="F2052" t="str">
        <f>TEXT(tbl_Datos[[#This Row],[Fecha]],"dddd")</f>
        <v>sábado</v>
      </c>
      <c r="G2052">
        <f>WEEKNUM(tbl_Datos[[#This Row],[Fecha]])</f>
        <v>27</v>
      </c>
    </row>
    <row r="2053" spans="2:7" x14ac:dyDescent="0.3">
      <c r="B2053" s="17">
        <v>46207</v>
      </c>
      <c r="C2053" t="s">
        <v>39</v>
      </c>
      <c r="D2053" t="s">
        <v>217</v>
      </c>
      <c r="E2053">
        <v>1144</v>
      </c>
      <c r="F2053" t="str">
        <f>TEXT(tbl_Datos[[#This Row],[Fecha]],"dddd")</f>
        <v>sábado</v>
      </c>
      <c r="G2053">
        <f>WEEKNUM(tbl_Datos[[#This Row],[Fecha]])</f>
        <v>27</v>
      </c>
    </row>
    <row r="2054" spans="2:7" x14ac:dyDescent="0.3">
      <c r="B2054" s="17">
        <v>46207</v>
      </c>
      <c r="C2054" t="s">
        <v>38</v>
      </c>
      <c r="D2054" t="s">
        <v>235</v>
      </c>
      <c r="E2054">
        <v>559</v>
      </c>
      <c r="F2054" t="str">
        <f>TEXT(tbl_Datos[[#This Row],[Fecha]],"dddd")</f>
        <v>sábado</v>
      </c>
      <c r="G2054">
        <f>WEEKNUM(tbl_Datos[[#This Row],[Fecha]])</f>
        <v>27</v>
      </c>
    </row>
    <row r="2055" spans="2:7" x14ac:dyDescent="0.3">
      <c r="B2055" s="17">
        <v>46207</v>
      </c>
      <c r="C2055" t="s">
        <v>38</v>
      </c>
      <c r="D2055" t="s">
        <v>231</v>
      </c>
      <c r="E2055">
        <v>440</v>
      </c>
      <c r="F2055" t="str">
        <f>TEXT(tbl_Datos[[#This Row],[Fecha]],"dddd")</f>
        <v>sábado</v>
      </c>
      <c r="G2055">
        <f>WEEKNUM(tbl_Datos[[#This Row],[Fecha]])</f>
        <v>27</v>
      </c>
    </row>
    <row r="2056" spans="2:7" x14ac:dyDescent="0.3">
      <c r="B2056" s="17">
        <v>46207</v>
      </c>
      <c r="C2056" t="s">
        <v>106</v>
      </c>
      <c r="D2056" t="s">
        <v>233</v>
      </c>
      <c r="E2056">
        <v>816</v>
      </c>
      <c r="F2056" t="str">
        <f>TEXT(tbl_Datos[[#This Row],[Fecha]],"dddd")</f>
        <v>sábado</v>
      </c>
      <c r="G2056">
        <f>WEEKNUM(tbl_Datos[[#This Row],[Fecha]])</f>
        <v>27</v>
      </c>
    </row>
    <row r="2057" spans="2:7" x14ac:dyDescent="0.3">
      <c r="B2057" s="17">
        <v>46207</v>
      </c>
      <c r="C2057" t="s">
        <v>42</v>
      </c>
      <c r="D2057" t="s">
        <v>217</v>
      </c>
      <c r="E2057">
        <v>988</v>
      </c>
      <c r="F2057" t="str">
        <f>TEXT(tbl_Datos[[#This Row],[Fecha]],"dddd")</f>
        <v>sábado</v>
      </c>
      <c r="G2057">
        <f>WEEKNUM(tbl_Datos[[#This Row],[Fecha]])</f>
        <v>27</v>
      </c>
    </row>
    <row r="2058" spans="2:7" x14ac:dyDescent="0.3">
      <c r="B2058" s="17">
        <v>46207</v>
      </c>
      <c r="C2058" t="s">
        <v>39</v>
      </c>
      <c r="D2058" t="s">
        <v>226</v>
      </c>
      <c r="E2058">
        <v>2400</v>
      </c>
      <c r="F2058" t="str">
        <f>TEXT(tbl_Datos[[#This Row],[Fecha]],"dddd")</f>
        <v>sábado</v>
      </c>
      <c r="G2058">
        <f>WEEKNUM(tbl_Datos[[#This Row],[Fecha]])</f>
        <v>27</v>
      </c>
    </row>
    <row r="2059" spans="2:7" x14ac:dyDescent="0.3">
      <c r="B2059" s="17">
        <v>46208</v>
      </c>
      <c r="C2059" t="s">
        <v>106</v>
      </c>
      <c r="D2059" t="s">
        <v>223</v>
      </c>
      <c r="E2059">
        <v>636</v>
      </c>
      <c r="F2059" t="str">
        <f>TEXT(tbl_Datos[[#This Row],[Fecha]],"dddd")</f>
        <v>domingo</v>
      </c>
      <c r="G2059">
        <f>WEEKNUM(tbl_Datos[[#This Row],[Fecha]])</f>
        <v>28</v>
      </c>
    </row>
    <row r="2060" spans="2:7" x14ac:dyDescent="0.3">
      <c r="B2060" s="17">
        <v>46208</v>
      </c>
      <c r="C2060" t="s">
        <v>106</v>
      </c>
      <c r="D2060" t="s">
        <v>239</v>
      </c>
      <c r="E2060">
        <v>760</v>
      </c>
      <c r="F2060" t="str">
        <f>TEXT(tbl_Datos[[#This Row],[Fecha]],"dddd")</f>
        <v>domingo</v>
      </c>
      <c r="G2060">
        <f>WEEKNUM(tbl_Datos[[#This Row],[Fecha]])</f>
        <v>28</v>
      </c>
    </row>
    <row r="2061" spans="2:7" x14ac:dyDescent="0.3">
      <c r="B2061" s="17">
        <v>46208</v>
      </c>
      <c r="C2061" t="s">
        <v>42</v>
      </c>
      <c r="D2061" t="s">
        <v>237</v>
      </c>
      <c r="E2061">
        <v>315</v>
      </c>
      <c r="F2061" t="str">
        <f>TEXT(tbl_Datos[[#This Row],[Fecha]],"dddd")</f>
        <v>domingo</v>
      </c>
      <c r="G2061">
        <f>WEEKNUM(tbl_Datos[[#This Row],[Fecha]])</f>
        <v>28</v>
      </c>
    </row>
    <row r="2062" spans="2:7" x14ac:dyDescent="0.3">
      <c r="B2062" s="17">
        <v>46208</v>
      </c>
      <c r="C2062" t="s">
        <v>42</v>
      </c>
      <c r="D2062" t="s">
        <v>228</v>
      </c>
      <c r="E2062">
        <v>1800</v>
      </c>
      <c r="F2062" t="str">
        <f>TEXT(tbl_Datos[[#This Row],[Fecha]],"dddd")</f>
        <v>domingo</v>
      </c>
      <c r="G2062">
        <f>WEEKNUM(tbl_Datos[[#This Row],[Fecha]])</f>
        <v>28</v>
      </c>
    </row>
    <row r="2063" spans="2:7" x14ac:dyDescent="0.3">
      <c r="B2063" s="17">
        <v>46208</v>
      </c>
      <c r="C2063" t="s">
        <v>39</v>
      </c>
      <c r="D2063" t="s">
        <v>241</v>
      </c>
      <c r="E2063">
        <v>420</v>
      </c>
      <c r="F2063" t="str">
        <f>TEXT(tbl_Datos[[#This Row],[Fecha]],"dddd")</f>
        <v>domingo</v>
      </c>
      <c r="G2063">
        <f>WEEKNUM(tbl_Datos[[#This Row],[Fecha]])</f>
        <v>28</v>
      </c>
    </row>
    <row r="2064" spans="2:7" x14ac:dyDescent="0.3">
      <c r="B2064" s="17">
        <v>46208</v>
      </c>
      <c r="C2064" t="s">
        <v>39</v>
      </c>
      <c r="D2064" t="s">
        <v>233</v>
      </c>
      <c r="E2064">
        <v>1122</v>
      </c>
      <c r="F2064" t="str">
        <f>TEXT(tbl_Datos[[#This Row],[Fecha]],"dddd")</f>
        <v>domingo</v>
      </c>
      <c r="G2064">
        <f>WEEKNUM(tbl_Datos[[#This Row],[Fecha]])</f>
        <v>28</v>
      </c>
    </row>
    <row r="2065" spans="2:7" x14ac:dyDescent="0.3">
      <c r="B2065" s="17">
        <v>46208</v>
      </c>
      <c r="C2065" t="s">
        <v>38</v>
      </c>
      <c r="D2065" t="s">
        <v>235</v>
      </c>
      <c r="E2065">
        <v>473</v>
      </c>
      <c r="F2065" t="str">
        <f>TEXT(tbl_Datos[[#This Row],[Fecha]],"dddd")</f>
        <v>domingo</v>
      </c>
      <c r="G2065">
        <f>WEEKNUM(tbl_Datos[[#This Row],[Fecha]])</f>
        <v>28</v>
      </c>
    </row>
    <row r="2066" spans="2:7" x14ac:dyDescent="0.3">
      <c r="B2066" s="17">
        <v>46208</v>
      </c>
      <c r="C2066" t="s">
        <v>39</v>
      </c>
      <c r="D2066" t="s">
        <v>219</v>
      </c>
      <c r="E2066">
        <v>637</v>
      </c>
      <c r="F2066" t="str">
        <f>TEXT(tbl_Datos[[#This Row],[Fecha]],"dddd")</f>
        <v>domingo</v>
      </c>
      <c r="G2066">
        <f>WEEKNUM(tbl_Datos[[#This Row],[Fecha]])</f>
        <v>28</v>
      </c>
    </row>
    <row r="2067" spans="2:7" x14ac:dyDescent="0.3">
      <c r="B2067" s="17">
        <v>46208</v>
      </c>
      <c r="C2067" t="s">
        <v>106</v>
      </c>
      <c r="D2067" t="s">
        <v>226</v>
      </c>
      <c r="E2067">
        <v>192</v>
      </c>
      <c r="F2067" t="str">
        <f>TEXT(tbl_Datos[[#This Row],[Fecha]],"dddd")</f>
        <v>domingo</v>
      </c>
      <c r="G2067">
        <f>WEEKNUM(tbl_Datos[[#This Row],[Fecha]])</f>
        <v>28</v>
      </c>
    </row>
    <row r="2068" spans="2:7" x14ac:dyDescent="0.3">
      <c r="B2068" s="17">
        <v>46208</v>
      </c>
      <c r="C2068" t="s">
        <v>106</v>
      </c>
      <c r="D2068" t="s">
        <v>228</v>
      </c>
      <c r="E2068">
        <v>432</v>
      </c>
      <c r="F2068" t="str">
        <f>TEXT(tbl_Datos[[#This Row],[Fecha]],"dddd")</f>
        <v>domingo</v>
      </c>
      <c r="G2068">
        <f>WEEKNUM(tbl_Datos[[#This Row],[Fecha]])</f>
        <v>28</v>
      </c>
    </row>
    <row r="2069" spans="2:7" x14ac:dyDescent="0.3">
      <c r="B2069" s="17">
        <v>46208</v>
      </c>
      <c r="C2069" t="s">
        <v>39</v>
      </c>
      <c r="D2069" t="s">
        <v>225</v>
      </c>
      <c r="E2069">
        <v>768</v>
      </c>
      <c r="F2069" t="str">
        <f>TEXT(tbl_Datos[[#This Row],[Fecha]],"dddd")</f>
        <v>domingo</v>
      </c>
      <c r="G2069">
        <f>WEEKNUM(tbl_Datos[[#This Row],[Fecha]])</f>
        <v>28</v>
      </c>
    </row>
    <row r="2070" spans="2:7" x14ac:dyDescent="0.3">
      <c r="B2070" s="17">
        <v>46208</v>
      </c>
      <c r="C2070" t="s">
        <v>39</v>
      </c>
      <c r="D2070" t="s">
        <v>225</v>
      </c>
      <c r="E2070">
        <v>768</v>
      </c>
      <c r="F2070" t="str">
        <f>TEXT(tbl_Datos[[#This Row],[Fecha]],"dddd")</f>
        <v>domingo</v>
      </c>
      <c r="G2070">
        <f>WEEKNUM(tbl_Datos[[#This Row],[Fecha]])</f>
        <v>28</v>
      </c>
    </row>
    <row r="2071" spans="2:7" x14ac:dyDescent="0.3">
      <c r="B2071" s="17">
        <v>46208</v>
      </c>
      <c r="C2071" t="s">
        <v>38</v>
      </c>
      <c r="D2071" t="s">
        <v>237</v>
      </c>
      <c r="E2071">
        <v>504</v>
      </c>
      <c r="F2071" t="str">
        <f>TEXT(tbl_Datos[[#This Row],[Fecha]],"dddd")</f>
        <v>domingo</v>
      </c>
      <c r="G2071">
        <f>WEEKNUM(tbl_Datos[[#This Row],[Fecha]])</f>
        <v>28</v>
      </c>
    </row>
    <row r="2072" spans="2:7" x14ac:dyDescent="0.3">
      <c r="B2072" s="17">
        <v>46209</v>
      </c>
      <c r="C2072" t="s">
        <v>42</v>
      </c>
      <c r="D2072" t="s">
        <v>219</v>
      </c>
      <c r="E2072">
        <v>819</v>
      </c>
      <c r="F2072" t="str">
        <f>TEXT(tbl_Datos[[#This Row],[Fecha]],"dddd")</f>
        <v>lunes</v>
      </c>
      <c r="G2072">
        <f>WEEKNUM(tbl_Datos[[#This Row],[Fecha]])</f>
        <v>28</v>
      </c>
    </row>
    <row r="2073" spans="2:7" x14ac:dyDescent="0.3">
      <c r="B2073" s="17">
        <v>46209</v>
      </c>
      <c r="C2073" t="s">
        <v>42</v>
      </c>
      <c r="D2073" t="s">
        <v>230</v>
      </c>
      <c r="E2073">
        <v>925</v>
      </c>
      <c r="F2073" t="str">
        <f>TEXT(tbl_Datos[[#This Row],[Fecha]],"dddd")</f>
        <v>lunes</v>
      </c>
      <c r="G2073">
        <f>WEEKNUM(tbl_Datos[[#This Row],[Fecha]])</f>
        <v>28</v>
      </c>
    </row>
    <row r="2074" spans="2:7" x14ac:dyDescent="0.3">
      <c r="B2074" s="17">
        <v>46209</v>
      </c>
      <c r="C2074" t="s">
        <v>38</v>
      </c>
      <c r="D2074" t="s">
        <v>226</v>
      </c>
      <c r="E2074">
        <v>2400</v>
      </c>
      <c r="F2074" t="str">
        <f>TEXT(tbl_Datos[[#This Row],[Fecha]],"dddd")</f>
        <v>lunes</v>
      </c>
      <c r="G2074">
        <f>WEEKNUM(tbl_Datos[[#This Row],[Fecha]])</f>
        <v>28</v>
      </c>
    </row>
    <row r="2075" spans="2:7" x14ac:dyDescent="0.3">
      <c r="B2075" s="17">
        <v>46209</v>
      </c>
      <c r="C2075" t="s">
        <v>106</v>
      </c>
      <c r="D2075" t="s">
        <v>223</v>
      </c>
      <c r="E2075">
        <v>583</v>
      </c>
      <c r="F2075" t="str">
        <f>TEXT(tbl_Datos[[#This Row],[Fecha]],"dddd")</f>
        <v>lunes</v>
      </c>
      <c r="G2075">
        <f>WEEKNUM(tbl_Datos[[#This Row],[Fecha]])</f>
        <v>28</v>
      </c>
    </row>
    <row r="2076" spans="2:7" x14ac:dyDescent="0.3">
      <c r="B2076" s="17">
        <v>46209</v>
      </c>
      <c r="C2076" t="s">
        <v>106</v>
      </c>
      <c r="D2076" t="s">
        <v>237</v>
      </c>
      <c r="E2076">
        <v>1260</v>
      </c>
      <c r="F2076" t="str">
        <f>TEXT(tbl_Datos[[#This Row],[Fecha]],"dddd")</f>
        <v>lunes</v>
      </c>
      <c r="G2076">
        <f>WEEKNUM(tbl_Datos[[#This Row],[Fecha]])</f>
        <v>28</v>
      </c>
    </row>
    <row r="2077" spans="2:7" x14ac:dyDescent="0.3">
      <c r="B2077" s="17">
        <v>46209</v>
      </c>
      <c r="C2077" t="s">
        <v>106</v>
      </c>
      <c r="D2077" t="s">
        <v>240</v>
      </c>
      <c r="E2077">
        <v>270</v>
      </c>
      <c r="F2077" t="str">
        <f>TEXT(tbl_Datos[[#This Row],[Fecha]],"dddd")</f>
        <v>lunes</v>
      </c>
      <c r="G2077">
        <f>WEEKNUM(tbl_Datos[[#This Row],[Fecha]])</f>
        <v>28</v>
      </c>
    </row>
    <row r="2078" spans="2:7" x14ac:dyDescent="0.3">
      <c r="B2078" s="17">
        <v>46209</v>
      </c>
      <c r="C2078" t="s">
        <v>106</v>
      </c>
      <c r="D2078" t="s">
        <v>241</v>
      </c>
      <c r="E2078">
        <v>60</v>
      </c>
      <c r="F2078" t="str">
        <f>TEXT(tbl_Datos[[#This Row],[Fecha]],"dddd")</f>
        <v>lunes</v>
      </c>
      <c r="G2078">
        <f>WEEKNUM(tbl_Datos[[#This Row],[Fecha]])</f>
        <v>28</v>
      </c>
    </row>
    <row r="2079" spans="2:7" x14ac:dyDescent="0.3">
      <c r="B2079" s="17">
        <v>46209</v>
      </c>
      <c r="C2079" t="s">
        <v>42</v>
      </c>
      <c r="D2079" t="s">
        <v>228</v>
      </c>
      <c r="E2079">
        <v>288</v>
      </c>
      <c r="F2079" t="str">
        <f>TEXT(tbl_Datos[[#This Row],[Fecha]],"dddd")</f>
        <v>lunes</v>
      </c>
      <c r="G2079">
        <f>WEEKNUM(tbl_Datos[[#This Row],[Fecha]])</f>
        <v>28</v>
      </c>
    </row>
    <row r="2080" spans="2:7" x14ac:dyDescent="0.3">
      <c r="B2080" s="17">
        <v>46209</v>
      </c>
      <c r="C2080" t="s">
        <v>38</v>
      </c>
      <c r="D2080" t="s">
        <v>227</v>
      </c>
      <c r="E2080">
        <v>870</v>
      </c>
      <c r="F2080" t="str">
        <f>TEXT(tbl_Datos[[#This Row],[Fecha]],"dddd")</f>
        <v>lunes</v>
      </c>
      <c r="G2080">
        <f>WEEKNUM(tbl_Datos[[#This Row],[Fecha]])</f>
        <v>28</v>
      </c>
    </row>
    <row r="2081" spans="2:7" x14ac:dyDescent="0.3">
      <c r="B2081" s="17">
        <v>46209</v>
      </c>
      <c r="C2081" t="s">
        <v>39</v>
      </c>
      <c r="D2081" t="s">
        <v>234</v>
      </c>
      <c r="E2081">
        <v>816</v>
      </c>
      <c r="F2081" t="str">
        <f>TEXT(tbl_Datos[[#This Row],[Fecha]],"dddd")</f>
        <v>lunes</v>
      </c>
      <c r="G2081">
        <f>WEEKNUM(tbl_Datos[[#This Row],[Fecha]])</f>
        <v>28</v>
      </c>
    </row>
    <row r="2082" spans="2:7" x14ac:dyDescent="0.3">
      <c r="B2082" s="17">
        <v>46209</v>
      </c>
      <c r="C2082" t="s">
        <v>106</v>
      </c>
      <c r="D2082" t="s">
        <v>234</v>
      </c>
      <c r="E2082">
        <v>255</v>
      </c>
      <c r="F2082" t="str">
        <f>TEXT(tbl_Datos[[#This Row],[Fecha]],"dddd")</f>
        <v>lunes</v>
      </c>
      <c r="G2082">
        <f>WEEKNUM(tbl_Datos[[#This Row],[Fecha]])</f>
        <v>28</v>
      </c>
    </row>
    <row r="2083" spans="2:7" x14ac:dyDescent="0.3">
      <c r="B2083" s="17">
        <v>46209</v>
      </c>
      <c r="C2083" t="s">
        <v>42</v>
      </c>
      <c r="D2083" t="s">
        <v>229</v>
      </c>
      <c r="E2083">
        <v>264</v>
      </c>
      <c r="F2083" t="str">
        <f>TEXT(tbl_Datos[[#This Row],[Fecha]],"dddd")</f>
        <v>lunes</v>
      </c>
      <c r="G2083">
        <f>WEEKNUM(tbl_Datos[[#This Row],[Fecha]])</f>
        <v>28</v>
      </c>
    </row>
    <row r="2084" spans="2:7" x14ac:dyDescent="0.3">
      <c r="B2084" s="17">
        <v>46210</v>
      </c>
      <c r="C2084" t="s">
        <v>42</v>
      </c>
      <c r="D2084" t="s">
        <v>239</v>
      </c>
      <c r="E2084">
        <v>684</v>
      </c>
      <c r="F2084" t="str">
        <f>TEXT(tbl_Datos[[#This Row],[Fecha]],"dddd")</f>
        <v>martes</v>
      </c>
      <c r="G2084">
        <f>WEEKNUM(tbl_Datos[[#This Row],[Fecha]])</f>
        <v>28</v>
      </c>
    </row>
    <row r="2085" spans="2:7" x14ac:dyDescent="0.3">
      <c r="B2085" s="17">
        <v>46210</v>
      </c>
      <c r="C2085" t="s">
        <v>39</v>
      </c>
      <c r="D2085" t="s">
        <v>229</v>
      </c>
      <c r="E2085">
        <v>1584</v>
      </c>
      <c r="F2085" t="str">
        <f>TEXT(tbl_Datos[[#This Row],[Fecha]],"dddd")</f>
        <v>martes</v>
      </c>
      <c r="G2085">
        <f>WEEKNUM(tbl_Datos[[#This Row],[Fecha]])</f>
        <v>28</v>
      </c>
    </row>
    <row r="2086" spans="2:7" x14ac:dyDescent="0.3">
      <c r="B2086" s="17">
        <v>46210</v>
      </c>
      <c r="C2086" t="s">
        <v>42</v>
      </c>
      <c r="D2086" t="s">
        <v>226</v>
      </c>
      <c r="E2086">
        <v>2208</v>
      </c>
      <c r="F2086" t="str">
        <f>TEXT(tbl_Datos[[#This Row],[Fecha]],"dddd")</f>
        <v>martes</v>
      </c>
      <c r="G2086">
        <f>WEEKNUM(tbl_Datos[[#This Row],[Fecha]])</f>
        <v>28</v>
      </c>
    </row>
    <row r="2087" spans="2:7" x14ac:dyDescent="0.3">
      <c r="B2087" s="17">
        <v>46210</v>
      </c>
      <c r="C2087" t="s">
        <v>39</v>
      </c>
      <c r="D2087" t="s">
        <v>223</v>
      </c>
      <c r="E2087">
        <v>1325</v>
      </c>
      <c r="F2087" t="str">
        <f>TEXT(tbl_Datos[[#This Row],[Fecha]],"dddd")</f>
        <v>martes</v>
      </c>
      <c r="G2087">
        <f>WEEKNUM(tbl_Datos[[#This Row],[Fecha]])</f>
        <v>28</v>
      </c>
    </row>
    <row r="2088" spans="2:7" x14ac:dyDescent="0.3">
      <c r="B2088" s="17">
        <v>46210</v>
      </c>
      <c r="C2088" t="s">
        <v>106</v>
      </c>
      <c r="D2088" t="s">
        <v>234</v>
      </c>
      <c r="E2088">
        <v>408</v>
      </c>
      <c r="F2088" t="str">
        <f>TEXT(tbl_Datos[[#This Row],[Fecha]],"dddd")</f>
        <v>martes</v>
      </c>
      <c r="G2088">
        <f>WEEKNUM(tbl_Datos[[#This Row],[Fecha]])</f>
        <v>28</v>
      </c>
    </row>
    <row r="2089" spans="2:7" x14ac:dyDescent="0.3">
      <c r="B2089" s="17">
        <v>46210</v>
      </c>
      <c r="C2089" t="s">
        <v>106</v>
      </c>
      <c r="D2089" t="s">
        <v>226</v>
      </c>
      <c r="E2089">
        <v>2208</v>
      </c>
      <c r="F2089" t="str">
        <f>TEXT(tbl_Datos[[#This Row],[Fecha]],"dddd")</f>
        <v>martes</v>
      </c>
      <c r="G2089">
        <f>WEEKNUM(tbl_Datos[[#This Row],[Fecha]])</f>
        <v>28</v>
      </c>
    </row>
    <row r="2090" spans="2:7" x14ac:dyDescent="0.3">
      <c r="B2090" s="17">
        <v>46210</v>
      </c>
      <c r="C2090" t="s">
        <v>106</v>
      </c>
      <c r="D2090" t="s">
        <v>242</v>
      </c>
      <c r="E2090">
        <v>1083</v>
      </c>
      <c r="F2090" t="str">
        <f>TEXT(tbl_Datos[[#This Row],[Fecha]],"dddd")</f>
        <v>martes</v>
      </c>
      <c r="G2090">
        <f>WEEKNUM(tbl_Datos[[#This Row],[Fecha]])</f>
        <v>28</v>
      </c>
    </row>
    <row r="2091" spans="2:7" x14ac:dyDescent="0.3">
      <c r="B2091" s="17">
        <v>46210</v>
      </c>
      <c r="C2091" t="s">
        <v>106</v>
      </c>
      <c r="D2091" t="s">
        <v>219</v>
      </c>
      <c r="E2091">
        <v>1820</v>
      </c>
      <c r="F2091" t="str">
        <f>TEXT(tbl_Datos[[#This Row],[Fecha]],"dddd")</f>
        <v>martes</v>
      </c>
      <c r="G2091">
        <f>WEEKNUM(tbl_Datos[[#This Row],[Fecha]])</f>
        <v>28</v>
      </c>
    </row>
    <row r="2092" spans="2:7" x14ac:dyDescent="0.3">
      <c r="B2092" s="17">
        <v>46210</v>
      </c>
      <c r="C2092" t="s">
        <v>106</v>
      </c>
      <c r="D2092" t="s">
        <v>239</v>
      </c>
      <c r="E2092">
        <v>684</v>
      </c>
      <c r="F2092" t="str">
        <f>TEXT(tbl_Datos[[#This Row],[Fecha]],"dddd")</f>
        <v>martes</v>
      </c>
      <c r="G2092">
        <f>WEEKNUM(tbl_Datos[[#This Row],[Fecha]])</f>
        <v>28</v>
      </c>
    </row>
    <row r="2093" spans="2:7" x14ac:dyDescent="0.3">
      <c r="B2093" s="17">
        <v>46210</v>
      </c>
      <c r="C2093" t="s">
        <v>106</v>
      </c>
      <c r="D2093" t="s">
        <v>225</v>
      </c>
      <c r="E2093">
        <v>1216</v>
      </c>
      <c r="F2093" t="str">
        <f>TEXT(tbl_Datos[[#This Row],[Fecha]],"dddd")</f>
        <v>martes</v>
      </c>
      <c r="G2093">
        <f>WEEKNUM(tbl_Datos[[#This Row],[Fecha]])</f>
        <v>28</v>
      </c>
    </row>
    <row r="2094" spans="2:7" x14ac:dyDescent="0.3">
      <c r="B2094" s="17">
        <v>46210</v>
      </c>
      <c r="C2094" t="s">
        <v>39</v>
      </c>
      <c r="D2094" t="s">
        <v>240</v>
      </c>
      <c r="E2094">
        <v>360</v>
      </c>
      <c r="F2094" t="str">
        <f>TEXT(tbl_Datos[[#This Row],[Fecha]],"dddd")</f>
        <v>martes</v>
      </c>
      <c r="G2094">
        <f>WEEKNUM(tbl_Datos[[#This Row],[Fecha]])</f>
        <v>28</v>
      </c>
    </row>
    <row r="2095" spans="2:7" x14ac:dyDescent="0.3">
      <c r="B2095" s="17">
        <v>46211</v>
      </c>
      <c r="C2095" t="s">
        <v>39</v>
      </c>
      <c r="D2095" t="s">
        <v>234</v>
      </c>
      <c r="E2095">
        <v>1122</v>
      </c>
      <c r="F2095" t="str">
        <f>TEXT(tbl_Datos[[#This Row],[Fecha]],"dddd")</f>
        <v>miércoles</v>
      </c>
      <c r="G2095">
        <f>WEEKNUM(tbl_Datos[[#This Row],[Fecha]])</f>
        <v>28</v>
      </c>
    </row>
    <row r="2096" spans="2:7" x14ac:dyDescent="0.3">
      <c r="B2096" s="17">
        <v>46211</v>
      </c>
      <c r="C2096" t="s">
        <v>39</v>
      </c>
      <c r="D2096" t="s">
        <v>223</v>
      </c>
      <c r="E2096">
        <v>901</v>
      </c>
      <c r="F2096" t="str">
        <f>TEXT(tbl_Datos[[#This Row],[Fecha]],"dddd")</f>
        <v>miércoles</v>
      </c>
      <c r="G2096">
        <f>WEEKNUM(tbl_Datos[[#This Row],[Fecha]])</f>
        <v>28</v>
      </c>
    </row>
    <row r="2097" spans="2:7" x14ac:dyDescent="0.3">
      <c r="B2097" s="17">
        <v>46211</v>
      </c>
      <c r="C2097" t="s">
        <v>38</v>
      </c>
      <c r="D2097" t="s">
        <v>235</v>
      </c>
      <c r="E2097">
        <v>1075</v>
      </c>
      <c r="F2097" t="str">
        <f>TEXT(tbl_Datos[[#This Row],[Fecha]],"dddd")</f>
        <v>miércoles</v>
      </c>
      <c r="G2097">
        <f>WEEKNUM(tbl_Datos[[#This Row],[Fecha]])</f>
        <v>28</v>
      </c>
    </row>
    <row r="2098" spans="2:7" x14ac:dyDescent="0.3">
      <c r="B2098" s="17">
        <v>46211</v>
      </c>
      <c r="C2098" t="s">
        <v>38</v>
      </c>
      <c r="D2098" t="s">
        <v>217</v>
      </c>
      <c r="E2098">
        <v>208</v>
      </c>
      <c r="F2098" t="str">
        <f>TEXT(tbl_Datos[[#This Row],[Fecha]],"dddd")</f>
        <v>miércoles</v>
      </c>
      <c r="G2098">
        <f>WEEKNUM(tbl_Datos[[#This Row],[Fecha]])</f>
        <v>28</v>
      </c>
    </row>
    <row r="2099" spans="2:7" x14ac:dyDescent="0.3">
      <c r="B2099" s="17">
        <v>46211</v>
      </c>
      <c r="C2099" t="s">
        <v>39</v>
      </c>
      <c r="D2099" t="s">
        <v>231</v>
      </c>
      <c r="E2099">
        <v>176</v>
      </c>
      <c r="F2099" t="str">
        <f>TEXT(tbl_Datos[[#This Row],[Fecha]],"dddd")</f>
        <v>miércoles</v>
      </c>
      <c r="G2099">
        <f>WEEKNUM(tbl_Datos[[#This Row],[Fecha]])</f>
        <v>28</v>
      </c>
    </row>
    <row r="2100" spans="2:7" x14ac:dyDescent="0.3">
      <c r="B2100" s="17">
        <v>46211</v>
      </c>
      <c r="C2100" t="s">
        <v>38</v>
      </c>
      <c r="D2100" t="s">
        <v>235</v>
      </c>
      <c r="E2100">
        <v>903</v>
      </c>
      <c r="F2100" t="str">
        <f>TEXT(tbl_Datos[[#This Row],[Fecha]],"dddd")</f>
        <v>miércoles</v>
      </c>
      <c r="G2100">
        <f>WEEKNUM(tbl_Datos[[#This Row],[Fecha]])</f>
        <v>28</v>
      </c>
    </row>
    <row r="2101" spans="2:7" x14ac:dyDescent="0.3">
      <c r="B2101" s="17">
        <v>46211</v>
      </c>
      <c r="C2101" t="s">
        <v>38</v>
      </c>
      <c r="D2101" t="s">
        <v>230</v>
      </c>
      <c r="E2101">
        <v>740</v>
      </c>
      <c r="F2101" t="str">
        <f>TEXT(tbl_Datos[[#This Row],[Fecha]],"dddd")</f>
        <v>miércoles</v>
      </c>
      <c r="G2101">
        <f>WEEKNUM(tbl_Datos[[#This Row],[Fecha]])</f>
        <v>28</v>
      </c>
    </row>
    <row r="2102" spans="2:7" x14ac:dyDescent="0.3">
      <c r="B2102" s="17">
        <v>46211</v>
      </c>
      <c r="C2102" t="s">
        <v>38</v>
      </c>
      <c r="D2102" t="s">
        <v>228</v>
      </c>
      <c r="E2102">
        <v>504</v>
      </c>
      <c r="F2102" t="str">
        <f>TEXT(tbl_Datos[[#This Row],[Fecha]],"dddd")</f>
        <v>miércoles</v>
      </c>
      <c r="G2102">
        <f>WEEKNUM(tbl_Datos[[#This Row],[Fecha]])</f>
        <v>28</v>
      </c>
    </row>
    <row r="2103" spans="2:7" x14ac:dyDescent="0.3">
      <c r="B2103" s="17">
        <v>46211</v>
      </c>
      <c r="C2103" t="s">
        <v>106</v>
      </c>
      <c r="D2103" t="s">
        <v>238</v>
      </c>
      <c r="E2103">
        <v>783</v>
      </c>
      <c r="F2103" t="str">
        <f>TEXT(tbl_Datos[[#This Row],[Fecha]],"dddd")</f>
        <v>miércoles</v>
      </c>
      <c r="G2103">
        <f>WEEKNUM(tbl_Datos[[#This Row],[Fecha]])</f>
        <v>28</v>
      </c>
    </row>
    <row r="2104" spans="2:7" x14ac:dyDescent="0.3">
      <c r="B2104" s="17">
        <v>46211</v>
      </c>
      <c r="C2104" t="s">
        <v>106</v>
      </c>
      <c r="D2104" t="s">
        <v>225</v>
      </c>
      <c r="E2104">
        <v>1152</v>
      </c>
      <c r="F2104" t="str">
        <f>TEXT(tbl_Datos[[#This Row],[Fecha]],"dddd")</f>
        <v>miércoles</v>
      </c>
      <c r="G2104">
        <f>WEEKNUM(tbl_Datos[[#This Row],[Fecha]])</f>
        <v>28</v>
      </c>
    </row>
    <row r="2105" spans="2:7" x14ac:dyDescent="0.3">
      <c r="B2105" s="17">
        <v>46211</v>
      </c>
      <c r="C2105" t="s">
        <v>42</v>
      </c>
      <c r="D2105" t="s">
        <v>236</v>
      </c>
      <c r="E2105">
        <v>132</v>
      </c>
      <c r="F2105" t="str">
        <f>TEXT(tbl_Datos[[#This Row],[Fecha]],"dddd")</f>
        <v>miércoles</v>
      </c>
      <c r="G2105">
        <f>WEEKNUM(tbl_Datos[[#This Row],[Fecha]])</f>
        <v>28</v>
      </c>
    </row>
    <row r="2106" spans="2:7" x14ac:dyDescent="0.3">
      <c r="B2106" s="17">
        <v>46211</v>
      </c>
      <c r="C2106" t="s">
        <v>38</v>
      </c>
      <c r="D2106" t="s">
        <v>237</v>
      </c>
      <c r="E2106">
        <v>1071</v>
      </c>
      <c r="F2106" t="str">
        <f>TEXT(tbl_Datos[[#This Row],[Fecha]],"dddd")</f>
        <v>miércoles</v>
      </c>
      <c r="G2106">
        <f>WEEKNUM(tbl_Datos[[#This Row],[Fecha]])</f>
        <v>28</v>
      </c>
    </row>
    <row r="2107" spans="2:7" x14ac:dyDescent="0.3">
      <c r="B2107" s="17">
        <v>46211</v>
      </c>
      <c r="C2107" t="s">
        <v>106</v>
      </c>
      <c r="D2107" t="s">
        <v>223</v>
      </c>
      <c r="E2107">
        <v>742</v>
      </c>
      <c r="F2107" t="str">
        <f>TEXT(tbl_Datos[[#This Row],[Fecha]],"dddd")</f>
        <v>miércoles</v>
      </c>
      <c r="G2107">
        <f>WEEKNUM(tbl_Datos[[#This Row],[Fecha]])</f>
        <v>28</v>
      </c>
    </row>
    <row r="2108" spans="2:7" x14ac:dyDescent="0.3">
      <c r="B2108" s="17">
        <v>46212</v>
      </c>
      <c r="C2108" t="s">
        <v>39</v>
      </c>
      <c r="D2108" t="s">
        <v>242</v>
      </c>
      <c r="E2108">
        <v>798</v>
      </c>
      <c r="F2108" t="str">
        <f>TEXT(tbl_Datos[[#This Row],[Fecha]],"dddd")</f>
        <v>jueves</v>
      </c>
      <c r="G2108">
        <f>WEEKNUM(tbl_Datos[[#This Row],[Fecha]])</f>
        <v>28</v>
      </c>
    </row>
    <row r="2109" spans="2:7" x14ac:dyDescent="0.3">
      <c r="B2109" s="17">
        <v>46212</v>
      </c>
      <c r="C2109" t="s">
        <v>42</v>
      </c>
      <c r="D2109" t="s">
        <v>234</v>
      </c>
      <c r="E2109">
        <v>561</v>
      </c>
      <c r="F2109" t="str">
        <f>TEXT(tbl_Datos[[#This Row],[Fecha]],"dddd")</f>
        <v>jueves</v>
      </c>
      <c r="G2109">
        <f>WEEKNUM(tbl_Datos[[#This Row],[Fecha]])</f>
        <v>28</v>
      </c>
    </row>
    <row r="2110" spans="2:7" x14ac:dyDescent="0.3">
      <c r="B2110" s="17">
        <v>46212</v>
      </c>
      <c r="C2110" t="s">
        <v>42</v>
      </c>
      <c r="D2110" t="s">
        <v>226</v>
      </c>
      <c r="E2110">
        <v>2400</v>
      </c>
      <c r="F2110" t="str">
        <f>TEXT(tbl_Datos[[#This Row],[Fecha]],"dddd")</f>
        <v>jueves</v>
      </c>
      <c r="G2110">
        <f>WEEKNUM(tbl_Datos[[#This Row],[Fecha]])</f>
        <v>28</v>
      </c>
    </row>
    <row r="2111" spans="2:7" x14ac:dyDescent="0.3">
      <c r="B2111" s="17">
        <v>46212</v>
      </c>
      <c r="C2111" t="s">
        <v>42</v>
      </c>
      <c r="D2111" t="s">
        <v>236</v>
      </c>
      <c r="E2111">
        <v>143</v>
      </c>
      <c r="F2111" t="str">
        <f>TEXT(tbl_Datos[[#This Row],[Fecha]],"dddd")</f>
        <v>jueves</v>
      </c>
      <c r="G2111">
        <f>WEEKNUM(tbl_Datos[[#This Row],[Fecha]])</f>
        <v>28</v>
      </c>
    </row>
    <row r="2112" spans="2:7" x14ac:dyDescent="0.3">
      <c r="B2112" s="17">
        <v>46212</v>
      </c>
      <c r="C2112" t="s">
        <v>42</v>
      </c>
      <c r="D2112" t="s">
        <v>230</v>
      </c>
      <c r="E2112">
        <v>444</v>
      </c>
      <c r="F2112" t="str">
        <f>TEXT(tbl_Datos[[#This Row],[Fecha]],"dddd")</f>
        <v>jueves</v>
      </c>
      <c r="G2112">
        <f>WEEKNUM(tbl_Datos[[#This Row],[Fecha]])</f>
        <v>28</v>
      </c>
    </row>
    <row r="2113" spans="2:7" x14ac:dyDescent="0.3">
      <c r="B2113" s="17">
        <v>46212</v>
      </c>
      <c r="C2113" t="s">
        <v>39</v>
      </c>
      <c r="D2113" t="s">
        <v>226</v>
      </c>
      <c r="E2113">
        <v>384</v>
      </c>
      <c r="F2113" t="str">
        <f>TEXT(tbl_Datos[[#This Row],[Fecha]],"dddd")</f>
        <v>jueves</v>
      </c>
      <c r="G2113">
        <f>WEEKNUM(tbl_Datos[[#This Row],[Fecha]])</f>
        <v>28</v>
      </c>
    </row>
    <row r="2114" spans="2:7" x14ac:dyDescent="0.3">
      <c r="B2114" s="17">
        <v>46212</v>
      </c>
      <c r="C2114" t="s">
        <v>42</v>
      </c>
      <c r="D2114" t="s">
        <v>221</v>
      </c>
      <c r="E2114">
        <v>13</v>
      </c>
      <c r="F2114" t="str">
        <f>TEXT(tbl_Datos[[#This Row],[Fecha]],"dddd")</f>
        <v>jueves</v>
      </c>
      <c r="G2114">
        <f>WEEKNUM(tbl_Datos[[#This Row],[Fecha]])</f>
        <v>28</v>
      </c>
    </row>
    <row r="2115" spans="2:7" x14ac:dyDescent="0.3">
      <c r="B2115" s="17">
        <v>46212</v>
      </c>
      <c r="C2115" t="s">
        <v>106</v>
      </c>
      <c r="D2115" t="s">
        <v>239</v>
      </c>
      <c r="E2115">
        <v>836</v>
      </c>
      <c r="F2115" t="str">
        <f>TEXT(tbl_Datos[[#This Row],[Fecha]],"dddd")</f>
        <v>jueves</v>
      </c>
      <c r="G2115">
        <f>WEEKNUM(tbl_Datos[[#This Row],[Fecha]])</f>
        <v>28</v>
      </c>
    </row>
    <row r="2116" spans="2:7" x14ac:dyDescent="0.3">
      <c r="B2116" s="17">
        <v>46212</v>
      </c>
      <c r="C2116" t="s">
        <v>39</v>
      </c>
      <c r="D2116" t="s">
        <v>240</v>
      </c>
      <c r="E2116">
        <v>765</v>
      </c>
      <c r="F2116" t="str">
        <f>TEXT(tbl_Datos[[#This Row],[Fecha]],"dddd")</f>
        <v>jueves</v>
      </c>
      <c r="G2116">
        <f>WEEKNUM(tbl_Datos[[#This Row],[Fecha]])</f>
        <v>28</v>
      </c>
    </row>
    <row r="2117" spans="2:7" x14ac:dyDescent="0.3">
      <c r="B2117" s="17">
        <v>46212</v>
      </c>
      <c r="C2117" t="s">
        <v>106</v>
      </c>
      <c r="D2117" t="s">
        <v>241</v>
      </c>
      <c r="E2117">
        <v>600</v>
      </c>
      <c r="F2117" t="str">
        <f>TEXT(tbl_Datos[[#This Row],[Fecha]],"dddd")</f>
        <v>jueves</v>
      </c>
      <c r="G2117">
        <f>WEEKNUM(tbl_Datos[[#This Row],[Fecha]])</f>
        <v>28</v>
      </c>
    </row>
    <row r="2118" spans="2:7" x14ac:dyDescent="0.3">
      <c r="B2118" s="17">
        <v>46212</v>
      </c>
      <c r="C2118" t="s">
        <v>38</v>
      </c>
      <c r="D2118" t="s">
        <v>230</v>
      </c>
      <c r="E2118">
        <v>37</v>
      </c>
      <c r="F2118" t="str">
        <f>TEXT(tbl_Datos[[#This Row],[Fecha]],"dddd")</f>
        <v>jueves</v>
      </c>
      <c r="G2118">
        <f>WEEKNUM(tbl_Datos[[#This Row],[Fecha]])</f>
        <v>28</v>
      </c>
    </row>
    <row r="2119" spans="2:7" x14ac:dyDescent="0.3">
      <c r="B2119" s="17">
        <v>46212</v>
      </c>
      <c r="C2119" t="s">
        <v>39</v>
      </c>
      <c r="D2119" t="s">
        <v>226</v>
      </c>
      <c r="E2119">
        <v>1440</v>
      </c>
      <c r="F2119" t="str">
        <f>TEXT(tbl_Datos[[#This Row],[Fecha]],"dddd")</f>
        <v>jueves</v>
      </c>
      <c r="G2119">
        <f>WEEKNUM(tbl_Datos[[#This Row],[Fecha]])</f>
        <v>28</v>
      </c>
    </row>
    <row r="2120" spans="2:7" x14ac:dyDescent="0.3">
      <c r="B2120" s="17">
        <v>46212</v>
      </c>
      <c r="C2120" t="s">
        <v>106</v>
      </c>
      <c r="D2120" t="s">
        <v>229</v>
      </c>
      <c r="E2120">
        <v>176</v>
      </c>
      <c r="F2120" t="str">
        <f>TEXT(tbl_Datos[[#This Row],[Fecha]],"dddd")</f>
        <v>jueves</v>
      </c>
      <c r="G2120">
        <f>WEEKNUM(tbl_Datos[[#This Row],[Fecha]])</f>
        <v>28</v>
      </c>
    </row>
    <row r="2121" spans="2:7" x14ac:dyDescent="0.3">
      <c r="B2121" s="17">
        <v>46212</v>
      </c>
      <c r="C2121" t="s">
        <v>39</v>
      </c>
      <c r="D2121" t="s">
        <v>225</v>
      </c>
      <c r="E2121">
        <v>1216</v>
      </c>
      <c r="F2121" t="str">
        <f>TEXT(tbl_Datos[[#This Row],[Fecha]],"dddd")</f>
        <v>jueves</v>
      </c>
      <c r="G2121">
        <f>WEEKNUM(tbl_Datos[[#This Row],[Fecha]])</f>
        <v>28</v>
      </c>
    </row>
    <row r="2122" spans="2:7" x14ac:dyDescent="0.3">
      <c r="B2122" s="17">
        <v>46212</v>
      </c>
      <c r="C2122" t="s">
        <v>39</v>
      </c>
      <c r="D2122" t="s">
        <v>242</v>
      </c>
      <c r="E2122">
        <v>342</v>
      </c>
      <c r="F2122" t="str">
        <f>TEXT(tbl_Datos[[#This Row],[Fecha]],"dddd")</f>
        <v>jueves</v>
      </c>
      <c r="G2122">
        <f>WEEKNUM(tbl_Datos[[#This Row],[Fecha]])</f>
        <v>28</v>
      </c>
    </row>
    <row r="2123" spans="2:7" x14ac:dyDescent="0.3">
      <c r="B2123" s="17">
        <v>46213</v>
      </c>
      <c r="C2123" t="s">
        <v>42</v>
      </c>
      <c r="D2123" t="s">
        <v>226</v>
      </c>
      <c r="E2123">
        <v>96</v>
      </c>
      <c r="F2123" t="str">
        <f>TEXT(tbl_Datos[[#This Row],[Fecha]],"dddd")</f>
        <v>viernes</v>
      </c>
      <c r="G2123">
        <f>WEEKNUM(tbl_Datos[[#This Row],[Fecha]])</f>
        <v>28</v>
      </c>
    </row>
    <row r="2124" spans="2:7" x14ac:dyDescent="0.3">
      <c r="B2124" s="17">
        <v>46213</v>
      </c>
      <c r="C2124" t="s">
        <v>106</v>
      </c>
      <c r="D2124" t="s">
        <v>226</v>
      </c>
      <c r="E2124">
        <v>1152</v>
      </c>
      <c r="F2124" t="str">
        <f>TEXT(tbl_Datos[[#This Row],[Fecha]],"dddd")</f>
        <v>viernes</v>
      </c>
      <c r="G2124">
        <f>WEEKNUM(tbl_Datos[[#This Row],[Fecha]])</f>
        <v>28</v>
      </c>
    </row>
    <row r="2125" spans="2:7" x14ac:dyDescent="0.3">
      <c r="B2125" s="17">
        <v>46213</v>
      </c>
      <c r="C2125" t="s">
        <v>42</v>
      </c>
      <c r="D2125" t="s">
        <v>242</v>
      </c>
      <c r="E2125">
        <v>399</v>
      </c>
      <c r="F2125" t="str">
        <f>TEXT(tbl_Datos[[#This Row],[Fecha]],"dddd")</f>
        <v>viernes</v>
      </c>
      <c r="G2125">
        <f>WEEKNUM(tbl_Datos[[#This Row],[Fecha]])</f>
        <v>28</v>
      </c>
    </row>
    <row r="2126" spans="2:7" x14ac:dyDescent="0.3">
      <c r="B2126" s="17">
        <v>46213</v>
      </c>
      <c r="C2126" t="s">
        <v>42</v>
      </c>
      <c r="D2126" t="s">
        <v>226</v>
      </c>
      <c r="E2126">
        <v>1344</v>
      </c>
      <c r="F2126" t="str">
        <f>TEXT(tbl_Datos[[#This Row],[Fecha]],"dddd")</f>
        <v>viernes</v>
      </c>
      <c r="G2126">
        <f>WEEKNUM(tbl_Datos[[#This Row],[Fecha]])</f>
        <v>28</v>
      </c>
    </row>
    <row r="2127" spans="2:7" x14ac:dyDescent="0.3">
      <c r="B2127" s="17">
        <v>46213</v>
      </c>
      <c r="C2127" t="s">
        <v>42</v>
      </c>
      <c r="D2127" t="s">
        <v>221</v>
      </c>
      <c r="E2127">
        <v>312</v>
      </c>
      <c r="F2127" t="str">
        <f>TEXT(tbl_Datos[[#This Row],[Fecha]],"dddd")</f>
        <v>viernes</v>
      </c>
      <c r="G2127">
        <f>WEEKNUM(tbl_Datos[[#This Row],[Fecha]])</f>
        <v>28</v>
      </c>
    </row>
    <row r="2128" spans="2:7" x14ac:dyDescent="0.3">
      <c r="B2128" s="17">
        <v>46213</v>
      </c>
      <c r="C2128" t="s">
        <v>38</v>
      </c>
      <c r="D2128" t="s">
        <v>221</v>
      </c>
      <c r="E2128">
        <v>273</v>
      </c>
      <c r="F2128" t="str">
        <f>TEXT(tbl_Datos[[#This Row],[Fecha]],"dddd")</f>
        <v>viernes</v>
      </c>
      <c r="G2128">
        <f>WEEKNUM(tbl_Datos[[#This Row],[Fecha]])</f>
        <v>28</v>
      </c>
    </row>
    <row r="2129" spans="2:7" x14ac:dyDescent="0.3">
      <c r="B2129" s="17">
        <v>46213</v>
      </c>
      <c r="C2129" t="s">
        <v>42</v>
      </c>
      <c r="D2129" t="s">
        <v>233</v>
      </c>
      <c r="E2129">
        <v>612</v>
      </c>
      <c r="F2129" t="str">
        <f>TEXT(tbl_Datos[[#This Row],[Fecha]],"dddd")</f>
        <v>viernes</v>
      </c>
      <c r="G2129">
        <f>WEEKNUM(tbl_Datos[[#This Row],[Fecha]])</f>
        <v>28</v>
      </c>
    </row>
    <row r="2130" spans="2:7" x14ac:dyDescent="0.3">
      <c r="B2130" s="17">
        <v>46213</v>
      </c>
      <c r="C2130" t="s">
        <v>106</v>
      </c>
      <c r="D2130" t="s">
        <v>219</v>
      </c>
      <c r="E2130">
        <v>910</v>
      </c>
      <c r="F2130" t="str">
        <f>TEXT(tbl_Datos[[#This Row],[Fecha]],"dddd")</f>
        <v>viernes</v>
      </c>
      <c r="G2130">
        <f>WEEKNUM(tbl_Datos[[#This Row],[Fecha]])</f>
        <v>28</v>
      </c>
    </row>
    <row r="2131" spans="2:7" x14ac:dyDescent="0.3">
      <c r="B2131" s="17">
        <v>46213</v>
      </c>
      <c r="C2131" t="s">
        <v>39</v>
      </c>
      <c r="D2131" t="s">
        <v>231</v>
      </c>
      <c r="E2131">
        <v>22</v>
      </c>
      <c r="F2131" t="str">
        <f>TEXT(tbl_Datos[[#This Row],[Fecha]],"dddd")</f>
        <v>viernes</v>
      </c>
      <c r="G2131">
        <f>WEEKNUM(tbl_Datos[[#This Row],[Fecha]])</f>
        <v>28</v>
      </c>
    </row>
    <row r="2132" spans="2:7" x14ac:dyDescent="0.3">
      <c r="B2132" s="17">
        <v>46213</v>
      </c>
      <c r="C2132" t="s">
        <v>42</v>
      </c>
      <c r="D2132" t="s">
        <v>237</v>
      </c>
      <c r="E2132">
        <v>252</v>
      </c>
      <c r="F2132" t="str">
        <f>TEXT(tbl_Datos[[#This Row],[Fecha]],"dddd")</f>
        <v>viernes</v>
      </c>
      <c r="G2132">
        <f>WEEKNUM(tbl_Datos[[#This Row],[Fecha]])</f>
        <v>28</v>
      </c>
    </row>
    <row r="2133" spans="2:7" x14ac:dyDescent="0.3">
      <c r="B2133" s="17">
        <v>46213</v>
      </c>
      <c r="C2133" t="s">
        <v>42</v>
      </c>
      <c r="D2133" t="s">
        <v>241</v>
      </c>
      <c r="E2133">
        <v>720</v>
      </c>
      <c r="F2133" t="str">
        <f>TEXT(tbl_Datos[[#This Row],[Fecha]],"dddd")</f>
        <v>viernes</v>
      </c>
      <c r="G2133">
        <f>WEEKNUM(tbl_Datos[[#This Row],[Fecha]])</f>
        <v>28</v>
      </c>
    </row>
    <row r="2134" spans="2:7" x14ac:dyDescent="0.3">
      <c r="B2134" s="17">
        <v>46213</v>
      </c>
      <c r="C2134" t="s">
        <v>42</v>
      </c>
      <c r="D2134" t="s">
        <v>241</v>
      </c>
      <c r="E2134">
        <v>1440</v>
      </c>
      <c r="F2134" t="str">
        <f>TEXT(tbl_Datos[[#This Row],[Fecha]],"dddd")</f>
        <v>viernes</v>
      </c>
      <c r="G2134">
        <f>WEEKNUM(tbl_Datos[[#This Row],[Fecha]])</f>
        <v>28</v>
      </c>
    </row>
    <row r="2135" spans="2:7" x14ac:dyDescent="0.3">
      <c r="B2135" s="17">
        <v>46213</v>
      </c>
      <c r="C2135" t="s">
        <v>38</v>
      </c>
      <c r="D2135" t="s">
        <v>239</v>
      </c>
      <c r="E2135">
        <v>684</v>
      </c>
      <c r="F2135" t="str">
        <f>TEXT(tbl_Datos[[#This Row],[Fecha]],"dddd")</f>
        <v>viernes</v>
      </c>
      <c r="G2135">
        <f>WEEKNUM(tbl_Datos[[#This Row],[Fecha]])</f>
        <v>28</v>
      </c>
    </row>
    <row r="2136" spans="2:7" x14ac:dyDescent="0.3">
      <c r="B2136" s="17">
        <v>46214</v>
      </c>
      <c r="C2136" t="s">
        <v>42</v>
      </c>
      <c r="D2136" t="s">
        <v>226</v>
      </c>
      <c r="E2136">
        <v>480</v>
      </c>
      <c r="F2136" t="str">
        <f>TEXT(tbl_Datos[[#This Row],[Fecha]],"dddd")</f>
        <v>sábado</v>
      </c>
      <c r="G2136">
        <f>WEEKNUM(tbl_Datos[[#This Row],[Fecha]])</f>
        <v>28</v>
      </c>
    </row>
    <row r="2137" spans="2:7" x14ac:dyDescent="0.3">
      <c r="B2137" s="17">
        <v>46214</v>
      </c>
      <c r="C2137" t="s">
        <v>106</v>
      </c>
      <c r="D2137" t="s">
        <v>239</v>
      </c>
      <c r="E2137">
        <v>760</v>
      </c>
      <c r="F2137" t="str">
        <f>TEXT(tbl_Datos[[#This Row],[Fecha]],"dddd")</f>
        <v>sábado</v>
      </c>
      <c r="G2137">
        <f>WEEKNUM(tbl_Datos[[#This Row],[Fecha]])</f>
        <v>28</v>
      </c>
    </row>
    <row r="2138" spans="2:7" x14ac:dyDescent="0.3">
      <c r="B2138" s="17">
        <v>46214</v>
      </c>
      <c r="C2138" t="s">
        <v>106</v>
      </c>
      <c r="D2138" t="s">
        <v>231</v>
      </c>
      <c r="E2138">
        <v>264</v>
      </c>
      <c r="F2138" t="str">
        <f>TEXT(tbl_Datos[[#This Row],[Fecha]],"dddd")</f>
        <v>sábado</v>
      </c>
      <c r="G2138">
        <f>WEEKNUM(tbl_Datos[[#This Row],[Fecha]])</f>
        <v>28</v>
      </c>
    </row>
    <row r="2139" spans="2:7" x14ac:dyDescent="0.3">
      <c r="B2139" s="17">
        <v>46214</v>
      </c>
      <c r="C2139" t="s">
        <v>42</v>
      </c>
      <c r="D2139" t="s">
        <v>226</v>
      </c>
      <c r="E2139">
        <v>96</v>
      </c>
      <c r="F2139" t="str">
        <f>TEXT(tbl_Datos[[#This Row],[Fecha]],"dddd")</f>
        <v>sábado</v>
      </c>
      <c r="G2139">
        <f>WEEKNUM(tbl_Datos[[#This Row],[Fecha]])</f>
        <v>28</v>
      </c>
    </row>
    <row r="2140" spans="2:7" x14ac:dyDescent="0.3">
      <c r="B2140" s="17">
        <v>46214</v>
      </c>
      <c r="C2140" t="s">
        <v>42</v>
      </c>
      <c r="D2140" t="s">
        <v>229</v>
      </c>
      <c r="E2140">
        <v>1496</v>
      </c>
      <c r="F2140" t="str">
        <f>TEXT(tbl_Datos[[#This Row],[Fecha]],"dddd")</f>
        <v>sábado</v>
      </c>
      <c r="G2140">
        <f>WEEKNUM(tbl_Datos[[#This Row],[Fecha]])</f>
        <v>28</v>
      </c>
    </row>
    <row r="2141" spans="2:7" x14ac:dyDescent="0.3">
      <c r="B2141" s="17">
        <v>46214</v>
      </c>
      <c r="C2141" t="s">
        <v>42</v>
      </c>
      <c r="D2141" t="s">
        <v>235</v>
      </c>
      <c r="E2141">
        <v>559</v>
      </c>
      <c r="F2141" t="str">
        <f>TEXT(tbl_Datos[[#This Row],[Fecha]],"dddd")</f>
        <v>sábado</v>
      </c>
      <c r="G2141">
        <f>WEEKNUM(tbl_Datos[[#This Row],[Fecha]])</f>
        <v>28</v>
      </c>
    </row>
    <row r="2142" spans="2:7" x14ac:dyDescent="0.3">
      <c r="B2142" s="17">
        <v>46215</v>
      </c>
      <c r="C2142" t="s">
        <v>42</v>
      </c>
      <c r="D2142" t="s">
        <v>234</v>
      </c>
      <c r="E2142">
        <v>357</v>
      </c>
      <c r="F2142" t="str">
        <f>TEXT(tbl_Datos[[#This Row],[Fecha]],"dddd")</f>
        <v>domingo</v>
      </c>
      <c r="G2142">
        <f>WEEKNUM(tbl_Datos[[#This Row],[Fecha]])</f>
        <v>29</v>
      </c>
    </row>
    <row r="2143" spans="2:7" x14ac:dyDescent="0.3">
      <c r="B2143" s="17">
        <v>46215</v>
      </c>
      <c r="C2143" t="s">
        <v>42</v>
      </c>
      <c r="D2143" t="s">
        <v>215</v>
      </c>
      <c r="E2143">
        <v>483</v>
      </c>
      <c r="F2143" t="str">
        <f>TEXT(tbl_Datos[[#This Row],[Fecha]],"dddd")</f>
        <v>domingo</v>
      </c>
      <c r="G2143">
        <f>WEEKNUM(tbl_Datos[[#This Row],[Fecha]])</f>
        <v>29</v>
      </c>
    </row>
    <row r="2144" spans="2:7" x14ac:dyDescent="0.3">
      <c r="B2144" s="17">
        <v>46215</v>
      </c>
      <c r="C2144" t="s">
        <v>106</v>
      </c>
      <c r="D2144" t="s">
        <v>226</v>
      </c>
      <c r="E2144">
        <v>1920</v>
      </c>
      <c r="F2144" t="str">
        <f>TEXT(tbl_Datos[[#This Row],[Fecha]],"dddd")</f>
        <v>domingo</v>
      </c>
      <c r="G2144">
        <f>WEEKNUM(tbl_Datos[[#This Row],[Fecha]])</f>
        <v>29</v>
      </c>
    </row>
    <row r="2145" spans="2:7" x14ac:dyDescent="0.3">
      <c r="B2145" s="17">
        <v>46215</v>
      </c>
      <c r="C2145" t="s">
        <v>39</v>
      </c>
      <c r="D2145" t="s">
        <v>231</v>
      </c>
      <c r="E2145">
        <v>462</v>
      </c>
      <c r="F2145" t="str">
        <f>TEXT(tbl_Datos[[#This Row],[Fecha]],"dddd")</f>
        <v>domingo</v>
      </c>
      <c r="G2145">
        <f>WEEKNUM(tbl_Datos[[#This Row],[Fecha]])</f>
        <v>29</v>
      </c>
    </row>
    <row r="2146" spans="2:7" x14ac:dyDescent="0.3">
      <c r="B2146" s="17">
        <v>46215</v>
      </c>
      <c r="C2146" t="s">
        <v>42</v>
      </c>
      <c r="D2146" t="s">
        <v>234</v>
      </c>
      <c r="E2146">
        <v>204</v>
      </c>
      <c r="F2146" t="str">
        <f>TEXT(tbl_Datos[[#This Row],[Fecha]],"dddd")</f>
        <v>domingo</v>
      </c>
      <c r="G2146">
        <f>WEEKNUM(tbl_Datos[[#This Row],[Fecha]])</f>
        <v>29</v>
      </c>
    </row>
    <row r="2147" spans="2:7" x14ac:dyDescent="0.3">
      <c r="B2147" s="17">
        <v>46215</v>
      </c>
      <c r="C2147" t="s">
        <v>39</v>
      </c>
      <c r="D2147" t="s">
        <v>227</v>
      </c>
      <c r="E2147">
        <v>1044</v>
      </c>
      <c r="F2147" t="str">
        <f>TEXT(tbl_Datos[[#This Row],[Fecha]],"dddd")</f>
        <v>domingo</v>
      </c>
      <c r="G2147">
        <f>WEEKNUM(tbl_Datos[[#This Row],[Fecha]])</f>
        <v>29</v>
      </c>
    </row>
    <row r="2148" spans="2:7" x14ac:dyDescent="0.3">
      <c r="B2148" s="17">
        <v>46215</v>
      </c>
      <c r="C2148" t="s">
        <v>106</v>
      </c>
      <c r="D2148" t="s">
        <v>225</v>
      </c>
      <c r="E2148">
        <v>832</v>
      </c>
      <c r="F2148" t="str">
        <f>TEXT(tbl_Datos[[#This Row],[Fecha]],"dddd")</f>
        <v>domingo</v>
      </c>
      <c r="G2148">
        <f>WEEKNUM(tbl_Datos[[#This Row],[Fecha]])</f>
        <v>29</v>
      </c>
    </row>
    <row r="2149" spans="2:7" x14ac:dyDescent="0.3">
      <c r="B2149" s="17">
        <v>46215</v>
      </c>
      <c r="C2149" t="s">
        <v>38</v>
      </c>
      <c r="D2149" t="s">
        <v>238</v>
      </c>
      <c r="E2149">
        <v>696</v>
      </c>
      <c r="F2149" t="str">
        <f>TEXT(tbl_Datos[[#This Row],[Fecha]],"dddd")</f>
        <v>domingo</v>
      </c>
      <c r="G2149">
        <f>WEEKNUM(tbl_Datos[[#This Row],[Fecha]])</f>
        <v>29</v>
      </c>
    </row>
    <row r="2150" spans="2:7" x14ac:dyDescent="0.3">
      <c r="B2150" s="17">
        <v>46215</v>
      </c>
      <c r="C2150" t="s">
        <v>42</v>
      </c>
      <c r="D2150" t="s">
        <v>219</v>
      </c>
      <c r="E2150">
        <v>1547</v>
      </c>
      <c r="F2150" t="str">
        <f>TEXT(tbl_Datos[[#This Row],[Fecha]],"dddd")</f>
        <v>domingo</v>
      </c>
      <c r="G2150">
        <f>WEEKNUM(tbl_Datos[[#This Row],[Fecha]])</f>
        <v>29</v>
      </c>
    </row>
    <row r="2151" spans="2:7" x14ac:dyDescent="0.3">
      <c r="B2151" s="17">
        <v>46215</v>
      </c>
      <c r="C2151" t="s">
        <v>106</v>
      </c>
      <c r="D2151" t="s">
        <v>234</v>
      </c>
      <c r="E2151">
        <v>1224</v>
      </c>
      <c r="F2151" t="str">
        <f>TEXT(tbl_Datos[[#This Row],[Fecha]],"dddd")</f>
        <v>domingo</v>
      </c>
      <c r="G2151">
        <f>WEEKNUM(tbl_Datos[[#This Row],[Fecha]])</f>
        <v>29</v>
      </c>
    </row>
    <row r="2152" spans="2:7" x14ac:dyDescent="0.3">
      <c r="B2152" s="17">
        <v>46216</v>
      </c>
      <c r="C2152" t="s">
        <v>106</v>
      </c>
      <c r="D2152" t="s">
        <v>233</v>
      </c>
      <c r="E2152">
        <v>1122</v>
      </c>
      <c r="F2152" t="str">
        <f>TEXT(tbl_Datos[[#This Row],[Fecha]],"dddd")</f>
        <v>lunes</v>
      </c>
      <c r="G2152">
        <f>WEEKNUM(tbl_Datos[[#This Row],[Fecha]])</f>
        <v>29</v>
      </c>
    </row>
    <row r="2153" spans="2:7" x14ac:dyDescent="0.3">
      <c r="B2153" s="17">
        <v>46216</v>
      </c>
      <c r="C2153" t="s">
        <v>38</v>
      </c>
      <c r="D2153" t="s">
        <v>226</v>
      </c>
      <c r="E2153">
        <v>1152</v>
      </c>
      <c r="F2153" t="str">
        <f>TEXT(tbl_Datos[[#This Row],[Fecha]],"dddd")</f>
        <v>lunes</v>
      </c>
      <c r="G2153">
        <f>WEEKNUM(tbl_Datos[[#This Row],[Fecha]])</f>
        <v>29</v>
      </c>
    </row>
    <row r="2154" spans="2:7" x14ac:dyDescent="0.3">
      <c r="B2154" s="17">
        <v>46216</v>
      </c>
      <c r="C2154" t="s">
        <v>42</v>
      </c>
      <c r="D2154" t="s">
        <v>223</v>
      </c>
      <c r="E2154">
        <v>636</v>
      </c>
      <c r="F2154" t="str">
        <f>TEXT(tbl_Datos[[#This Row],[Fecha]],"dddd")</f>
        <v>lunes</v>
      </c>
      <c r="G2154">
        <f>WEEKNUM(tbl_Datos[[#This Row],[Fecha]])</f>
        <v>29</v>
      </c>
    </row>
    <row r="2155" spans="2:7" x14ac:dyDescent="0.3">
      <c r="B2155" s="17">
        <v>46216</v>
      </c>
      <c r="C2155" t="s">
        <v>39</v>
      </c>
      <c r="D2155" t="s">
        <v>223</v>
      </c>
      <c r="E2155">
        <v>795</v>
      </c>
      <c r="F2155" t="str">
        <f>TEXT(tbl_Datos[[#This Row],[Fecha]],"dddd")</f>
        <v>lunes</v>
      </c>
      <c r="G2155">
        <f>WEEKNUM(tbl_Datos[[#This Row],[Fecha]])</f>
        <v>29</v>
      </c>
    </row>
    <row r="2156" spans="2:7" x14ac:dyDescent="0.3">
      <c r="B2156" s="17">
        <v>46216</v>
      </c>
      <c r="C2156" t="s">
        <v>39</v>
      </c>
      <c r="D2156" t="s">
        <v>237</v>
      </c>
      <c r="E2156">
        <v>630</v>
      </c>
      <c r="F2156" t="str">
        <f>TEXT(tbl_Datos[[#This Row],[Fecha]],"dddd")</f>
        <v>lunes</v>
      </c>
      <c r="G2156">
        <f>WEEKNUM(tbl_Datos[[#This Row],[Fecha]])</f>
        <v>29</v>
      </c>
    </row>
    <row r="2157" spans="2:7" x14ac:dyDescent="0.3">
      <c r="B2157" s="17">
        <v>46216</v>
      </c>
      <c r="C2157" t="s">
        <v>38</v>
      </c>
      <c r="D2157" t="s">
        <v>241</v>
      </c>
      <c r="E2157">
        <v>720</v>
      </c>
      <c r="F2157" t="str">
        <f>TEXT(tbl_Datos[[#This Row],[Fecha]],"dddd")</f>
        <v>lunes</v>
      </c>
      <c r="G2157">
        <f>WEEKNUM(tbl_Datos[[#This Row],[Fecha]])</f>
        <v>29</v>
      </c>
    </row>
    <row r="2158" spans="2:7" x14ac:dyDescent="0.3">
      <c r="B2158" s="17">
        <v>46216</v>
      </c>
      <c r="C2158" t="s">
        <v>106</v>
      </c>
      <c r="D2158" t="s">
        <v>235</v>
      </c>
      <c r="E2158">
        <v>559</v>
      </c>
      <c r="F2158" t="str">
        <f>TEXT(tbl_Datos[[#This Row],[Fecha]],"dddd")</f>
        <v>lunes</v>
      </c>
      <c r="G2158">
        <f>WEEKNUM(tbl_Datos[[#This Row],[Fecha]])</f>
        <v>29</v>
      </c>
    </row>
    <row r="2159" spans="2:7" x14ac:dyDescent="0.3">
      <c r="B2159" s="17">
        <v>46216</v>
      </c>
      <c r="C2159" t="s">
        <v>38</v>
      </c>
      <c r="D2159" t="s">
        <v>221</v>
      </c>
      <c r="E2159">
        <v>143</v>
      </c>
      <c r="F2159" t="str">
        <f>TEXT(tbl_Datos[[#This Row],[Fecha]],"dddd")</f>
        <v>lunes</v>
      </c>
      <c r="G2159">
        <f>WEEKNUM(tbl_Datos[[#This Row],[Fecha]])</f>
        <v>29</v>
      </c>
    </row>
    <row r="2160" spans="2:7" x14ac:dyDescent="0.3">
      <c r="B2160" s="17">
        <v>46216</v>
      </c>
      <c r="C2160" t="s">
        <v>39</v>
      </c>
      <c r="D2160" t="s">
        <v>215</v>
      </c>
      <c r="E2160">
        <v>483</v>
      </c>
      <c r="F2160" t="str">
        <f>TEXT(tbl_Datos[[#This Row],[Fecha]],"dddd")</f>
        <v>lunes</v>
      </c>
      <c r="G2160">
        <f>WEEKNUM(tbl_Datos[[#This Row],[Fecha]])</f>
        <v>29</v>
      </c>
    </row>
    <row r="2161" spans="2:7" x14ac:dyDescent="0.3">
      <c r="B2161" s="17">
        <v>46216</v>
      </c>
      <c r="C2161" t="s">
        <v>42</v>
      </c>
      <c r="D2161" t="s">
        <v>236</v>
      </c>
      <c r="E2161">
        <v>22</v>
      </c>
      <c r="F2161" t="str">
        <f>TEXT(tbl_Datos[[#This Row],[Fecha]],"dddd")</f>
        <v>lunes</v>
      </c>
      <c r="G2161">
        <f>WEEKNUM(tbl_Datos[[#This Row],[Fecha]])</f>
        <v>29</v>
      </c>
    </row>
    <row r="2162" spans="2:7" x14ac:dyDescent="0.3">
      <c r="B2162" s="17">
        <v>46216</v>
      </c>
      <c r="C2162" t="s">
        <v>38</v>
      </c>
      <c r="D2162" t="s">
        <v>239</v>
      </c>
      <c r="E2162">
        <v>874</v>
      </c>
      <c r="F2162" t="str">
        <f>TEXT(tbl_Datos[[#This Row],[Fecha]],"dddd")</f>
        <v>lunes</v>
      </c>
      <c r="G2162">
        <f>WEEKNUM(tbl_Datos[[#This Row],[Fecha]])</f>
        <v>29</v>
      </c>
    </row>
    <row r="2163" spans="2:7" x14ac:dyDescent="0.3">
      <c r="B2163" s="17">
        <v>46216</v>
      </c>
      <c r="C2163" t="s">
        <v>38</v>
      </c>
      <c r="D2163" t="s">
        <v>238</v>
      </c>
      <c r="E2163">
        <v>174</v>
      </c>
      <c r="F2163" t="str">
        <f>TEXT(tbl_Datos[[#This Row],[Fecha]],"dddd")</f>
        <v>lunes</v>
      </c>
      <c r="G2163">
        <f>WEEKNUM(tbl_Datos[[#This Row],[Fecha]])</f>
        <v>29</v>
      </c>
    </row>
    <row r="2164" spans="2:7" x14ac:dyDescent="0.3">
      <c r="B2164" s="17">
        <v>46217</v>
      </c>
      <c r="C2164" t="s">
        <v>39</v>
      </c>
      <c r="D2164" t="s">
        <v>238</v>
      </c>
      <c r="E2164">
        <v>174</v>
      </c>
      <c r="F2164" t="str">
        <f>TEXT(tbl_Datos[[#This Row],[Fecha]],"dddd")</f>
        <v>martes</v>
      </c>
      <c r="G2164">
        <f>WEEKNUM(tbl_Datos[[#This Row],[Fecha]])</f>
        <v>29</v>
      </c>
    </row>
    <row r="2165" spans="2:7" x14ac:dyDescent="0.3">
      <c r="B2165" s="17">
        <v>46217</v>
      </c>
      <c r="C2165" t="s">
        <v>106</v>
      </c>
      <c r="D2165" t="s">
        <v>217</v>
      </c>
      <c r="E2165">
        <v>676</v>
      </c>
      <c r="F2165" t="str">
        <f>TEXT(tbl_Datos[[#This Row],[Fecha]],"dddd")</f>
        <v>martes</v>
      </c>
      <c r="G2165">
        <f>WEEKNUM(tbl_Datos[[#This Row],[Fecha]])</f>
        <v>29</v>
      </c>
    </row>
    <row r="2166" spans="2:7" x14ac:dyDescent="0.3">
      <c r="B2166" s="17">
        <v>46217</v>
      </c>
      <c r="C2166" t="s">
        <v>42</v>
      </c>
      <c r="D2166" t="s">
        <v>217</v>
      </c>
      <c r="E2166">
        <v>728</v>
      </c>
      <c r="F2166" t="str">
        <f>TEXT(tbl_Datos[[#This Row],[Fecha]],"dddd")</f>
        <v>martes</v>
      </c>
      <c r="G2166">
        <f>WEEKNUM(tbl_Datos[[#This Row],[Fecha]])</f>
        <v>29</v>
      </c>
    </row>
    <row r="2167" spans="2:7" x14ac:dyDescent="0.3">
      <c r="B2167" s="17">
        <v>46217</v>
      </c>
      <c r="C2167" t="s">
        <v>38</v>
      </c>
      <c r="D2167" t="s">
        <v>215</v>
      </c>
      <c r="E2167">
        <v>552</v>
      </c>
      <c r="F2167" t="str">
        <f>TEXT(tbl_Datos[[#This Row],[Fecha]],"dddd")</f>
        <v>martes</v>
      </c>
      <c r="G2167">
        <f>WEEKNUM(tbl_Datos[[#This Row],[Fecha]])</f>
        <v>29</v>
      </c>
    </row>
    <row r="2168" spans="2:7" x14ac:dyDescent="0.3">
      <c r="B2168" s="17">
        <v>46217</v>
      </c>
      <c r="C2168" t="s">
        <v>38</v>
      </c>
      <c r="D2168" t="s">
        <v>228</v>
      </c>
      <c r="E2168">
        <v>216</v>
      </c>
      <c r="F2168" t="str">
        <f>TEXT(tbl_Datos[[#This Row],[Fecha]],"dddd")</f>
        <v>martes</v>
      </c>
      <c r="G2168">
        <f>WEEKNUM(tbl_Datos[[#This Row],[Fecha]])</f>
        <v>29</v>
      </c>
    </row>
    <row r="2169" spans="2:7" x14ac:dyDescent="0.3">
      <c r="B2169" s="17">
        <v>46217</v>
      </c>
      <c r="C2169" t="s">
        <v>42</v>
      </c>
      <c r="D2169" t="s">
        <v>235</v>
      </c>
      <c r="E2169">
        <v>1032</v>
      </c>
      <c r="F2169" t="str">
        <f>TEXT(tbl_Datos[[#This Row],[Fecha]],"dddd")</f>
        <v>martes</v>
      </c>
      <c r="G2169">
        <f>WEEKNUM(tbl_Datos[[#This Row],[Fecha]])</f>
        <v>29</v>
      </c>
    </row>
    <row r="2170" spans="2:7" x14ac:dyDescent="0.3">
      <c r="B2170" s="17">
        <v>46217</v>
      </c>
      <c r="C2170" t="s">
        <v>42</v>
      </c>
      <c r="D2170" t="s">
        <v>226</v>
      </c>
      <c r="E2170">
        <v>1824</v>
      </c>
      <c r="F2170" t="str">
        <f>TEXT(tbl_Datos[[#This Row],[Fecha]],"dddd")</f>
        <v>martes</v>
      </c>
      <c r="G2170">
        <f>WEEKNUM(tbl_Datos[[#This Row],[Fecha]])</f>
        <v>29</v>
      </c>
    </row>
    <row r="2171" spans="2:7" x14ac:dyDescent="0.3">
      <c r="B2171" s="17">
        <v>46217</v>
      </c>
      <c r="C2171" t="s">
        <v>42</v>
      </c>
      <c r="D2171" t="s">
        <v>230</v>
      </c>
      <c r="E2171">
        <v>666</v>
      </c>
      <c r="F2171" t="str">
        <f>TEXT(tbl_Datos[[#This Row],[Fecha]],"dddd")</f>
        <v>martes</v>
      </c>
      <c r="G2171">
        <f>WEEKNUM(tbl_Datos[[#This Row],[Fecha]])</f>
        <v>29</v>
      </c>
    </row>
    <row r="2172" spans="2:7" x14ac:dyDescent="0.3">
      <c r="B2172" s="17">
        <v>46217</v>
      </c>
      <c r="C2172" t="s">
        <v>38</v>
      </c>
      <c r="D2172" t="s">
        <v>227</v>
      </c>
      <c r="E2172">
        <v>464</v>
      </c>
      <c r="F2172" t="str">
        <f>TEXT(tbl_Datos[[#This Row],[Fecha]],"dddd")</f>
        <v>martes</v>
      </c>
      <c r="G2172">
        <f>WEEKNUM(tbl_Datos[[#This Row],[Fecha]])</f>
        <v>29</v>
      </c>
    </row>
    <row r="2173" spans="2:7" x14ac:dyDescent="0.3">
      <c r="B2173" s="17">
        <v>46217</v>
      </c>
      <c r="C2173" t="s">
        <v>39</v>
      </c>
      <c r="D2173" t="s">
        <v>231</v>
      </c>
      <c r="E2173">
        <v>330</v>
      </c>
      <c r="F2173" t="str">
        <f>TEXT(tbl_Datos[[#This Row],[Fecha]],"dddd")</f>
        <v>martes</v>
      </c>
      <c r="G2173">
        <f>WEEKNUM(tbl_Datos[[#This Row],[Fecha]])</f>
        <v>29</v>
      </c>
    </row>
    <row r="2174" spans="2:7" x14ac:dyDescent="0.3">
      <c r="B2174" s="17">
        <v>46217</v>
      </c>
      <c r="C2174" t="s">
        <v>38</v>
      </c>
      <c r="D2174" t="s">
        <v>230</v>
      </c>
      <c r="E2174">
        <v>37</v>
      </c>
      <c r="F2174" t="str">
        <f>TEXT(tbl_Datos[[#This Row],[Fecha]],"dddd")</f>
        <v>martes</v>
      </c>
      <c r="G2174">
        <f>WEEKNUM(tbl_Datos[[#This Row],[Fecha]])</f>
        <v>29</v>
      </c>
    </row>
    <row r="2175" spans="2:7" x14ac:dyDescent="0.3">
      <c r="B2175" s="17">
        <v>46217</v>
      </c>
      <c r="C2175" t="s">
        <v>42</v>
      </c>
      <c r="D2175" t="s">
        <v>238</v>
      </c>
      <c r="E2175">
        <v>2088</v>
      </c>
      <c r="F2175" t="str">
        <f>TEXT(tbl_Datos[[#This Row],[Fecha]],"dddd")</f>
        <v>martes</v>
      </c>
      <c r="G2175">
        <f>WEEKNUM(tbl_Datos[[#This Row],[Fecha]])</f>
        <v>29</v>
      </c>
    </row>
    <row r="2176" spans="2:7" x14ac:dyDescent="0.3">
      <c r="B2176" s="17">
        <v>46217</v>
      </c>
      <c r="C2176" t="s">
        <v>39</v>
      </c>
      <c r="D2176" t="s">
        <v>241</v>
      </c>
      <c r="E2176">
        <v>840</v>
      </c>
      <c r="F2176" t="str">
        <f>TEXT(tbl_Datos[[#This Row],[Fecha]],"dddd")</f>
        <v>martes</v>
      </c>
      <c r="G2176">
        <f>WEEKNUM(tbl_Datos[[#This Row],[Fecha]])</f>
        <v>29</v>
      </c>
    </row>
    <row r="2177" spans="2:7" x14ac:dyDescent="0.3">
      <c r="B2177" s="17">
        <v>46217</v>
      </c>
      <c r="C2177" t="s">
        <v>106</v>
      </c>
      <c r="D2177" t="s">
        <v>226</v>
      </c>
      <c r="E2177">
        <v>2112</v>
      </c>
      <c r="F2177" t="str">
        <f>TEXT(tbl_Datos[[#This Row],[Fecha]],"dddd")</f>
        <v>martes</v>
      </c>
      <c r="G2177">
        <f>WEEKNUM(tbl_Datos[[#This Row],[Fecha]])</f>
        <v>29</v>
      </c>
    </row>
    <row r="2178" spans="2:7" x14ac:dyDescent="0.3">
      <c r="B2178" s="17">
        <v>46217</v>
      </c>
      <c r="C2178" t="s">
        <v>42</v>
      </c>
      <c r="D2178" t="s">
        <v>235</v>
      </c>
      <c r="E2178">
        <v>387</v>
      </c>
      <c r="F2178" t="str">
        <f>TEXT(tbl_Datos[[#This Row],[Fecha]],"dddd")</f>
        <v>martes</v>
      </c>
      <c r="G2178">
        <f>WEEKNUM(tbl_Datos[[#This Row],[Fecha]])</f>
        <v>29</v>
      </c>
    </row>
    <row r="2179" spans="2:7" x14ac:dyDescent="0.3">
      <c r="B2179" s="17">
        <v>46218</v>
      </c>
      <c r="C2179" t="s">
        <v>106</v>
      </c>
      <c r="D2179" t="s">
        <v>221</v>
      </c>
      <c r="E2179">
        <v>39</v>
      </c>
      <c r="F2179" t="str">
        <f>TEXT(tbl_Datos[[#This Row],[Fecha]],"dddd")</f>
        <v>miércoles</v>
      </c>
      <c r="G2179">
        <f>WEEKNUM(tbl_Datos[[#This Row],[Fecha]])</f>
        <v>29</v>
      </c>
    </row>
    <row r="2180" spans="2:7" x14ac:dyDescent="0.3">
      <c r="B2180" s="17">
        <v>46218</v>
      </c>
      <c r="C2180" t="s">
        <v>106</v>
      </c>
      <c r="D2180" t="s">
        <v>227</v>
      </c>
      <c r="E2180">
        <v>928</v>
      </c>
      <c r="F2180" t="str">
        <f>TEXT(tbl_Datos[[#This Row],[Fecha]],"dddd")</f>
        <v>miércoles</v>
      </c>
      <c r="G2180">
        <f>WEEKNUM(tbl_Datos[[#This Row],[Fecha]])</f>
        <v>29</v>
      </c>
    </row>
    <row r="2181" spans="2:7" x14ac:dyDescent="0.3">
      <c r="B2181" s="17">
        <v>46218</v>
      </c>
      <c r="C2181" t="s">
        <v>106</v>
      </c>
      <c r="D2181" t="s">
        <v>241</v>
      </c>
      <c r="E2181">
        <v>180</v>
      </c>
      <c r="F2181" t="str">
        <f>TEXT(tbl_Datos[[#This Row],[Fecha]],"dddd")</f>
        <v>miércoles</v>
      </c>
      <c r="G2181">
        <f>WEEKNUM(tbl_Datos[[#This Row],[Fecha]])</f>
        <v>29</v>
      </c>
    </row>
    <row r="2182" spans="2:7" x14ac:dyDescent="0.3">
      <c r="B2182" s="17">
        <v>46218</v>
      </c>
      <c r="C2182" t="s">
        <v>42</v>
      </c>
      <c r="D2182" t="s">
        <v>236</v>
      </c>
      <c r="E2182">
        <v>209</v>
      </c>
      <c r="F2182" t="str">
        <f>TEXT(tbl_Datos[[#This Row],[Fecha]],"dddd")</f>
        <v>miércoles</v>
      </c>
      <c r="G2182">
        <f>WEEKNUM(tbl_Datos[[#This Row],[Fecha]])</f>
        <v>29</v>
      </c>
    </row>
    <row r="2183" spans="2:7" x14ac:dyDescent="0.3">
      <c r="B2183" s="17">
        <v>46218</v>
      </c>
      <c r="C2183" t="s">
        <v>106</v>
      </c>
      <c r="D2183" t="s">
        <v>240</v>
      </c>
      <c r="E2183">
        <v>540</v>
      </c>
      <c r="F2183" t="str">
        <f>TEXT(tbl_Datos[[#This Row],[Fecha]],"dddd")</f>
        <v>miércoles</v>
      </c>
      <c r="G2183">
        <f>WEEKNUM(tbl_Datos[[#This Row],[Fecha]])</f>
        <v>29</v>
      </c>
    </row>
    <row r="2184" spans="2:7" x14ac:dyDescent="0.3">
      <c r="B2184" s="17">
        <v>46218</v>
      </c>
      <c r="C2184" t="s">
        <v>39</v>
      </c>
      <c r="D2184" t="s">
        <v>232</v>
      </c>
      <c r="E2184">
        <v>1034</v>
      </c>
      <c r="F2184" t="str">
        <f>TEXT(tbl_Datos[[#This Row],[Fecha]],"dddd")</f>
        <v>miércoles</v>
      </c>
      <c r="G2184">
        <f>WEEKNUM(tbl_Datos[[#This Row],[Fecha]])</f>
        <v>29</v>
      </c>
    </row>
    <row r="2185" spans="2:7" x14ac:dyDescent="0.3">
      <c r="B2185" s="17">
        <v>46218</v>
      </c>
      <c r="C2185" t="s">
        <v>106</v>
      </c>
      <c r="D2185" t="s">
        <v>242</v>
      </c>
      <c r="E2185">
        <v>684</v>
      </c>
      <c r="F2185" t="str">
        <f>TEXT(tbl_Datos[[#This Row],[Fecha]],"dddd")</f>
        <v>miércoles</v>
      </c>
      <c r="G2185">
        <f>WEEKNUM(tbl_Datos[[#This Row],[Fecha]])</f>
        <v>29</v>
      </c>
    </row>
    <row r="2186" spans="2:7" x14ac:dyDescent="0.3">
      <c r="B2186" s="17">
        <v>46218</v>
      </c>
      <c r="C2186" t="s">
        <v>39</v>
      </c>
      <c r="D2186" t="s">
        <v>234</v>
      </c>
      <c r="E2186">
        <v>918</v>
      </c>
      <c r="F2186" t="str">
        <f>TEXT(tbl_Datos[[#This Row],[Fecha]],"dddd")</f>
        <v>miércoles</v>
      </c>
      <c r="G2186">
        <f>WEEKNUM(tbl_Datos[[#This Row],[Fecha]])</f>
        <v>29</v>
      </c>
    </row>
    <row r="2187" spans="2:7" x14ac:dyDescent="0.3">
      <c r="B2187" s="17">
        <v>46218</v>
      </c>
      <c r="C2187" t="s">
        <v>39</v>
      </c>
      <c r="D2187" t="s">
        <v>239</v>
      </c>
      <c r="E2187">
        <v>912</v>
      </c>
      <c r="F2187" t="str">
        <f>TEXT(tbl_Datos[[#This Row],[Fecha]],"dddd")</f>
        <v>miércoles</v>
      </c>
      <c r="G2187">
        <f>WEEKNUM(tbl_Datos[[#This Row],[Fecha]])</f>
        <v>29</v>
      </c>
    </row>
    <row r="2188" spans="2:7" x14ac:dyDescent="0.3">
      <c r="B2188" s="17">
        <v>46219</v>
      </c>
      <c r="C2188" t="s">
        <v>38</v>
      </c>
      <c r="D2188" t="s">
        <v>230</v>
      </c>
      <c r="E2188">
        <v>111</v>
      </c>
      <c r="F2188" t="str">
        <f>TEXT(tbl_Datos[[#This Row],[Fecha]],"dddd")</f>
        <v>jueves</v>
      </c>
      <c r="G2188">
        <f>WEEKNUM(tbl_Datos[[#This Row],[Fecha]])</f>
        <v>29</v>
      </c>
    </row>
    <row r="2189" spans="2:7" x14ac:dyDescent="0.3">
      <c r="B2189" s="17">
        <v>46219</v>
      </c>
      <c r="C2189" t="s">
        <v>42</v>
      </c>
      <c r="D2189" t="s">
        <v>242</v>
      </c>
      <c r="E2189">
        <v>969</v>
      </c>
      <c r="F2189" t="str">
        <f>TEXT(tbl_Datos[[#This Row],[Fecha]],"dddd")</f>
        <v>jueves</v>
      </c>
      <c r="G2189">
        <f>WEEKNUM(tbl_Datos[[#This Row],[Fecha]])</f>
        <v>29</v>
      </c>
    </row>
    <row r="2190" spans="2:7" x14ac:dyDescent="0.3">
      <c r="B2190" s="17">
        <v>46219</v>
      </c>
      <c r="C2190" t="s">
        <v>42</v>
      </c>
      <c r="D2190" t="s">
        <v>242</v>
      </c>
      <c r="E2190">
        <v>1083</v>
      </c>
      <c r="F2190" t="str">
        <f>TEXT(tbl_Datos[[#This Row],[Fecha]],"dddd")</f>
        <v>jueves</v>
      </c>
      <c r="G2190">
        <f>WEEKNUM(tbl_Datos[[#This Row],[Fecha]])</f>
        <v>29</v>
      </c>
    </row>
    <row r="2191" spans="2:7" x14ac:dyDescent="0.3">
      <c r="B2191" s="17">
        <v>46219</v>
      </c>
      <c r="C2191" t="s">
        <v>42</v>
      </c>
      <c r="D2191" t="s">
        <v>232</v>
      </c>
      <c r="E2191">
        <v>799</v>
      </c>
      <c r="F2191" t="str">
        <f>TEXT(tbl_Datos[[#This Row],[Fecha]],"dddd")</f>
        <v>jueves</v>
      </c>
      <c r="G2191">
        <f>WEEKNUM(tbl_Datos[[#This Row],[Fecha]])</f>
        <v>29</v>
      </c>
    </row>
    <row r="2192" spans="2:7" x14ac:dyDescent="0.3">
      <c r="B2192" s="17">
        <v>46219</v>
      </c>
      <c r="C2192" t="s">
        <v>38</v>
      </c>
      <c r="D2192" t="s">
        <v>226</v>
      </c>
      <c r="E2192">
        <v>2304</v>
      </c>
      <c r="F2192" t="str">
        <f>TEXT(tbl_Datos[[#This Row],[Fecha]],"dddd")</f>
        <v>jueves</v>
      </c>
      <c r="G2192">
        <f>WEEKNUM(tbl_Datos[[#This Row],[Fecha]])</f>
        <v>29</v>
      </c>
    </row>
    <row r="2193" spans="2:7" x14ac:dyDescent="0.3">
      <c r="B2193" s="17">
        <v>46219</v>
      </c>
      <c r="C2193" t="s">
        <v>106</v>
      </c>
      <c r="D2193" t="s">
        <v>234</v>
      </c>
      <c r="E2193">
        <v>1224</v>
      </c>
      <c r="F2193" t="str">
        <f>TEXT(tbl_Datos[[#This Row],[Fecha]],"dddd")</f>
        <v>jueves</v>
      </c>
      <c r="G2193">
        <f>WEEKNUM(tbl_Datos[[#This Row],[Fecha]])</f>
        <v>29</v>
      </c>
    </row>
    <row r="2194" spans="2:7" x14ac:dyDescent="0.3">
      <c r="B2194" s="17">
        <v>46219</v>
      </c>
      <c r="C2194" t="s">
        <v>39</v>
      </c>
      <c r="D2194" t="s">
        <v>227</v>
      </c>
      <c r="E2194">
        <v>638</v>
      </c>
      <c r="F2194" t="str">
        <f>TEXT(tbl_Datos[[#This Row],[Fecha]],"dddd")</f>
        <v>jueves</v>
      </c>
      <c r="G2194">
        <f>WEEKNUM(tbl_Datos[[#This Row],[Fecha]])</f>
        <v>29</v>
      </c>
    </row>
    <row r="2195" spans="2:7" x14ac:dyDescent="0.3">
      <c r="B2195" s="17">
        <v>46219</v>
      </c>
      <c r="C2195" t="s">
        <v>106</v>
      </c>
      <c r="D2195" t="s">
        <v>233</v>
      </c>
      <c r="E2195">
        <v>1071</v>
      </c>
      <c r="F2195" t="str">
        <f>TEXT(tbl_Datos[[#This Row],[Fecha]],"dddd")</f>
        <v>jueves</v>
      </c>
      <c r="G2195">
        <f>WEEKNUM(tbl_Datos[[#This Row],[Fecha]])</f>
        <v>29</v>
      </c>
    </row>
    <row r="2196" spans="2:7" x14ac:dyDescent="0.3">
      <c r="B2196" s="17">
        <v>46219</v>
      </c>
      <c r="C2196" t="s">
        <v>106</v>
      </c>
      <c r="D2196" t="s">
        <v>231</v>
      </c>
      <c r="E2196">
        <v>176</v>
      </c>
      <c r="F2196" t="str">
        <f>TEXT(tbl_Datos[[#This Row],[Fecha]],"dddd")</f>
        <v>jueves</v>
      </c>
      <c r="G2196">
        <f>WEEKNUM(tbl_Datos[[#This Row],[Fecha]])</f>
        <v>29</v>
      </c>
    </row>
    <row r="2197" spans="2:7" x14ac:dyDescent="0.3">
      <c r="B2197" s="17">
        <v>46219</v>
      </c>
      <c r="C2197" t="s">
        <v>42</v>
      </c>
      <c r="D2197" t="s">
        <v>225</v>
      </c>
      <c r="E2197">
        <v>768</v>
      </c>
      <c r="F2197" t="str">
        <f>TEXT(tbl_Datos[[#This Row],[Fecha]],"dddd")</f>
        <v>jueves</v>
      </c>
      <c r="G2197">
        <f>WEEKNUM(tbl_Datos[[#This Row],[Fecha]])</f>
        <v>29</v>
      </c>
    </row>
    <row r="2198" spans="2:7" x14ac:dyDescent="0.3">
      <c r="B2198" s="17">
        <v>46219</v>
      </c>
      <c r="C2198" t="s">
        <v>38</v>
      </c>
      <c r="D2198" t="s">
        <v>226</v>
      </c>
      <c r="E2198">
        <v>480</v>
      </c>
      <c r="F2198" t="str">
        <f>TEXT(tbl_Datos[[#This Row],[Fecha]],"dddd")</f>
        <v>jueves</v>
      </c>
      <c r="G2198">
        <f>WEEKNUM(tbl_Datos[[#This Row],[Fecha]])</f>
        <v>29</v>
      </c>
    </row>
    <row r="2199" spans="2:7" x14ac:dyDescent="0.3">
      <c r="B2199" s="17">
        <v>46219</v>
      </c>
      <c r="C2199" t="s">
        <v>106</v>
      </c>
      <c r="D2199" t="s">
        <v>219</v>
      </c>
      <c r="E2199">
        <v>1092</v>
      </c>
      <c r="F2199" t="str">
        <f>TEXT(tbl_Datos[[#This Row],[Fecha]],"dddd")</f>
        <v>jueves</v>
      </c>
      <c r="G2199">
        <f>WEEKNUM(tbl_Datos[[#This Row],[Fecha]])</f>
        <v>29</v>
      </c>
    </row>
    <row r="2200" spans="2:7" x14ac:dyDescent="0.3">
      <c r="B2200" s="17">
        <v>46219</v>
      </c>
      <c r="C2200" t="s">
        <v>106</v>
      </c>
      <c r="D2200" t="s">
        <v>225</v>
      </c>
      <c r="E2200">
        <v>256</v>
      </c>
      <c r="F2200" t="str">
        <f>TEXT(tbl_Datos[[#This Row],[Fecha]],"dddd")</f>
        <v>jueves</v>
      </c>
      <c r="G2200">
        <f>WEEKNUM(tbl_Datos[[#This Row],[Fecha]])</f>
        <v>29</v>
      </c>
    </row>
    <row r="2201" spans="2:7" x14ac:dyDescent="0.3">
      <c r="B2201" s="17">
        <v>46219</v>
      </c>
      <c r="C2201" t="s">
        <v>39</v>
      </c>
      <c r="D2201" t="s">
        <v>236</v>
      </c>
      <c r="E2201">
        <v>242</v>
      </c>
      <c r="F2201" t="str">
        <f>TEXT(tbl_Datos[[#This Row],[Fecha]],"dddd")</f>
        <v>jueves</v>
      </c>
      <c r="G2201">
        <f>WEEKNUM(tbl_Datos[[#This Row],[Fecha]])</f>
        <v>29</v>
      </c>
    </row>
    <row r="2202" spans="2:7" x14ac:dyDescent="0.3">
      <c r="B2202" s="17">
        <v>46220</v>
      </c>
      <c r="C2202" t="s">
        <v>38</v>
      </c>
      <c r="D2202" t="s">
        <v>240</v>
      </c>
      <c r="E2202">
        <v>855</v>
      </c>
      <c r="F2202" t="str">
        <f>TEXT(tbl_Datos[[#This Row],[Fecha]],"dddd")</f>
        <v>viernes</v>
      </c>
      <c r="G2202">
        <f>WEEKNUM(tbl_Datos[[#This Row],[Fecha]])</f>
        <v>29</v>
      </c>
    </row>
    <row r="2203" spans="2:7" x14ac:dyDescent="0.3">
      <c r="B2203" s="17">
        <v>46220</v>
      </c>
      <c r="C2203" t="s">
        <v>106</v>
      </c>
      <c r="D2203" t="s">
        <v>225</v>
      </c>
      <c r="E2203">
        <v>640</v>
      </c>
      <c r="F2203" t="str">
        <f>TEXT(tbl_Datos[[#This Row],[Fecha]],"dddd")</f>
        <v>viernes</v>
      </c>
      <c r="G2203">
        <f>WEEKNUM(tbl_Datos[[#This Row],[Fecha]])</f>
        <v>29</v>
      </c>
    </row>
    <row r="2204" spans="2:7" x14ac:dyDescent="0.3">
      <c r="B2204" s="17">
        <v>46220</v>
      </c>
      <c r="C2204" t="s">
        <v>38</v>
      </c>
      <c r="D2204" t="s">
        <v>219</v>
      </c>
      <c r="E2204">
        <v>2002</v>
      </c>
      <c r="F2204" t="str">
        <f>TEXT(tbl_Datos[[#This Row],[Fecha]],"dddd")</f>
        <v>viernes</v>
      </c>
      <c r="G2204">
        <f>WEEKNUM(tbl_Datos[[#This Row],[Fecha]])</f>
        <v>29</v>
      </c>
    </row>
    <row r="2205" spans="2:7" x14ac:dyDescent="0.3">
      <c r="B2205" s="17">
        <v>46220</v>
      </c>
      <c r="C2205" t="s">
        <v>106</v>
      </c>
      <c r="D2205" t="s">
        <v>226</v>
      </c>
      <c r="E2205">
        <v>2112</v>
      </c>
      <c r="F2205" t="str">
        <f>TEXT(tbl_Datos[[#This Row],[Fecha]],"dddd")</f>
        <v>viernes</v>
      </c>
      <c r="G2205">
        <f>WEEKNUM(tbl_Datos[[#This Row],[Fecha]])</f>
        <v>29</v>
      </c>
    </row>
    <row r="2206" spans="2:7" x14ac:dyDescent="0.3">
      <c r="B2206" s="17">
        <v>46220</v>
      </c>
      <c r="C2206" t="s">
        <v>106</v>
      </c>
      <c r="D2206" t="s">
        <v>239</v>
      </c>
      <c r="E2206">
        <v>836</v>
      </c>
      <c r="F2206" t="str">
        <f>TEXT(tbl_Datos[[#This Row],[Fecha]],"dddd")</f>
        <v>viernes</v>
      </c>
      <c r="G2206">
        <f>WEEKNUM(tbl_Datos[[#This Row],[Fecha]])</f>
        <v>29</v>
      </c>
    </row>
    <row r="2207" spans="2:7" x14ac:dyDescent="0.3">
      <c r="B2207" s="17">
        <v>46220</v>
      </c>
      <c r="C2207" t="s">
        <v>106</v>
      </c>
      <c r="D2207" t="s">
        <v>226</v>
      </c>
      <c r="E2207">
        <v>1248</v>
      </c>
      <c r="F2207" t="str">
        <f>TEXT(tbl_Datos[[#This Row],[Fecha]],"dddd")</f>
        <v>viernes</v>
      </c>
      <c r="G2207">
        <f>WEEKNUM(tbl_Datos[[#This Row],[Fecha]])</f>
        <v>29</v>
      </c>
    </row>
    <row r="2208" spans="2:7" x14ac:dyDescent="0.3">
      <c r="B2208" s="17">
        <v>46220</v>
      </c>
      <c r="C2208" t="s">
        <v>39</v>
      </c>
      <c r="D2208" t="s">
        <v>227</v>
      </c>
      <c r="E2208">
        <v>754</v>
      </c>
      <c r="F2208" t="str">
        <f>TEXT(tbl_Datos[[#This Row],[Fecha]],"dddd")</f>
        <v>viernes</v>
      </c>
      <c r="G2208">
        <f>WEEKNUM(tbl_Datos[[#This Row],[Fecha]])</f>
        <v>29</v>
      </c>
    </row>
    <row r="2209" spans="2:7" x14ac:dyDescent="0.3">
      <c r="B2209" s="17">
        <v>46220</v>
      </c>
      <c r="C2209" t="s">
        <v>106</v>
      </c>
      <c r="D2209" t="s">
        <v>232</v>
      </c>
      <c r="E2209">
        <v>846</v>
      </c>
      <c r="F2209" t="str">
        <f>TEXT(tbl_Datos[[#This Row],[Fecha]],"dddd")</f>
        <v>viernes</v>
      </c>
      <c r="G2209">
        <f>WEEKNUM(tbl_Datos[[#This Row],[Fecha]])</f>
        <v>29</v>
      </c>
    </row>
    <row r="2210" spans="2:7" x14ac:dyDescent="0.3">
      <c r="B2210" s="17">
        <v>46220</v>
      </c>
      <c r="C2210" t="s">
        <v>38</v>
      </c>
      <c r="D2210" t="s">
        <v>229</v>
      </c>
      <c r="E2210">
        <v>968</v>
      </c>
      <c r="F2210" t="str">
        <f>TEXT(tbl_Datos[[#This Row],[Fecha]],"dddd")</f>
        <v>viernes</v>
      </c>
      <c r="G2210">
        <f>WEEKNUM(tbl_Datos[[#This Row],[Fecha]])</f>
        <v>29</v>
      </c>
    </row>
    <row r="2211" spans="2:7" x14ac:dyDescent="0.3">
      <c r="B2211" s="17">
        <v>46221</v>
      </c>
      <c r="C2211" t="s">
        <v>106</v>
      </c>
      <c r="D2211" t="s">
        <v>223</v>
      </c>
      <c r="E2211">
        <v>1272</v>
      </c>
      <c r="F2211" t="str">
        <f>TEXT(tbl_Datos[[#This Row],[Fecha]],"dddd")</f>
        <v>sábado</v>
      </c>
      <c r="G2211">
        <f>WEEKNUM(tbl_Datos[[#This Row],[Fecha]])</f>
        <v>29</v>
      </c>
    </row>
    <row r="2212" spans="2:7" x14ac:dyDescent="0.3">
      <c r="B2212" s="17">
        <v>46221</v>
      </c>
      <c r="C2212" t="s">
        <v>106</v>
      </c>
      <c r="D2212" t="s">
        <v>237</v>
      </c>
      <c r="E2212">
        <v>252</v>
      </c>
      <c r="F2212" t="str">
        <f>TEXT(tbl_Datos[[#This Row],[Fecha]],"dddd")</f>
        <v>sábado</v>
      </c>
      <c r="G2212">
        <f>WEEKNUM(tbl_Datos[[#This Row],[Fecha]])</f>
        <v>29</v>
      </c>
    </row>
    <row r="2213" spans="2:7" x14ac:dyDescent="0.3">
      <c r="B2213" s="17">
        <v>46221</v>
      </c>
      <c r="C2213" t="s">
        <v>38</v>
      </c>
      <c r="D2213" t="s">
        <v>226</v>
      </c>
      <c r="E2213">
        <v>864</v>
      </c>
      <c r="F2213" t="str">
        <f>TEXT(tbl_Datos[[#This Row],[Fecha]],"dddd")</f>
        <v>sábado</v>
      </c>
      <c r="G2213">
        <f>WEEKNUM(tbl_Datos[[#This Row],[Fecha]])</f>
        <v>29</v>
      </c>
    </row>
    <row r="2214" spans="2:7" x14ac:dyDescent="0.3">
      <c r="B2214" s="17">
        <v>46221</v>
      </c>
      <c r="C2214" t="s">
        <v>42</v>
      </c>
      <c r="D2214" t="s">
        <v>225</v>
      </c>
      <c r="E2214">
        <v>448</v>
      </c>
      <c r="F2214" t="str">
        <f>TEXT(tbl_Datos[[#This Row],[Fecha]],"dddd")</f>
        <v>sábado</v>
      </c>
      <c r="G2214">
        <f>WEEKNUM(tbl_Datos[[#This Row],[Fecha]])</f>
        <v>29</v>
      </c>
    </row>
    <row r="2215" spans="2:7" x14ac:dyDescent="0.3">
      <c r="B2215" s="17">
        <v>46221</v>
      </c>
      <c r="C2215" t="s">
        <v>39</v>
      </c>
      <c r="D2215" t="s">
        <v>228</v>
      </c>
      <c r="E2215">
        <v>1080</v>
      </c>
      <c r="F2215" t="str">
        <f>TEXT(tbl_Datos[[#This Row],[Fecha]],"dddd")</f>
        <v>sábado</v>
      </c>
      <c r="G2215">
        <f>WEEKNUM(tbl_Datos[[#This Row],[Fecha]])</f>
        <v>29</v>
      </c>
    </row>
    <row r="2216" spans="2:7" x14ac:dyDescent="0.3">
      <c r="B2216" s="17">
        <v>46221</v>
      </c>
      <c r="C2216" t="s">
        <v>106</v>
      </c>
      <c r="D2216" t="s">
        <v>237</v>
      </c>
      <c r="E2216">
        <v>315</v>
      </c>
      <c r="F2216" t="str">
        <f>TEXT(tbl_Datos[[#This Row],[Fecha]],"dddd")</f>
        <v>sábado</v>
      </c>
      <c r="G2216">
        <f>WEEKNUM(tbl_Datos[[#This Row],[Fecha]])</f>
        <v>29</v>
      </c>
    </row>
    <row r="2217" spans="2:7" x14ac:dyDescent="0.3">
      <c r="B2217" s="17">
        <v>46221</v>
      </c>
      <c r="C2217" t="s">
        <v>106</v>
      </c>
      <c r="D2217" t="s">
        <v>235</v>
      </c>
      <c r="E2217">
        <v>43</v>
      </c>
      <c r="F2217" t="str">
        <f>TEXT(tbl_Datos[[#This Row],[Fecha]],"dddd")</f>
        <v>sábado</v>
      </c>
      <c r="G2217">
        <f>WEEKNUM(tbl_Datos[[#This Row],[Fecha]])</f>
        <v>29</v>
      </c>
    </row>
    <row r="2218" spans="2:7" x14ac:dyDescent="0.3">
      <c r="B2218" s="17">
        <v>46221</v>
      </c>
      <c r="C2218" t="s">
        <v>39</v>
      </c>
      <c r="D2218" t="s">
        <v>219</v>
      </c>
      <c r="E2218">
        <v>1547</v>
      </c>
      <c r="F2218" t="str">
        <f>TEXT(tbl_Datos[[#This Row],[Fecha]],"dddd")</f>
        <v>sábado</v>
      </c>
      <c r="G2218">
        <f>WEEKNUM(tbl_Datos[[#This Row],[Fecha]])</f>
        <v>29</v>
      </c>
    </row>
    <row r="2219" spans="2:7" x14ac:dyDescent="0.3">
      <c r="B2219" s="17">
        <v>46221</v>
      </c>
      <c r="C2219" t="s">
        <v>42</v>
      </c>
      <c r="D2219" t="s">
        <v>234</v>
      </c>
      <c r="E2219">
        <v>1224</v>
      </c>
      <c r="F2219" t="str">
        <f>TEXT(tbl_Datos[[#This Row],[Fecha]],"dddd")</f>
        <v>sábado</v>
      </c>
      <c r="G2219">
        <f>WEEKNUM(tbl_Datos[[#This Row],[Fecha]])</f>
        <v>29</v>
      </c>
    </row>
    <row r="2220" spans="2:7" x14ac:dyDescent="0.3">
      <c r="B2220" s="17">
        <v>46222</v>
      </c>
      <c r="C2220" t="s">
        <v>38</v>
      </c>
      <c r="D2220" t="s">
        <v>236</v>
      </c>
      <c r="E2220">
        <v>198</v>
      </c>
      <c r="F2220" t="str">
        <f>TEXT(tbl_Datos[[#This Row],[Fecha]],"dddd")</f>
        <v>domingo</v>
      </c>
      <c r="G2220">
        <f>WEEKNUM(tbl_Datos[[#This Row],[Fecha]])</f>
        <v>30</v>
      </c>
    </row>
    <row r="2221" spans="2:7" x14ac:dyDescent="0.3">
      <c r="B2221" s="17">
        <v>46222</v>
      </c>
      <c r="C2221" t="s">
        <v>42</v>
      </c>
      <c r="D2221" t="s">
        <v>235</v>
      </c>
      <c r="E2221">
        <v>43</v>
      </c>
      <c r="F2221" t="str">
        <f>TEXT(tbl_Datos[[#This Row],[Fecha]],"dddd")</f>
        <v>domingo</v>
      </c>
      <c r="G2221">
        <f>WEEKNUM(tbl_Datos[[#This Row],[Fecha]])</f>
        <v>30</v>
      </c>
    </row>
    <row r="2222" spans="2:7" x14ac:dyDescent="0.3">
      <c r="B2222" s="17">
        <v>46222</v>
      </c>
      <c r="C2222" t="s">
        <v>42</v>
      </c>
      <c r="D2222" t="s">
        <v>232</v>
      </c>
      <c r="E2222">
        <v>1081</v>
      </c>
      <c r="F2222" t="str">
        <f>TEXT(tbl_Datos[[#This Row],[Fecha]],"dddd")</f>
        <v>domingo</v>
      </c>
      <c r="G2222">
        <f>WEEKNUM(tbl_Datos[[#This Row],[Fecha]])</f>
        <v>30</v>
      </c>
    </row>
    <row r="2223" spans="2:7" x14ac:dyDescent="0.3">
      <c r="B2223" s="17">
        <v>46222</v>
      </c>
      <c r="C2223" t="s">
        <v>38</v>
      </c>
      <c r="D2223" t="s">
        <v>226</v>
      </c>
      <c r="E2223">
        <v>768</v>
      </c>
      <c r="F2223" t="str">
        <f>TEXT(tbl_Datos[[#This Row],[Fecha]],"dddd")</f>
        <v>domingo</v>
      </c>
      <c r="G2223">
        <f>WEEKNUM(tbl_Datos[[#This Row],[Fecha]])</f>
        <v>30</v>
      </c>
    </row>
    <row r="2224" spans="2:7" x14ac:dyDescent="0.3">
      <c r="B2224" s="17">
        <v>46222</v>
      </c>
      <c r="C2224" t="s">
        <v>42</v>
      </c>
      <c r="D2224" t="s">
        <v>229</v>
      </c>
      <c r="E2224">
        <v>2200</v>
      </c>
      <c r="F2224" t="str">
        <f>TEXT(tbl_Datos[[#This Row],[Fecha]],"dddd")</f>
        <v>domingo</v>
      </c>
      <c r="G2224">
        <f>WEEKNUM(tbl_Datos[[#This Row],[Fecha]])</f>
        <v>30</v>
      </c>
    </row>
    <row r="2225" spans="2:7" x14ac:dyDescent="0.3">
      <c r="B2225" s="17">
        <v>46222</v>
      </c>
      <c r="C2225" t="s">
        <v>42</v>
      </c>
      <c r="D2225" t="s">
        <v>231</v>
      </c>
      <c r="E2225">
        <v>198</v>
      </c>
      <c r="F2225" t="str">
        <f>TEXT(tbl_Datos[[#This Row],[Fecha]],"dddd")</f>
        <v>domingo</v>
      </c>
      <c r="G2225">
        <f>WEEKNUM(tbl_Datos[[#This Row],[Fecha]])</f>
        <v>30</v>
      </c>
    </row>
    <row r="2226" spans="2:7" x14ac:dyDescent="0.3">
      <c r="B2226" s="17">
        <v>46222</v>
      </c>
      <c r="C2226" t="s">
        <v>106</v>
      </c>
      <c r="D2226" t="s">
        <v>240</v>
      </c>
      <c r="E2226">
        <v>585</v>
      </c>
      <c r="F2226" t="str">
        <f>TEXT(tbl_Datos[[#This Row],[Fecha]],"dddd")</f>
        <v>domingo</v>
      </c>
      <c r="G2226">
        <f>WEEKNUM(tbl_Datos[[#This Row],[Fecha]])</f>
        <v>30</v>
      </c>
    </row>
    <row r="2227" spans="2:7" x14ac:dyDescent="0.3">
      <c r="B2227" s="17">
        <v>46222</v>
      </c>
      <c r="C2227" t="s">
        <v>39</v>
      </c>
      <c r="D2227" t="s">
        <v>239</v>
      </c>
      <c r="E2227">
        <v>722</v>
      </c>
      <c r="F2227" t="str">
        <f>TEXT(tbl_Datos[[#This Row],[Fecha]],"dddd")</f>
        <v>domingo</v>
      </c>
      <c r="G2227">
        <f>WEEKNUM(tbl_Datos[[#This Row],[Fecha]])</f>
        <v>30</v>
      </c>
    </row>
    <row r="2228" spans="2:7" x14ac:dyDescent="0.3">
      <c r="B2228" s="17">
        <v>46222</v>
      </c>
      <c r="C2228" t="s">
        <v>38</v>
      </c>
      <c r="D2228" t="s">
        <v>227</v>
      </c>
      <c r="E2228">
        <v>1102</v>
      </c>
      <c r="F2228" t="str">
        <f>TEXT(tbl_Datos[[#This Row],[Fecha]],"dddd")</f>
        <v>domingo</v>
      </c>
      <c r="G2228">
        <f>WEEKNUM(tbl_Datos[[#This Row],[Fecha]])</f>
        <v>30</v>
      </c>
    </row>
    <row r="2229" spans="2:7" x14ac:dyDescent="0.3">
      <c r="B2229" s="17">
        <v>46222</v>
      </c>
      <c r="C2229" t="s">
        <v>106</v>
      </c>
      <c r="D2229" t="s">
        <v>223</v>
      </c>
      <c r="E2229">
        <v>477</v>
      </c>
      <c r="F2229" t="str">
        <f>TEXT(tbl_Datos[[#This Row],[Fecha]],"dddd")</f>
        <v>domingo</v>
      </c>
      <c r="G2229">
        <f>WEEKNUM(tbl_Datos[[#This Row],[Fecha]])</f>
        <v>30</v>
      </c>
    </row>
    <row r="2230" spans="2:7" x14ac:dyDescent="0.3">
      <c r="B2230" s="17">
        <v>46222</v>
      </c>
      <c r="C2230" t="s">
        <v>106</v>
      </c>
      <c r="D2230" t="s">
        <v>242</v>
      </c>
      <c r="E2230">
        <v>1368</v>
      </c>
      <c r="F2230" t="str">
        <f>TEXT(tbl_Datos[[#This Row],[Fecha]],"dddd")</f>
        <v>domingo</v>
      </c>
      <c r="G2230">
        <f>WEEKNUM(tbl_Datos[[#This Row],[Fecha]])</f>
        <v>30</v>
      </c>
    </row>
    <row r="2231" spans="2:7" x14ac:dyDescent="0.3">
      <c r="B2231" s="17">
        <v>46222</v>
      </c>
      <c r="C2231" t="s">
        <v>38</v>
      </c>
      <c r="D2231" t="s">
        <v>236</v>
      </c>
      <c r="E2231">
        <v>209</v>
      </c>
      <c r="F2231" t="str">
        <f>TEXT(tbl_Datos[[#This Row],[Fecha]],"dddd")</f>
        <v>domingo</v>
      </c>
      <c r="G2231">
        <f>WEEKNUM(tbl_Datos[[#This Row],[Fecha]])</f>
        <v>30</v>
      </c>
    </row>
    <row r="2232" spans="2:7" x14ac:dyDescent="0.3">
      <c r="B2232" s="17">
        <v>46222</v>
      </c>
      <c r="C2232" t="s">
        <v>42</v>
      </c>
      <c r="D2232" t="s">
        <v>239</v>
      </c>
      <c r="E2232">
        <v>380</v>
      </c>
      <c r="F2232" t="str">
        <f>TEXT(tbl_Datos[[#This Row],[Fecha]],"dddd")</f>
        <v>domingo</v>
      </c>
      <c r="G2232">
        <f>WEEKNUM(tbl_Datos[[#This Row],[Fecha]])</f>
        <v>30</v>
      </c>
    </row>
    <row r="2233" spans="2:7" x14ac:dyDescent="0.3">
      <c r="B2233" s="17">
        <v>46222</v>
      </c>
      <c r="C2233" t="s">
        <v>39</v>
      </c>
      <c r="D2233" t="s">
        <v>242</v>
      </c>
      <c r="E2233">
        <v>741</v>
      </c>
      <c r="F2233" t="str">
        <f>TEXT(tbl_Datos[[#This Row],[Fecha]],"dddd")</f>
        <v>domingo</v>
      </c>
      <c r="G2233">
        <f>WEEKNUM(tbl_Datos[[#This Row],[Fecha]])</f>
        <v>30</v>
      </c>
    </row>
    <row r="2234" spans="2:7" x14ac:dyDescent="0.3">
      <c r="B2234" s="17">
        <v>46222</v>
      </c>
      <c r="C2234" t="s">
        <v>106</v>
      </c>
      <c r="D2234" t="s">
        <v>225</v>
      </c>
      <c r="E2234">
        <v>1344</v>
      </c>
      <c r="F2234" t="str">
        <f>TEXT(tbl_Datos[[#This Row],[Fecha]],"dddd")</f>
        <v>domingo</v>
      </c>
      <c r="G2234">
        <f>WEEKNUM(tbl_Datos[[#This Row],[Fecha]])</f>
        <v>30</v>
      </c>
    </row>
    <row r="2235" spans="2:7" x14ac:dyDescent="0.3">
      <c r="B2235" s="17">
        <v>46223</v>
      </c>
      <c r="C2235" t="s">
        <v>38</v>
      </c>
      <c r="D2235" t="s">
        <v>223</v>
      </c>
      <c r="E2235">
        <v>689</v>
      </c>
      <c r="F2235" t="str">
        <f>TEXT(tbl_Datos[[#This Row],[Fecha]],"dddd")</f>
        <v>lunes</v>
      </c>
      <c r="G2235">
        <f>WEEKNUM(tbl_Datos[[#This Row],[Fecha]])</f>
        <v>30</v>
      </c>
    </row>
    <row r="2236" spans="2:7" x14ac:dyDescent="0.3">
      <c r="B2236" s="17">
        <v>46223</v>
      </c>
      <c r="C2236" t="s">
        <v>38</v>
      </c>
      <c r="D2236" t="s">
        <v>219</v>
      </c>
      <c r="E2236">
        <v>1456</v>
      </c>
      <c r="F2236" t="str">
        <f>TEXT(tbl_Datos[[#This Row],[Fecha]],"dddd")</f>
        <v>lunes</v>
      </c>
      <c r="G2236">
        <f>WEEKNUM(tbl_Datos[[#This Row],[Fecha]])</f>
        <v>30</v>
      </c>
    </row>
    <row r="2237" spans="2:7" x14ac:dyDescent="0.3">
      <c r="B2237" s="17">
        <v>46223</v>
      </c>
      <c r="C2237" t="s">
        <v>42</v>
      </c>
      <c r="D2237" t="s">
        <v>234</v>
      </c>
      <c r="E2237">
        <v>204</v>
      </c>
      <c r="F2237" t="str">
        <f>TEXT(tbl_Datos[[#This Row],[Fecha]],"dddd")</f>
        <v>lunes</v>
      </c>
      <c r="G2237">
        <f>WEEKNUM(tbl_Datos[[#This Row],[Fecha]])</f>
        <v>30</v>
      </c>
    </row>
    <row r="2238" spans="2:7" x14ac:dyDescent="0.3">
      <c r="B2238" s="17">
        <v>46223</v>
      </c>
      <c r="C2238" t="s">
        <v>38</v>
      </c>
      <c r="D2238" t="s">
        <v>232</v>
      </c>
      <c r="E2238">
        <v>423</v>
      </c>
      <c r="F2238" t="str">
        <f>TEXT(tbl_Datos[[#This Row],[Fecha]],"dddd")</f>
        <v>lunes</v>
      </c>
      <c r="G2238">
        <f>WEEKNUM(tbl_Datos[[#This Row],[Fecha]])</f>
        <v>30</v>
      </c>
    </row>
    <row r="2239" spans="2:7" x14ac:dyDescent="0.3">
      <c r="B2239" s="17">
        <v>46223</v>
      </c>
      <c r="C2239" t="s">
        <v>42</v>
      </c>
      <c r="D2239" t="s">
        <v>235</v>
      </c>
      <c r="E2239">
        <v>946</v>
      </c>
      <c r="F2239" t="str">
        <f>TEXT(tbl_Datos[[#This Row],[Fecha]],"dddd")</f>
        <v>lunes</v>
      </c>
      <c r="G2239">
        <f>WEEKNUM(tbl_Datos[[#This Row],[Fecha]])</f>
        <v>30</v>
      </c>
    </row>
    <row r="2240" spans="2:7" x14ac:dyDescent="0.3">
      <c r="B2240" s="17">
        <v>46223</v>
      </c>
      <c r="C2240" t="s">
        <v>42</v>
      </c>
      <c r="D2240" t="s">
        <v>225</v>
      </c>
      <c r="E2240">
        <v>448</v>
      </c>
      <c r="F2240" t="str">
        <f>TEXT(tbl_Datos[[#This Row],[Fecha]],"dddd")</f>
        <v>lunes</v>
      </c>
      <c r="G2240">
        <f>WEEKNUM(tbl_Datos[[#This Row],[Fecha]])</f>
        <v>30</v>
      </c>
    </row>
    <row r="2241" spans="2:7" x14ac:dyDescent="0.3">
      <c r="B2241" s="17">
        <v>46223</v>
      </c>
      <c r="C2241" t="s">
        <v>38</v>
      </c>
      <c r="D2241" t="s">
        <v>233</v>
      </c>
      <c r="E2241">
        <v>459</v>
      </c>
      <c r="F2241" t="str">
        <f>TEXT(tbl_Datos[[#This Row],[Fecha]],"dddd")</f>
        <v>lunes</v>
      </c>
      <c r="G2241">
        <f>WEEKNUM(tbl_Datos[[#This Row],[Fecha]])</f>
        <v>30</v>
      </c>
    </row>
    <row r="2242" spans="2:7" x14ac:dyDescent="0.3">
      <c r="B2242" s="17">
        <v>46223</v>
      </c>
      <c r="C2242" t="s">
        <v>39</v>
      </c>
      <c r="D2242" t="s">
        <v>235</v>
      </c>
      <c r="E2242">
        <v>817</v>
      </c>
      <c r="F2242" t="str">
        <f>TEXT(tbl_Datos[[#This Row],[Fecha]],"dddd")</f>
        <v>lunes</v>
      </c>
      <c r="G2242">
        <f>WEEKNUM(tbl_Datos[[#This Row],[Fecha]])</f>
        <v>30</v>
      </c>
    </row>
    <row r="2243" spans="2:7" x14ac:dyDescent="0.3">
      <c r="B2243" s="17">
        <v>46223</v>
      </c>
      <c r="C2243" t="s">
        <v>38</v>
      </c>
      <c r="D2243" t="s">
        <v>236</v>
      </c>
      <c r="E2243">
        <v>44</v>
      </c>
      <c r="F2243" t="str">
        <f>TEXT(tbl_Datos[[#This Row],[Fecha]],"dddd")</f>
        <v>lunes</v>
      </c>
      <c r="G2243">
        <f>WEEKNUM(tbl_Datos[[#This Row],[Fecha]])</f>
        <v>30</v>
      </c>
    </row>
    <row r="2244" spans="2:7" x14ac:dyDescent="0.3">
      <c r="B2244" s="17">
        <v>46223</v>
      </c>
      <c r="C2244" t="s">
        <v>38</v>
      </c>
      <c r="D2244" t="s">
        <v>240</v>
      </c>
      <c r="E2244">
        <v>945</v>
      </c>
      <c r="F2244" t="str">
        <f>TEXT(tbl_Datos[[#This Row],[Fecha]],"dddd")</f>
        <v>lunes</v>
      </c>
      <c r="G2244">
        <f>WEEKNUM(tbl_Datos[[#This Row],[Fecha]])</f>
        <v>30</v>
      </c>
    </row>
    <row r="2245" spans="2:7" x14ac:dyDescent="0.3">
      <c r="B2245" s="17">
        <v>46223</v>
      </c>
      <c r="C2245" t="s">
        <v>39</v>
      </c>
      <c r="D2245" t="s">
        <v>242</v>
      </c>
      <c r="E2245">
        <v>228</v>
      </c>
      <c r="F2245" t="str">
        <f>TEXT(tbl_Datos[[#This Row],[Fecha]],"dddd")</f>
        <v>lunes</v>
      </c>
      <c r="G2245">
        <f>WEEKNUM(tbl_Datos[[#This Row],[Fecha]])</f>
        <v>30</v>
      </c>
    </row>
    <row r="2246" spans="2:7" x14ac:dyDescent="0.3">
      <c r="B2246" s="17">
        <v>46223</v>
      </c>
      <c r="C2246" t="s">
        <v>38</v>
      </c>
      <c r="D2246" t="s">
        <v>239</v>
      </c>
      <c r="E2246">
        <v>570</v>
      </c>
      <c r="F2246" t="str">
        <f>TEXT(tbl_Datos[[#This Row],[Fecha]],"dddd")</f>
        <v>lunes</v>
      </c>
      <c r="G2246">
        <f>WEEKNUM(tbl_Datos[[#This Row],[Fecha]])</f>
        <v>30</v>
      </c>
    </row>
    <row r="2247" spans="2:7" x14ac:dyDescent="0.3">
      <c r="B2247" s="17">
        <v>46224</v>
      </c>
      <c r="C2247" t="s">
        <v>39</v>
      </c>
      <c r="D2247" t="s">
        <v>234</v>
      </c>
      <c r="E2247">
        <v>408</v>
      </c>
      <c r="F2247" t="str">
        <f>TEXT(tbl_Datos[[#This Row],[Fecha]],"dddd")</f>
        <v>martes</v>
      </c>
      <c r="G2247">
        <f>WEEKNUM(tbl_Datos[[#This Row],[Fecha]])</f>
        <v>30</v>
      </c>
    </row>
    <row r="2248" spans="2:7" x14ac:dyDescent="0.3">
      <c r="B2248" s="17">
        <v>46224</v>
      </c>
      <c r="C2248" t="s">
        <v>39</v>
      </c>
      <c r="D2248" t="s">
        <v>221</v>
      </c>
      <c r="E2248">
        <v>260</v>
      </c>
      <c r="F2248" t="str">
        <f>TEXT(tbl_Datos[[#This Row],[Fecha]],"dddd")</f>
        <v>martes</v>
      </c>
      <c r="G2248">
        <f>WEEKNUM(tbl_Datos[[#This Row],[Fecha]])</f>
        <v>30</v>
      </c>
    </row>
    <row r="2249" spans="2:7" x14ac:dyDescent="0.3">
      <c r="B2249" s="17">
        <v>46224</v>
      </c>
      <c r="C2249" t="s">
        <v>42</v>
      </c>
      <c r="D2249" t="s">
        <v>233</v>
      </c>
      <c r="E2249">
        <v>51</v>
      </c>
      <c r="F2249" t="str">
        <f>TEXT(tbl_Datos[[#This Row],[Fecha]],"dddd")</f>
        <v>martes</v>
      </c>
      <c r="G2249">
        <f>WEEKNUM(tbl_Datos[[#This Row],[Fecha]])</f>
        <v>30</v>
      </c>
    </row>
    <row r="2250" spans="2:7" x14ac:dyDescent="0.3">
      <c r="B2250" s="17">
        <v>46224</v>
      </c>
      <c r="C2250" t="s">
        <v>38</v>
      </c>
      <c r="D2250" t="s">
        <v>227</v>
      </c>
      <c r="E2250">
        <v>522</v>
      </c>
      <c r="F2250" t="str">
        <f>TEXT(tbl_Datos[[#This Row],[Fecha]],"dddd")</f>
        <v>martes</v>
      </c>
      <c r="G2250">
        <f>WEEKNUM(tbl_Datos[[#This Row],[Fecha]])</f>
        <v>30</v>
      </c>
    </row>
    <row r="2251" spans="2:7" x14ac:dyDescent="0.3">
      <c r="B2251" s="17">
        <v>46224</v>
      </c>
      <c r="C2251" t="s">
        <v>106</v>
      </c>
      <c r="D2251" t="s">
        <v>235</v>
      </c>
      <c r="E2251">
        <v>86</v>
      </c>
      <c r="F2251" t="str">
        <f>TEXT(tbl_Datos[[#This Row],[Fecha]],"dddd")</f>
        <v>martes</v>
      </c>
      <c r="G2251">
        <f>WEEKNUM(tbl_Datos[[#This Row],[Fecha]])</f>
        <v>30</v>
      </c>
    </row>
    <row r="2252" spans="2:7" x14ac:dyDescent="0.3">
      <c r="B2252" s="17">
        <v>46224</v>
      </c>
      <c r="C2252" t="s">
        <v>106</v>
      </c>
      <c r="D2252" t="s">
        <v>223</v>
      </c>
      <c r="E2252">
        <v>530</v>
      </c>
      <c r="F2252" t="str">
        <f>TEXT(tbl_Datos[[#This Row],[Fecha]],"dddd")</f>
        <v>martes</v>
      </c>
      <c r="G2252">
        <f>WEEKNUM(tbl_Datos[[#This Row],[Fecha]])</f>
        <v>30</v>
      </c>
    </row>
    <row r="2253" spans="2:7" x14ac:dyDescent="0.3">
      <c r="B2253" s="17">
        <v>46224</v>
      </c>
      <c r="C2253" t="s">
        <v>38</v>
      </c>
      <c r="D2253" t="s">
        <v>221</v>
      </c>
      <c r="E2253">
        <v>286</v>
      </c>
      <c r="F2253" t="str">
        <f>TEXT(tbl_Datos[[#This Row],[Fecha]],"dddd")</f>
        <v>martes</v>
      </c>
      <c r="G2253">
        <f>WEEKNUM(tbl_Datos[[#This Row],[Fecha]])</f>
        <v>30</v>
      </c>
    </row>
    <row r="2254" spans="2:7" x14ac:dyDescent="0.3">
      <c r="B2254" s="17">
        <v>46224</v>
      </c>
      <c r="C2254" t="s">
        <v>106</v>
      </c>
      <c r="D2254" t="s">
        <v>242</v>
      </c>
      <c r="E2254">
        <v>1026</v>
      </c>
      <c r="F2254" t="str">
        <f>TEXT(tbl_Datos[[#This Row],[Fecha]],"dddd")</f>
        <v>martes</v>
      </c>
      <c r="G2254">
        <f>WEEKNUM(tbl_Datos[[#This Row],[Fecha]])</f>
        <v>30</v>
      </c>
    </row>
    <row r="2255" spans="2:7" x14ac:dyDescent="0.3">
      <c r="B2255" s="17">
        <v>46224</v>
      </c>
      <c r="C2255" t="s">
        <v>38</v>
      </c>
      <c r="D2255" t="s">
        <v>228</v>
      </c>
      <c r="E2255">
        <v>144</v>
      </c>
      <c r="F2255" t="str">
        <f>TEXT(tbl_Datos[[#This Row],[Fecha]],"dddd")</f>
        <v>martes</v>
      </c>
      <c r="G2255">
        <f>WEEKNUM(tbl_Datos[[#This Row],[Fecha]])</f>
        <v>30</v>
      </c>
    </row>
    <row r="2256" spans="2:7" x14ac:dyDescent="0.3">
      <c r="B2256" s="17">
        <v>46224</v>
      </c>
      <c r="C2256" t="s">
        <v>39</v>
      </c>
      <c r="D2256" t="s">
        <v>234</v>
      </c>
      <c r="E2256">
        <v>204</v>
      </c>
      <c r="F2256" t="str">
        <f>TEXT(tbl_Datos[[#This Row],[Fecha]],"dddd")</f>
        <v>martes</v>
      </c>
      <c r="G2256">
        <f>WEEKNUM(tbl_Datos[[#This Row],[Fecha]])</f>
        <v>30</v>
      </c>
    </row>
    <row r="2257" spans="2:7" x14ac:dyDescent="0.3">
      <c r="B2257" s="17">
        <v>46224</v>
      </c>
      <c r="C2257" t="s">
        <v>39</v>
      </c>
      <c r="D2257" t="s">
        <v>221</v>
      </c>
      <c r="E2257">
        <v>13</v>
      </c>
      <c r="F2257" t="str">
        <f>TEXT(tbl_Datos[[#This Row],[Fecha]],"dddd")</f>
        <v>martes</v>
      </c>
      <c r="G2257">
        <f>WEEKNUM(tbl_Datos[[#This Row],[Fecha]])</f>
        <v>30</v>
      </c>
    </row>
    <row r="2258" spans="2:7" x14ac:dyDescent="0.3">
      <c r="B2258" s="17">
        <v>46225</v>
      </c>
      <c r="C2258" t="s">
        <v>106</v>
      </c>
      <c r="D2258" t="s">
        <v>228</v>
      </c>
      <c r="E2258">
        <v>576</v>
      </c>
      <c r="F2258" t="str">
        <f>TEXT(tbl_Datos[[#This Row],[Fecha]],"dddd")</f>
        <v>miércoles</v>
      </c>
      <c r="G2258">
        <f>WEEKNUM(tbl_Datos[[#This Row],[Fecha]])</f>
        <v>30</v>
      </c>
    </row>
    <row r="2259" spans="2:7" x14ac:dyDescent="0.3">
      <c r="B2259" s="17">
        <v>46225</v>
      </c>
      <c r="C2259" t="s">
        <v>42</v>
      </c>
      <c r="D2259" t="s">
        <v>217</v>
      </c>
      <c r="E2259">
        <v>624</v>
      </c>
      <c r="F2259" t="str">
        <f>TEXT(tbl_Datos[[#This Row],[Fecha]],"dddd")</f>
        <v>miércoles</v>
      </c>
      <c r="G2259">
        <f>WEEKNUM(tbl_Datos[[#This Row],[Fecha]])</f>
        <v>30</v>
      </c>
    </row>
    <row r="2260" spans="2:7" x14ac:dyDescent="0.3">
      <c r="B2260" s="17">
        <v>46225</v>
      </c>
      <c r="C2260" t="s">
        <v>38</v>
      </c>
      <c r="D2260" t="s">
        <v>236</v>
      </c>
      <c r="E2260">
        <v>99</v>
      </c>
      <c r="F2260" t="str">
        <f>TEXT(tbl_Datos[[#This Row],[Fecha]],"dddd")</f>
        <v>miércoles</v>
      </c>
      <c r="G2260">
        <f>WEEKNUM(tbl_Datos[[#This Row],[Fecha]])</f>
        <v>30</v>
      </c>
    </row>
    <row r="2261" spans="2:7" x14ac:dyDescent="0.3">
      <c r="B2261" s="17">
        <v>46225</v>
      </c>
      <c r="C2261" t="s">
        <v>39</v>
      </c>
      <c r="D2261" t="s">
        <v>227</v>
      </c>
      <c r="E2261">
        <v>1102</v>
      </c>
      <c r="F2261" t="str">
        <f>TEXT(tbl_Datos[[#This Row],[Fecha]],"dddd")</f>
        <v>miércoles</v>
      </c>
      <c r="G2261">
        <f>WEEKNUM(tbl_Datos[[#This Row],[Fecha]])</f>
        <v>30</v>
      </c>
    </row>
    <row r="2262" spans="2:7" x14ac:dyDescent="0.3">
      <c r="B2262" s="17">
        <v>46225</v>
      </c>
      <c r="C2262" t="s">
        <v>106</v>
      </c>
      <c r="D2262" t="s">
        <v>219</v>
      </c>
      <c r="E2262">
        <v>273</v>
      </c>
      <c r="F2262" t="str">
        <f>TEXT(tbl_Datos[[#This Row],[Fecha]],"dddd")</f>
        <v>miércoles</v>
      </c>
      <c r="G2262">
        <f>WEEKNUM(tbl_Datos[[#This Row],[Fecha]])</f>
        <v>30</v>
      </c>
    </row>
    <row r="2263" spans="2:7" x14ac:dyDescent="0.3">
      <c r="B2263" s="17">
        <v>46225</v>
      </c>
      <c r="C2263" t="s">
        <v>39</v>
      </c>
      <c r="D2263" t="s">
        <v>226</v>
      </c>
      <c r="E2263">
        <v>1152</v>
      </c>
      <c r="F2263" t="str">
        <f>TEXT(tbl_Datos[[#This Row],[Fecha]],"dddd")</f>
        <v>miércoles</v>
      </c>
      <c r="G2263">
        <f>WEEKNUM(tbl_Datos[[#This Row],[Fecha]])</f>
        <v>30</v>
      </c>
    </row>
    <row r="2264" spans="2:7" x14ac:dyDescent="0.3">
      <c r="B2264" s="17">
        <v>46225</v>
      </c>
      <c r="C2264" t="s">
        <v>106</v>
      </c>
      <c r="D2264" t="s">
        <v>241</v>
      </c>
      <c r="E2264">
        <v>1320</v>
      </c>
      <c r="F2264" t="str">
        <f>TEXT(tbl_Datos[[#This Row],[Fecha]],"dddd")</f>
        <v>miércoles</v>
      </c>
      <c r="G2264">
        <f>WEEKNUM(tbl_Datos[[#This Row],[Fecha]])</f>
        <v>30</v>
      </c>
    </row>
    <row r="2265" spans="2:7" x14ac:dyDescent="0.3">
      <c r="B2265" s="17">
        <v>46225</v>
      </c>
      <c r="C2265" t="s">
        <v>106</v>
      </c>
      <c r="D2265" t="s">
        <v>241</v>
      </c>
      <c r="E2265">
        <v>900</v>
      </c>
      <c r="F2265" t="str">
        <f>TEXT(tbl_Datos[[#This Row],[Fecha]],"dddd")</f>
        <v>miércoles</v>
      </c>
      <c r="G2265">
        <f>WEEKNUM(tbl_Datos[[#This Row],[Fecha]])</f>
        <v>30</v>
      </c>
    </row>
    <row r="2266" spans="2:7" x14ac:dyDescent="0.3">
      <c r="B2266" s="17">
        <v>46225</v>
      </c>
      <c r="C2266" t="s">
        <v>38</v>
      </c>
      <c r="D2266" t="s">
        <v>226</v>
      </c>
      <c r="E2266">
        <v>1344</v>
      </c>
      <c r="F2266" t="str">
        <f>TEXT(tbl_Datos[[#This Row],[Fecha]],"dddd")</f>
        <v>miércoles</v>
      </c>
      <c r="G2266">
        <f>WEEKNUM(tbl_Datos[[#This Row],[Fecha]])</f>
        <v>30</v>
      </c>
    </row>
    <row r="2267" spans="2:7" x14ac:dyDescent="0.3">
      <c r="B2267" s="17">
        <v>46225</v>
      </c>
      <c r="C2267" t="s">
        <v>39</v>
      </c>
      <c r="D2267" t="s">
        <v>227</v>
      </c>
      <c r="E2267">
        <v>928</v>
      </c>
      <c r="F2267" t="str">
        <f>TEXT(tbl_Datos[[#This Row],[Fecha]],"dddd")</f>
        <v>miércoles</v>
      </c>
      <c r="G2267">
        <f>WEEKNUM(tbl_Datos[[#This Row],[Fecha]])</f>
        <v>30</v>
      </c>
    </row>
    <row r="2268" spans="2:7" x14ac:dyDescent="0.3">
      <c r="B2268" s="17">
        <v>46225</v>
      </c>
      <c r="C2268" t="s">
        <v>39</v>
      </c>
      <c r="D2268" t="s">
        <v>227</v>
      </c>
      <c r="E2268">
        <v>870</v>
      </c>
      <c r="F2268" t="str">
        <f>TEXT(tbl_Datos[[#This Row],[Fecha]],"dddd")</f>
        <v>miércoles</v>
      </c>
      <c r="G2268">
        <f>WEEKNUM(tbl_Datos[[#This Row],[Fecha]])</f>
        <v>30</v>
      </c>
    </row>
    <row r="2269" spans="2:7" x14ac:dyDescent="0.3">
      <c r="B2269" s="17">
        <v>46226</v>
      </c>
      <c r="C2269" t="s">
        <v>42</v>
      </c>
      <c r="D2269" t="s">
        <v>237</v>
      </c>
      <c r="E2269">
        <v>378</v>
      </c>
      <c r="F2269" t="str">
        <f>TEXT(tbl_Datos[[#This Row],[Fecha]],"dddd")</f>
        <v>jueves</v>
      </c>
      <c r="G2269">
        <f>WEEKNUM(tbl_Datos[[#This Row],[Fecha]])</f>
        <v>30</v>
      </c>
    </row>
    <row r="2270" spans="2:7" x14ac:dyDescent="0.3">
      <c r="B2270" s="17">
        <v>46226</v>
      </c>
      <c r="C2270" t="s">
        <v>106</v>
      </c>
      <c r="D2270" t="s">
        <v>238</v>
      </c>
      <c r="E2270">
        <v>174</v>
      </c>
      <c r="F2270" t="str">
        <f>TEXT(tbl_Datos[[#This Row],[Fecha]],"dddd")</f>
        <v>jueves</v>
      </c>
      <c r="G2270">
        <f>WEEKNUM(tbl_Datos[[#This Row],[Fecha]])</f>
        <v>30</v>
      </c>
    </row>
    <row r="2271" spans="2:7" x14ac:dyDescent="0.3">
      <c r="B2271" s="17">
        <v>46226</v>
      </c>
      <c r="C2271" t="s">
        <v>38</v>
      </c>
      <c r="D2271" t="s">
        <v>215</v>
      </c>
      <c r="E2271">
        <v>345</v>
      </c>
      <c r="F2271" t="str">
        <f>TEXT(tbl_Datos[[#This Row],[Fecha]],"dddd")</f>
        <v>jueves</v>
      </c>
      <c r="G2271">
        <f>WEEKNUM(tbl_Datos[[#This Row],[Fecha]])</f>
        <v>30</v>
      </c>
    </row>
    <row r="2272" spans="2:7" x14ac:dyDescent="0.3">
      <c r="B2272" s="17">
        <v>46226</v>
      </c>
      <c r="C2272" t="s">
        <v>106</v>
      </c>
      <c r="D2272" t="s">
        <v>223</v>
      </c>
      <c r="E2272">
        <v>1166</v>
      </c>
      <c r="F2272" t="str">
        <f>TEXT(tbl_Datos[[#This Row],[Fecha]],"dddd")</f>
        <v>jueves</v>
      </c>
      <c r="G2272">
        <f>WEEKNUM(tbl_Datos[[#This Row],[Fecha]])</f>
        <v>30</v>
      </c>
    </row>
    <row r="2273" spans="2:7" x14ac:dyDescent="0.3">
      <c r="B2273" s="17">
        <v>46226</v>
      </c>
      <c r="C2273" t="s">
        <v>39</v>
      </c>
      <c r="D2273" t="s">
        <v>239</v>
      </c>
      <c r="E2273">
        <v>532</v>
      </c>
      <c r="F2273" t="str">
        <f>TEXT(tbl_Datos[[#This Row],[Fecha]],"dddd")</f>
        <v>jueves</v>
      </c>
      <c r="G2273">
        <f>WEEKNUM(tbl_Datos[[#This Row],[Fecha]])</f>
        <v>30</v>
      </c>
    </row>
    <row r="2274" spans="2:7" x14ac:dyDescent="0.3">
      <c r="B2274" s="17">
        <v>46226</v>
      </c>
      <c r="C2274" t="s">
        <v>39</v>
      </c>
      <c r="D2274" t="s">
        <v>240</v>
      </c>
      <c r="E2274">
        <v>225</v>
      </c>
      <c r="F2274" t="str">
        <f>TEXT(tbl_Datos[[#This Row],[Fecha]],"dddd")</f>
        <v>jueves</v>
      </c>
      <c r="G2274">
        <f>WEEKNUM(tbl_Datos[[#This Row],[Fecha]])</f>
        <v>30</v>
      </c>
    </row>
    <row r="2275" spans="2:7" x14ac:dyDescent="0.3">
      <c r="B2275" s="17">
        <v>46226</v>
      </c>
      <c r="C2275" t="s">
        <v>39</v>
      </c>
      <c r="D2275" t="s">
        <v>223</v>
      </c>
      <c r="E2275">
        <v>477</v>
      </c>
      <c r="F2275" t="str">
        <f>TEXT(tbl_Datos[[#This Row],[Fecha]],"dddd")</f>
        <v>jueves</v>
      </c>
      <c r="G2275">
        <f>WEEKNUM(tbl_Datos[[#This Row],[Fecha]])</f>
        <v>30</v>
      </c>
    </row>
    <row r="2276" spans="2:7" x14ac:dyDescent="0.3">
      <c r="B2276" s="17">
        <v>46226</v>
      </c>
      <c r="C2276" t="s">
        <v>38</v>
      </c>
      <c r="D2276" t="s">
        <v>241</v>
      </c>
      <c r="E2276">
        <v>1380</v>
      </c>
      <c r="F2276" t="str">
        <f>TEXT(tbl_Datos[[#This Row],[Fecha]],"dddd")</f>
        <v>jueves</v>
      </c>
      <c r="G2276">
        <f>WEEKNUM(tbl_Datos[[#This Row],[Fecha]])</f>
        <v>30</v>
      </c>
    </row>
    <row r="2277" spans="2:7" x14ac:dyDescent="0.3">
      <c r="B2277" s="17">
        <v>46226</v>
      </c>
      <c r="C2277" t="s">
        <v>38</v>
      </c>
      <c r="D2277" t="s">
        <v>228</v>
      </c>
      <c r="E2277">
        <v>504</v>
      </c>
      <c r="F2277" t="str">
        <f>TEXT(tbl_Datos[[#This Row],[Fecha]],"dddd")</f>
        <v>jueves</v>
      </c>
      <c r="G2277">
        <f>WEEKNUM(tbl_Datos[[#This Row],[Fecha]])</f>
        <v>30</v>
      </c>
    </row>
    <row r="2278" spans="2:7" x14ac:dyDescent="0.3">
      <c r="B2278" s="17">
        <v>46226</v>
      </c>
      <c r="C2278" t="s">
        <v>42</v>
      </c>
      <c r="D2278" t="s">
        <v>234</v>
      </c>
      <c r="E2278">
        <v>408</v>
      </c>
      <c r="F2278" t="str">
        <f>TEXT(tbl_Datos[[#This Row],[Fecha]],"dddd")</f>
        <v>jueves</v>
      </c>
      <c r="G2278">
        <f>WEEKNUM(tbl_Datos[[#This Row],[Fecha]])</f>
        <v>30</v>
      </c>
    </row>
    <row r="2279" spans="2:7" x14ac:dyDescent="0.3">
      <c r="B2279" s="17">
        <v>46226</v>
      </c>
      <c r="C2279" t="s">
        <v>106</v>
      </c>
      <c r="D2279" t="s">
        <v>221</v>
      </c>
      <c r="E2279">
        <v>208</v>
      </c>
      <c r="F2279" t="str">
        <f>TEXT(tbl_Datos[[#This Row],[Fecha]],"dddd")</f>
        <v>jueves</v>
      </c>
      <c r="G2279">
        <f>WEEKNUM(tbl_Datos[[#This Row],[Fecha]])</f>
        <v>30</v>
      </c>
    </row>
    <row r="2280" spans="2:7" x14ac:dyDescent="0.3">
      <c r="B2280" s="17">
        <v>46226</v>
      </c>
      <c r="C2280" t="s">
        <v>38</v>
      </c>
      <c r="D2280" t="s">
        <v>239</v>
      </c>
      <c r="E2280">
        <v>266</v>
      </c>
      <c r="F2280" t="str">
        <f>TEXT(tbl_Datos[[#This Row],[Fecha]],"dddd")</f>
        <v>jueves</v>
      </c>
      <c r="G2280">
        <f>WEEKNUM(tbl_Datos[[#This Row],[Fecha]])</f>
        <v>30</v>
      </c>
    </row>
    <row r="2281" spans="2:7" x14ac:dyDescent="0.3">
      <c r="B2281" s="17">
        <v>46226</v>
      </c>
      <c r="C2281" t="s">
        <v>106</v>
      </c>
      <c r="D2281" t="s">
        <v>233</v>
      </c>
      <c r="E2281">
        <v>1020</v>
      </c>
      <c r="F2281" t="str">
        <f>TEXT(tbl_Datos[[#This Row],[Fecha]],"dddd")</f>
        <v>jueves</v>
      </c>
      <c r="G2281">
        <f>WEEKNUM(tbl_Datos[[#This Row],[Fecha]])</f>
        <v>30</v>
      </c>
    </row>
    <row r="2282" spans="2:7" x14ac:dyDescent="0.3">
      <c r="B2282" s="17">
        <v>46226</v>
      </c>
      <c r="C2282" t="s">
        <v>39</v>
      </c>
      <c r="D2282" t="s">
        <v>239</v>
      </c>
      <c r="E2282">
        <v>836</v>
      </c>
      <c r="F2282" t="str">
        <f>TEXT(tbl_Datos[[#This Row],[Fecha]],"dddd")</f>
        <v>jueves</v>
      </c>
      <c r="G2282">
        <f>WEEKNUM(tbl_Datos[[#This Row],[Fecha]])</f>
        <v>30</v>
      </c>
    </row>
    <row r="2283" spans="2:7" x14ac:dyDescent="0.3">
      <c r="B2283" s="17">
        <v>46226</v>
      </c>
      <c r="C2283" t="s">
        <v>38</v>
      </c>
      <c r="D2283" t="s">
        <v>237</v>
      </c>
      <c r="E2283">
        <v>504</v>
      </c>
      <c r="F2283" t="str">
        <f>TEXT(tbl_Datos[[#This Row],[Fecha]],"dddd")</f>
        <v>jueves</v>
      </c>
      <c r="G2283">
        <f>WEEKNUM(tbl_Datos[[#This Row],[Fecha]])</f>
        <v>30</v>
      </c>
    </row>
    <row r="2284" spans="2:7" x14ac:dyDescent="0.3">
      <c r="B2284" s="17">
        <v>46227</v>
      </c>
      <c r="C2284" t="s">
        <v>106</v>
      </c>
      <c r="D2284" t="s">
        <v>240</v>
      </c>
      <c r="E2284">
        <v>1125</v>
      </c>
      <c r="F2284" t="str">
        <f>TEXT(tbl_Datos[[#This Row],[Fecha]],"dddd")</f>
        <v>viernes</v>
      </c>
      <c r="G2284">
        <f>WEEKNUM(tbl_Datos[[#This Row],[Fecha]])</f>
        <v>30</v>
      </c>
    </row>
    <row r="2285" spans="2:7" x14ac:dyDescent="0.3">
      <c r="B2285" s="17">
        <v>46227</v>
      </c>
      <c r="C2285" t="s">
        <v>38</v>
      </c>
      <c r="D2285" t="s">
        <v>227</v>
      </c>
      <c r="E2285">
        <v>580</v>
      </c>
      <c r="F2285" t="str">
        <f>TEXT(tbl_Datos[[#This Row],[Fecha]],"dddd")</f>
        <v>viernes</v>
      </c>
      <c r="G2285">
        <f>WEEKNUM(tbl_Datos[[#This Row],[Fecha]])</f>
        <v>30</v>
      </c>
    </row>
    <row r="2286" spans="2:7" x14ac:dyDescent="0.3">
      <c r="B2286" s="17">
        <v>46227</v>
      </c>
      <c r="C2286" t="s">
        <v>38</v>
      </c>
      <c r="D2286" t="s">
        <v>230</v>
      </c>
      <c r="E2286">
        <v>851</v>
      </c>
      <c r="F2286" t="str">
        <f>TEXT(tbl_Datos[[#This Row],[Fecha]],"dddd")</f>
        <v>viernes</v>
      </c>
      <c r="G2286">
        <f>WEEKNUM(tbl_Datos[[#This Row],[Fecha]])</f>
        <v>30</v>
      </c>
    </row>
    <row r="2287" spans="2:7" x14ac:dyDescent="0.3">
      <c r="B2287" s="17">
        <v>46227</v>
      </c>
      <c r="C2287" t="s">
        <v>38</v>
      </c>
      <c r="D2287" t="s">
        <v>237</v>
      </c>
      <c r="E2287">
        <v>1134</v>
      </c>
      <c r="F2287" t="str">
        <f>TEXT(tbl_Datos[[#This Row],[Fecha]],"dddd")</f>
        <v>viernes</v>
      </c>
      <c r="G2287">
        <f>WEEKNUM(tbl_Datos[[#This Row],[Fecha]])</f>
        <v>30</v>
      </c>
    </row>
    <row r="2288" spans="2:7" x14ac:dyDescent="0.3">
      <c r="B2288" s="17">
        <v>46227</v>
      </c>
      <c r="C2288" t="s">
        <v>42</v>
      </c>
      <c r="D2288" t="s">
        <v>219</v>
      </c>
      <c r="E2288">
        <v>455</v>
      </c>
      <c r="F2288" t="str">
        <f>TEXT(tbl_Datos[[#This Row],[Fecha]],"dddd")</f>
        <v>viernes</v>
      </c>
      <c r="G2288">
        <f>WEEKNUM(tbl_Datos[[#This Row],[Fecha]])</f>
        <v>30</v>
      </c>
    </row>
    <row r="2289" spans="2:7" x14ac:dyDescent="0.3">
      <c r="B2289" s="17">
        <v>46227</v>
      </c>
      <c r="C2289" t="s">
        <v>39</v>
      </c>
      <c r="D2289" t="s">
        <v>239</v>
      </c>
      <c r="E2289">
        <v>722</v>
      </c>
      <c r="F2289" t="str">
        <f>TEXT(tbl_Datos[[#This Row],[Fecha]],"dddd")</f>
        <v>viernes</v>
      </c>
      <c r="G2289">
        <f>WEEKNUM(tbl_Datos[[#This Row],[Fecha]])</f>
        <v>30</v>
      </c>
    </row>
    <row r="2290" spans="2:7" x14ac:dyDescent="0.3">
      <c r="B2290" s="17">
        <v>46227</v>
      </c>
      <c r="C2290" t="s">
        <v>106</v>
      </c>
      <c r="D2290" t="s">
        <v>228</v>
      </c>
      <c r="E2290">
        <v>1584</v>
      </c>
      <c r="F2290" t="str">
        <f>TEXT(tbl_Datos[[#This Row],[Fecha]],"dddd")</f>
        <v>viernes</v>
      </c>
      <c r="G2290">
        <f>WEEKNUM(tbl_Datos[[#This Row],[Fecha]])</f>
        <v>30</v>
      </c>
    </row>
    <row r="2291" spans="2:7" x14ac:dyDescent="0.3">
      <c r="B2291" s="17">
        <v>46227</v>
      </c>
      <c r="C2291" t="s">
        <v>42</v>
      </c>
      <c r="D2291" t="s">
        <v>235</v>
      </c>
      <c r="E2291">
        <v>817</v>
      </c>
      <c r="F2291" t="str">
        <f>TEXT(tbl_Datos[[#This Row],[Fecha]],"dddd")</f>
        <v>viernes</v>
      </c>
      <c r="G2291">
        <f>WEEKNUM(tbl_Datos[[#This Row],[Fecha]])</f>
        <v>30</v>
      </c>
    </row>
    <row r="2292" spans="2:7" x14ac:dyDescent="0.3">
      <c r="B2292" s="17">
        <v>46227</v>
      </c>
      <c r="C2292" t="s">
        <v>38</v>
      </c>
      <c r="D2292" t="s">
        <v>240</v>
      </c>
      <c r="E2292">
        <v>360</v>
      </c>
      <c r="F2292" t="str">
        <f>TEXT(tbl_Datos[[#This Row],[Fecha]],"dddd")</f>
        <v>viernes</v>
      </c>
      <c r="G2292">
        <f>WEEKNUM(tbl_Datos[[#This Row],[Fecha]])</f>
        <v>30</v>
      </c>
    </row>
    <row r="2293" spans="2:7" x14ac:dyDescent="0.3">
      <c r="B2293" s="17">
        <v>46227</v>
      </c>
      <c r="C2293" t="s">
        <v>39</v>
      </c>
      <c r="D2293" t="s">
        <v>228</v>
      </c>
      <c r="E2293">
        <v>1800</v>
      </c>
      <c r="F2293" t="str">
        <f>TEXT(tbl_Datos[[#This Row],[Fecha]],"dddd")</f>
        <v>viernes</v>
      </c>
      <c r="G2293">
        <f>WEEKNUM(tbl_Datos[[#This Row],[Fecha]])</f>
        <v>30</v>
      </c>
    </row>
    <row r="2294" spans="2:7" x14ac:dyDescent="0.3">
      <c r="B2294" s="17">
        <v>46227</v>
      </c>
      <c r="C2294" t="s">
        <v>106</v>
      </c>
      <c r="D2294" t="s">
        <v>223</v>
      </c>
      <c r="E2294">
        <v>954</v>
      </c>
      <c r="F2294" t="str">
        <f>TEXT(tbl_Datos[[#This Row],[Fecha]],"dddd")</f>
        <v>viernes</v>
      </c>
      <c r="G2294">
        <f>WEEKNUM(tbl_Datos[[#This Row],[Fecha]])</f>
        <v>30</v>
      </c>
    </row>
    <row r="2295" spans="2:7" x14ac:dyDescent="0.3">
      <c r="B2295" s="17">
        <v>46227</v>
      </c>
      <c r="C2295" t="s">
        <v>106</v>
      </c>
      <c r="D2295" t="s">
        <v>233</v>
      </c>
      <c r="E2295">
        <v>51</v>
      </c>
      <c r="F2295" t="str">
        <f>TEXT(tbl_Datos[[#This Row],[Fecha]],"dddd")</f>
        <v>viernes</v>
      </c>
      <c r="G2295">
        <f>WEEKNUM(tbl_Datos[[#This Row],[Fecha]])</f>
        <v>30</v>
      </c>
    </row>
    <row r="2296" spans="2:7" x14ac:dyDescent="0.3">
      <c r="B2296" s="17">
        <v>46227</v>
      </c>
      <c r="C2296" t="s">
        <v>42</v>
      </c>
      <c r="D2296" t="s">
        <v>238</v>
      </c>
      <c r="E2296">
        <v>1914</v>
      </c>
      <c r="F2296" t="str">
        <f>TEXT(tbl_Datos[[#This Row],[Fecha]],"dddd")</f>
        <v>viernes</v>
      </c>
      <c r="G2296">
        <f>WEEKNUM(tbl_Datos[[#This Row],[Fecha]])</f>
        <v>30</v>
      </c>
    </row>
    <row r="2297" spans="2:7" x14ac:dyDescent="0.3">
      <c r="B2297" s="17">
        <v>46227</v>
      </c>
      <c r="C2297" t="s">
        <v>42</v>
      </c>
      <c r="D2297" t="s">
        <v>215</v>
      </c>
      <c r="E2297">
        <v>1173</v>
      </c>
      <c r="F2297" t="str">
        <f>TEXT(tbl_Datos[[#This Row],[Fecha]],"dddd")</f>
        <v>viernes</v>
      </c>
      <c r="G2297">
        <f>WEEKNUM(tbl_Datos[[#This Row],[Fecha]])</f>
        <v>30</v>
      </c>
    </row>
    <row r="2298" spans="2:7" x14ac:dyDescent="0.3">
      <c r="B2298" s="17">
        <v>46227</v>
      </c>
      <c r="C2298" t="s">
        <v>106</v>
      </c>
      <c r="D2298" t="s">
        <v>235</v>
      </c>
      <c r="E2298">
        <v>1075</v>
      </c>
      <c r="F2298" t="str">
        <f>TEXT(tbl_Datos[[#This Row],[Fecha]],"dddd")</f>
        <v>viernes</v>
      </c>
      <c r="G2298">
        <f>WEEKNUM(tbl_Datos[[#This Row],[Fecha]])</f>
        <v>30</v>
      </c>
    </row>
    <row r="2299" spans="2:7" x14ac:dyDescent="0.3">
      <c r="B2299" s="17">
        <v>46227</v>
      </c>
      <c r="C2299" t="s">
        <v>38</v>
      </c>
      <c r="D2299" t="s">
        <v>234</v>
      </c>
      <c r="E2299">
        <v>1071</v>
      </c>
      <c r="F2299" t="str">
        <f>TEXT(tbl_Datos[[#This Row],[Fecha]],"dddd")</f>
        <v>viernes</v>
      </c>
      <c r="G2299">
        <f>WEEKNUM(tbl_Datos[[#This Row],[Fecha]])</f>
        <v>30</v>
      </c>
    </row>
    <row r="2300" spans="2:7" x14ac:dyDescent="0.3">
      <c r="B2300" s="17">
        <v>46227</v>
      </c>
      <c r="C2300" t="s">
        <v>38</v>
      </c>
      <c r="D2300" t="s">
        <v>235</v>
      </c>
      <c r="E2300">
        <v>129</v>
      </c>
      <c r="F2300" t="str">
        <f>TEXT(tbl_Datos[[#This Row],[Fecha]],"dddd")</f>
        <v>viernes</v>
      </c>
      <c r="G2300">
        <f>WEEKNUM(tbl_Datos[[#This Row],[Fecha]])</f>
        <v>30</v>
      </c>
    </row>
    <row r="2301" spans="2:7" x14ac:dyDescent="0.3">
      <c r="B2301" s="17">
        <v>46227</v>
      </c>
      <c r="C2301" t="s">
        <v>106</v>
      </c>
      <c r="D2301" t="s">
        <v>221</v>
      </c>
      <c r="E2301">
        <v>221</v>
      </c>
      <c r="F2301" t="str">
        <f>TEXT(tbl_Datos[[#This Row],[Fecha]],"dddd")</f>
        <v>viernes</v>
      </c>
      <c r="G2301">
        <f>WEEKNUM(tbl_Datos[[#This Row],[Fecha]])</f>
        <v>30</v>
      </c>
    </row>
    <row r="2302" spans="2:7" x14ac:dyDescent="0.3">
      <c r="B2302" s="17">
        <v>46227</v>
      </c>
      <c r="C2302" t="s">
        <v>39</v>
      </c>
      <c r="D2302" t="s">
        <v>238</v>
      </c>
      <c r="E2302">
        <v>783</v>
      </c>
      <c r="F2302" t="str">
        <f>TEXT(tbl_Datos[[#This Row],[Fecha]],"dddd")</f>
        <v>viernes</v>
      </c>
      <c r="G2302">
        <f>WEEKNUM(tbl_Datos[[#This Row],[Fecha]])</f>
        <v>30</v>
      </c>
    </row>
    <row r="2303" spans="2:7" x14ac:dyDescent="0.3">
      <c r="B2303" s="17">
        <v>46227</v>
      </c>
      <c r="C2303" t="s">
        <v>38</v>
      </c>
      <c r="D2303" t="s">
        <v>226</v>
      </c>
      <c r="E2303">
        <v>1728</v>
      </c>
      <c r="F2303" t="str">
        <f>TEXT(tbl_Datos[[#This Row],[Fecha]],"dddd")</f>
        <v>viernes</v>
      </c>
      <c r="G2303">
        <f>WEEKNUM(tbl_Datos[[#This Row],[Fecha]])</f>
        <v>30</v>
      </c>
    </row>
    <row r="2304" spans="2:7" x14ac:dyDescent="0.3">
      <c r="B2304" s="17">
        <v>46228</v>
      </c>
      <c r="C2304" t="s">
        <v>38</v>
      </c>
      <c r="D2304" t="s">
        <v>235</v>
      </c>
      <c r="E2304">
        <v>774</v>
      </c>
      <c r="F2304" t="str">
        <f>TEXT(tbl_Datos[[#This Row],[Fecha]],"dddd")</f>
        <v>sábado</v>
      </c>
      <c r="G2304">
        <f>WEEKNUM(tbl_Datos[[#This Row],[Fecha]])</f>
        <v>30</v>
      </c>
    </row>
    <row r="2305" spans="2:7" x14ac:dyDescent="0.3">
      <c r="B2305" s="17">
        <v>46228</v>
      </c>
      <c r="C2305" t="s">
        <v>38</v>
      </c>
      <c r="D2305" t="s">
        <v>215</v>
      </c>
      <c r="E2305">
        <v>1518</v>
      </c>
      <c r="F2305" t="str">
        <f>TEXT(tbl_Datos[[#This Row],[Fecha]],"dddd")</f>
        <v>sábado</v>
      </c>
      <c r="G2305">
        <f>WEEKNUM(tbl_Datos[[#This Row],[Fecha]])</f>
        <v>30</v>
      </c>
    </row>
    <row r="2306" spans="2:7" x14ac:dyDescent="0.3">
      <c r="B2306" s="17">
        <v>46228</v>
      </c>
      <c r="C2306" t="s">
        <v>38</v>
      </c>
      <c r="D2306" t="s">
        <v>226</v>
      </c>
      <c r="E2306">
        <v>1728</v>
      </c>
      <c r="F2306" t="str">
        <f>TEXT(tbl_Datos[[#This Row],[Fecha]],"dddd")</f>
        <v>sábado</v>
      </c>
      <c r="G2306">
        <f>WEEKNUM(tbl_Datos[[#This Row],[Fecha]])</f>
        <v>30</v>
      </c>
    </row>
    <row r="2307" spans="2:7" x14ac:dyDescent="0.3">
      <c r="B2307" s="17">
        <v>46228</v>
      </c>
      <c r="C2307" t="s">
        <v>106</v>
      </c>
      <c r="D2307" t="s">
        <v>232</v>
      </c>
      <c r="E2307">
        <v>282</v>
      </c>
      <c r="F2307" t="str">
        <f>TEXT(tbl_Datos[[#This Row],[Fecha]],"dddd")</f>
        <v>sábado</v>
      </c>
      <c r="G2307">
        <f>WEEKNUM(tbl_Datos[[#This Row],[Fecha]])</f>
        <v>30</v>
      </c>
    </row>
    <row r="2308" spans="2:7" x14ac:dyDescent="0.3">
      <c r="B2308" s="17">
        <v>46228</v>
      </c>
      <c r="C2308" t="s">
        <v>39</v>
      </c>
      <c r="D2308" t="s">
        <v>230</v>
      </c>
      <c r="E2308">
        <v>259</v>
      </c>
      <c r="F2308" t="str">
        <f>TEXT(tbl_Datos[[#This Row],[Fecha]],"dddd")</f>
        <v>sábado</v>
      </c>
      <c r="G2308">
        <f>WEEKNUM(tbl_Datos[[#This Row],[Fecha]])</f>
        <v>30</v>
      </c>
    </row>
    <row r="2309" spans="2:7" x14ac:dyDescent="0.3">
      <c r="B2309" s="17">
        <v>46228</v>
      </c>
      <c r="C2309" t="s">
        <v>42</v>
      </c>
      <c r="D2309" t="s">
        <v>228</v>
      </c>
      <c r="E2309">
        <v>360</v>
      </c>
      <c r="F2309" t="str">
        <f>TEXT(tbl_Datos[[#This Row],[Fecha]],"dddd")</f>
        <v>sábado</v>
      </c>
      <c r="G2309">
        <f>WEEKNUM(tbl_Datos[[#This Row],[Fecha]])</f>
        <v>30</v>
      </c>
    </row>
    <row r="2310" spans="2:7" x14ac:dyDescent="0.3">
      <c r="B2310" s="17">
        <v>46228</v>
      </c>
      <c r="C2310" t="s">
        <v>106</v>
      </c>
      <c r="D2310" t="s">
        <v>239</v>
      </c>
      <c r="E2310">
        <v>874</v>
      </c>
      <c r="F2310" t="str">
        <f>TEXT(tbl_Datos[[#This Row],[Fecha]],"dddd")</f>
        <v>sábado</v>
      </c>
      <c r="G2310">
        <f>WEEKNUM(tbl_Datos[[#This Row],[Fecha]])</f>
        <v>30</v>
      </c>
    </row>
    <row r="2311" spans="2:7" x14ac:dyDescent="0.3">
      <c r="B2311" s="17">
        <v>46228</v>
      </c>
      <c r="C2311" t="s">
        <v>42</v>
      </c>
      <c r="D2311" t="s">
        <v>223</v>
      </c>
      <c r="E2311">
        <v>424</v>
      </c>
      <c r="F2311" t="str">
        <f>TEXT(tbl_Datos[[#This Row],[Fecha]],"dddd")</f>
        <v>sábado</v>
      </c>
      <c r="G2311">
        <f>WEEKNUM(tbl_Datos[[#This Row],[Fecha]])</f>
        <v>30</v>
      </c>
    </row>
    <row r="2312" spans="2:7" x14ac:dyDescent="0.3">
      <c r="B2312" s="17">
        <v>46229</v>
      </c>
      <c r="C2312" t="s">
        <v>38</v>
      </c>
      <c r="D2312" t="s">
        <v>234</v>
      </c>
      <c r="E2312">
        <v>51</v>
      </c>
      <c r="F2312" t="str">
        <f>TEXT(tbl_Datos[[#This Row],[Fecha]],"dddd")</f>
        <v>domingo</v>
      </c>
      <c r="G2312">
        <f>WEEKNUM(tbl_Datos[[#This Row],[Fecha]])</f>
        <v>31</v>
      </c>
    </row>
    <row r="2313" spans="2:7" x14ac:dyDescent="0.3">
      <c r="B2313" s="17">
        <v>46229</v>
      </c>
      <c r="C2313" t="s">
        <v>38</v>
      </c>
      <c r="D2313" t="s">
        <v>234</v>
      </c>
      <c r="E2313">
        <v>765</v>
      </c>
      <c r="F2313" t="str">
        <f>TEXT(tbl_Datos[[#This Row],[Fecha]],"dddd")</f>
        <v>domingo</v>
      </c>
      <c r="G2313">
        <f>WEEKNUM(tbl_Datos[[#This Row],[Fecha]])</f>
        <v>31</v>
      </c>
    </row>
    <row r="2314" spans="2:7" x14ac:dyDescent="0.3">
      <c r="B2314" s="17">
        <v>46229</v>
      </c>
      <c r="C2314" t="s">
        <v>38</v>
      </c>
      <c r="D2314" t="s">
        <v>237</v>
      </c>
      <c r="E2314">
        <v>1323</v>
      </c>
      <c r="F2314" t="str">
        <f>TEXT(tbl_Datos[[#This Row],[Fecha]],"dddd")</f>
        <v>domingo</v>
      </c>
      <c r="G2314">
        <f>WEEKNUM(tbl_Datos[[#This Row],[Fecha]])</f>
        <v>31</v>
      </c>
    </row>
    <row r="2315" spans="2:7" x14ac:dyDescent="0.3">
      <c r="B2315" s="17">
        <v>46229</v>
      </c>
      <c r="C2315" t="s">
        <v>39</v>
      </c>
      <c r="D2315" t="s">
        <v>226</v>
      </c>
      <c r="E2315">
        <v>1920</v>
      </c>
      <c r="F2315" t="str">
        <f>TEXT(tbl_Datos[[#This Row],[Fecha]],"dddd")</f>
        <v>domingo</v>
      </c>
      <c r="G2315">
        <f>WEEKNUM(tbl_Datos[[#This Row],[Fecha]])</f>
        <v>31</v>
      </c>
    </row>
    <row r="2316" spans="2:7" x14ac:dyDescent="0.3">
      <c r="B2316" s="17">
        <v>46229</v>
      </c>
      <c r="C2316" t="s">
        <v>39</v>
      </c>
      <c r="D2316" t="s">
        <v>227</v>
      </c>
      <c r="E2316">
        <v>1392</v>
      </c>
      <c r="F2316" t="str">
        <f>TEXT(tbl_Datos[[#This Row],[Fecha]],"dddd")</f>
        <v>domingo</v>
      </c>
      <c r="G2316">
        <f>WEEKNUM(tbl_Datos[[#This Row],[Fecha]])</f>
        <v>31</v>
      </c>
    </row>
    <row r="2317" spans="2:7" x14ac:dyDescent="0.3">
      <c r="B2317" s="17">
        <v>46229</v>
      </c>
      <c r="C2317" t="s">
        <v>38</v>
      </c>
      <c r="D2317" t="s">
        <v>219</v>
      </c>
      <c r="E2317">
        <v>1365</v>
      </c>
      <c r="F2317" t="str">
        <f>TEXT(tbl_Datos[[#This Row],[Fecha]],"dddd")</f>
        <v>domingo</v>
      </c>
      <c r="G2317">
        <f>WEEKNUM(tbl_Datos[[#This Row],[Fecha]])</f>
        <v>31</v>
      </c>
    </row>
    <row r="2318" spans="2:7" x14ac:dyDescent="0.3">
      <c r="B2318" s="17">
        <v>46229</v>
      </c>
      <c r="C2318" t="s">
        <v>42</v>
      </c>
      <c r="D2318" t="s">
        <v>231</v>
      </c>
      <c r="E2318">
        <v>352</v>
      </c>
      <c r="F2318" t="str">
        <f>TEXT(tbl_Datos[[#This Row],[Fecha]],"dddd")</f>
        <v>domingo</v>
      </c>
      <c r="G2318">
        <f>WEEKNUM(tbl_Datos[[#This Row],[Fecha]])</f>
        <v>31</v>
      </c>
    </row>
    <row r="2319" spans="2:7" x14ac:dyDescent="0.3">
      <c r="B2319" s="17">
        <v>46229</v>
      </c>
      <c r="C2319" t="s">
        <v>106</v>
      </c>
      <c r="D2319" t="s">
        <v>223</v>
      </c>
      <c r="E2319">
        <v>636</v>
      </c>
      <c r="F2319" t="str">
        <f>TEXT(tbl_Datos[[#This Row],[Fecha]],"dddd")</f>
        <v>domingo</v>
      </c>
      <c r="G2319">
        <f>WEEKNUM(tbl_Datos[[#This Row],[Fecha]])</f>
        <v>31</v>
      </c>
    </row>
    <row r="2320" spans="2:7" x14ac:dyDescent="0.3">
      <c r="B2320" s="17">
        <v>46229</v>
      </c>
      <c r="C2320" t="s">
        <v>38</v>
      </c>
      <c r="D2320" t="s">
        <v>226</v>
      </c>
      <c r="E2320">
        <v>2400</v>
      </c>
      <c r="F2320" t="str">
        <f>TEXT(tbl_Datos[[#This Row],[Fecha]],"dddd")</f>
        <v>domingo</v>
      </c>
      <c r="G2320">
        <f>WEEKNUM(tbl_Datos[[#This Row],[Fecha]])</f>
        <v>31</v>
      </c>
    </row>
    <row r="2321" spans="2:7" x14ac:dyDescent="0.3">
      <c r="B2321" s="17">
        <v>46230</v>
      </c>
      <c r="C2321" t="s">
        <v>39</v>
      </c>
      <c r="D2321" t="s">
        <v>219</v>
      </c>
      <c r="E2321">
        <v>1456</v>
      </c>
      <c r="F2321" t="str">
        <f>TEXT(tbl_Datos[[#This Row],[Fecha]],"dddd")</f>
        <v>lunes</v>
      </c>
      <c r="G2321">
        <f>WEEKNUM(tbl_Datos[[#This Row],[Fecha]])</f>
        <v>31</v>
      </c>
    </row>
    <row r="2322" spans="2:7" x14ac:dyDescent="0.3">
      <c r="B2322" s="17">
        <v>46230</v>
      </c>
      <c r="C2322" t="s">
        <v>42</v>
      </c>
      <c r="D2322" t="s">
        <v>236</v>
      </c>
      <c r="E2322">
        <v>55</v>
      </c>
      <c r="F2322" t="str">
        <f>TEXT(tbl_Datos[[#This Row],[Fecha]],"dddd")</f>
        <v>lunes</v>
      </c>
      <c r="G2322">
        <f>WEEKNUM(tbl_Datos[[#This Row],[Fecha]])</f>
        <v>31</v>
      </c>
    </row>
    <row r="2323" spans="2:7" x14ac:dyDescent="0.3">
      <c r="B2323" s="17">
        <v>46230</v>
      </c>
      <c r="C2323" t="s">
        <v>106</v>
      </c>
      <c r="D2323" t="s">
        <v>226</v>
      </c>
      <c r="E2323">
        <v>384</v>
      </c>
      <c r="F2323" t="str">
        <f>TEXT(tbl_Datos[[#This Row],[Fecha]],"dddd")</f>
        <v>lunes</v>
      </c>
      <c r="G2323">
        <f>WEEKNUM(tbl_Datos[[#This Row],[Fecha]])</f>
        <v>31</v>
      </c>
    </row>
    <row r="2324" spans="2:7" x14ac:dyDescent="0.3">
      <c r="B2324" s="17">
        <v>46230</v>
      </c>
      <c r="C2324" t="s">
        <v>38</v>
      </c>
      <c r="D2324" t="s">
        <v>217</v>
      </c>
      <c r="E2324">
        <v>260</v>
      </c>
      <c r="F2324" t="str">
        <f>TEXT(tbl_Datos[[#This Row],[Fecha]],"dddd")</f>
        <v>lunes</v>
      </c>
      <c r="G2324">
        <f>WEEKNUM(tbl_Datos[[#This Row],[Fecha]])</f>
        <v>31</v>
      </c>
    </row>
    <row r="2325" spans="2:7" x14ac:dyDescent="0.3">
      <c r="B2325" s="17">
        <v>46230</v>
      </c>
      <c r="C2325" t="s">
        <v>42</v>
      </c>
      <c r="D2325" t="s">
        <v>231</v>
      </c>
      <c r="E2325">
        <v>396</v>
      </c>
      <c r="F2325" t="str">
        <f>TEXT(tbl_Datos[[#This Row],[Fecha]],"dddd")</f>
        <v>lunes</v>
      </c>
      <c r="G2325">
        <f>WEEKNUM(tbl_Datos[[#This Row],[Fecha]])</f>
        <v>31</v>
      </c>
    </row>
    <row r="2326" spans="2:7" x14ac:dyDescent="0.3">
      <c r="B2326" s="17">
        <v>46230</v>
      </c>
      <c r="C2326" t="s">
        <v>38</v>
      </c>
      <c r="D2326" t="s">
        <v>233</v>
      </c>
      <c r="E2326">
        <v>612</v>
      </c>
      <c r="F2326" t="str">
        <f>TEXT(tbl_Datos[[#This Row],[Fecha]],"dddd")</f>
        <v>lunes</v>
      </c>
      <c r="G2326">
        <f>WEEKNUM(tbl_Datos[[#This Row],[Fecha]])</f>
        <v>31</v>
      </c>
    </row>
    <row r="2327" spans="2:7" x14ac:dyDescent="0.3">
      <c r="B2327" s="17">
        <v>46230</v>
      </c>
      <c r="C2327" t="s">
        <v>39</v>
      </c>
      <c r="D2327" t="s">
        <v>232</v>
      </c>
      <c r="E2327">
        <v>94</v>
      </c>
      <c r="F2327" t="str">
        <f>TEXT(tbl_Datos[[#This Row],[Fecha]],"dddd")</f>
        <v>lunes</v>
      </c>
      <c r="G2327">
        <f>WEEKNUM(tbl_Datos[[#This Row],[Fecha]])</f>
        <v>31</v>
      </c>
    </row>
    <row r="2328" spans="2:7" x14ac:dyDescent="0.3">
      <c r="B2328" s="17">
        <v>46230</v>
      </c>
      <c r="C2328" t="s">
        <v>39</v>
      </c>
      <c r="D2328" t="s">
        <v>242</v>
      </c>
      <c r="E2328">
        <v>1368</v>
      </c>
      <c r="F2328" t="str">
        <f>TEXT(tbl_Datos[[#This Row],[Fecha]],"dddd")</f>
        <v>lunes</v>
      </c>
      <c r="G2328">
        <f>WEEKNUM(tbl_Datos[[#This Row],[Fecha]])</f>
        <v>31</v>
      </c>
    </row>
    <row r="2329" spans="2:7" x14ac:dyDescent="0.3">
      <c r="B2329" s="17">
        <v>46230</v>
      </c>
      <c r="C2329" t="s">
        <v>106</v>
      </c>
      <c r="D2329" t="s">
        <v>228</v>
      </c>
      <c r="E2329">
        <v>72</v>
      </c>
      <c r="F2329" t="str">
        <f>TEXT(tbl_Datos[[#This Row],[Fecha]],"dddd")</f>
        <v>lunes</v>
      </c>
      <c r="G2329">
        <f>WEEKNUM(tbl_Datos[[#This Row],[Fecha]])</f>
        <v>31</v>
      </c>
    </row>
    <row r="2330" spans="2:7" x14ac:dyDescent="0.3">
      <c r="B2330" s="17">
        <v>46230</v>
      </c>
      <c r="C2330" t="s">
        <v>39</v>
      </c>
      <c r="D2330" t="s">
        <v>226</v>
      </c>
      <c r="E2330">
        <v>672</v>
      </c>
      <c r="F2330" t="str">
        <f>TEXT(tbl_Datos[[#This Row],[Fecha]],"dddd")</f>
        <v>lunes</v>
      </c>
      <c r="G2330">
        <f>WEEKNUM(tbl_Datos[[#This Row],[Fecha]])</f>
        <v>31</v>
      </c>
    </row>
    <row r="2331" spans="2:7" x14ac:dyDescent="0.3">
      <c r="B2331" s="17">
        <v>46230</v>
      </c>
      <c r="C2331" t="s">
        <v>38</v>
      </c>
      <c r="D2331" t="s">
        <v>226</v>
      </c>
      <c r="E2331">
        <v>2400</v>
      </c>
      <c r="F2331" t="str">
        <f>TEXT(tbl_Datos[[#This Row],[Fecha]],"dddd")</f>
        <v>lunes</v>
      </c>
      <c r="G2331">
        <f>WEEKNUM(tbl_Datos[[#This Row],[Fecha]])</f>
        <v>31</v>
      </c>
    </row>
    <row r="2332" spans="2:7" x14ac:dyDescent="0.3">
      <c r="B2332" s="17">
        <v>46231</v>
      </c>
      <c r="C2332" t="s">
        <v>38</v>
      </c>
      <c r="D2332" t="s">
        <v>232</v>
      </c>
      <c r="E2332">
        <v>329</v>
      </c>
      <c r="F2332" t="str">
        <f>TEXT(tbl_Datos[[#This Row],[Fecha]],"dddd")</f>
        <v>martes</v>
      </c>
      <c r="G2332">
        <f>WEEKNUM(tbl_Datos[[#This Row],[Fecha]])</f>
        <v>31</v>
      </c>
    </row>
    <row r="2333" spans="2:7" x14ac:dyDescent="0.3">
      <c r="B2333" s="17">
        <v>46231</v>
      </c>
      <c r="C2333" t="s">
        <v>38</v>
      </c>
      <c r="D2333" t="s">
        <v>236</v>
      </c>
      <c r="E2333">
        <v>66</v>
      </c>
      <c r="F2333" t="str">
        <f>TEXT(tbl_Datos[[#This Row],[Fecha]],"dddd")</f>
        <v>martes</v>
      </c>
      <c r="G2333">
        <f>WEEKNUM(tbl_Datos[[#This Row],[Fecha]])</f>
        <v>31</v>
      </c>
    </row>
    <row r="2334" spans="2:7" x14ac:dyDescent="0.3">
      <c r="B2334" s="17">
        <v>46231</v>
      </c>
      <c r="C2334" t="s">
        <v>38</v>
      </c>
      <c r="D2334" t="s">
        <v>228</v>
      </c>
      <c r="E2334">
        <v>1512</v>
      </c>
      <c r="F2334" t="str">
        <f>TEXT(tbl_Datos[[#This Row],[Fecha]],"dddd")</f>
        <v>martes</v>
      </c>
      <c r="G2334">
        <f>WEEKNUM(tbl_Datos[[#This Row],[Fecha]])</f>
        <v>31</v>
      </c>
    </row>
    <row r="2335" spans="2:7" x14ac:dyDescent="0.3">
      <c r="B2335" s="17">
        <v>46231</v>
      </c>
      <c r="C2335" t="s">
        <v>38</v>
      </c>
      <c r="D2335" t="s">
        <v>240</v>
      </c>
      <c r="E2335">
        <v>540</v>
      </c>
      <c r="F2335" t="str">
        <f>TEXT(tbl_Datos[[#This Row],[Fecha]],"dddd")</f>
        <v>martes</v>
      </c>
      <c r="G2335">
        <f>WEEKNUM(tbl_Datos[[#This Row],[Fecha]])</f>
        <v>31</v>
      </c>
    </row>
    <row r="2336" spans="2:7" x14ac:dyDescent="0.3">
      <c r="B2336" s="17">
        <v>46231</v>
      </c>
      <c r="C2336" t="s">
        <v>38</v>
      </c>
      <c r="D2336" t="s">
        <v>233</v>
      </c>
      <c r="E2336">
        <v>102</v>
      </c>
      <c r="F2336" t="str">
        <f>TEXT(tbl_Datos[[#This Row],[Fecha]],"dddd")</f>
        <v>martes</v>
      </c>
      <c r="G2336">
        <f>WEEKNUM(tbl_Datos[[#This Row],[Fecha]])</f>
        <v>31</v>
      </c>
    </row>
    <row r="2337" spans="2:7" x14ac:dyDescent="0.3">
      <c r="B2337" s="17">
        <v>46231</v>
      </c>
      <c r="C2337" t="s">
        <v>39</v>
      </c>
      <c r="D2337" t="s">
        <v>233</v>
      </c>
      <c r="E2337">
        <v>204</v>
      </c>
      <c r="F2337" t="str">
        <f>TEXT(tbl_Datos[[#This Row],[Fecha]],"dddd")</f>
        <v>martes</v>
      </c>
      <c r="G2337">
        <f>WEEKNUM(tbl_Datos[[#This Row],[Fecha]])</f>
        <v>31</v>
      </c>
    </row>
    <row r="2338" spans="2:7" x14ac:dyDescent="0.3">
      <c r="B2338" s="17">
        <v>46231</v>
      </c>
      <c r="C2338" t="s">
        <v>39</v>
      </c>
      <c r="D2338" t="s">
        <v>236</v>
      </c>
      <c r="E2338">
        <v>99</v>
      </c>
      <c r="F2338" t="str">
        <f>TEXT(tbl_Datos[[#This Row],[Fecha]],"dddd")</f>
        <v>martes</v>
      </c>
      <c r="G2338">
        <f>WEEKNUM(tbl_Datos[[#This Row],[Fecha]])</f>
        <v>31</v>
      </c>
    </row>
    <row r="2339" spans="2:7" x14ac:dyDescent="0.3">
      <c r="B2339" s="17">
        <v>46231</v>
      </c>
      <c r="C2339" t="s">
        <v>38</v>
      </c>
      <c r="D2339" t="s">
        <v>239</v>
      </c>
      <c r="E2339">
        <v>38</v>
      </c>
      <c r="F2339" t="str">
        <f>TEXT(tbl_Datos[[#This Row],[Fecha]],"dddd")</f>
        <v>martes</v>
      </c>
      <c r="G2339">
        <f>WEEKNUM(tbl_Datos[[#This Row],[Fecha]])</f>
        <v>31</v>
      </c>
    </row>
    <row r="2340" spans="2:7" x14ac:dyDescent="0.3">
      <c r="B2340" s="17">
        <v>46231</v>
      </c>
      <c r="C2340" t="s">
        <v>39</v>
      </c>
      <c r="D2340" t="s">
        <v>242</v>
      </c>
      <c r="E2340">
        <v>1197</v>
      </c>
      <c r="F2340" t="str">
        <f>TEXT(tbl_Datos[[#This Row],[Fecha]],"dddd")</f>
        <v>martes</v>
      </c>
      <c r="G2340">
        <f>WEEKNUM(tbl_Datos[[#This Row],[Fecha]])</f>
        <v>31</v>
      </c>
    </row>
    <row r="2341" spans="2:7" x14ac:dyDescent="0.3">
      <c r="B2341" s="17">
        <v>46231</v>
      </c>
      <c r="C2341" t="s">
        <v>38</v>
      </c>
      <c r="D2341" t="s">
        <v>225</v>
      </c>
      <c r="E2341">
        <v>640</v>
      </c>
      <c r="F2341" t="str">
        <f>TEXT(tbl_Datos[[#This Row],[Fecha]],"dddd")</f>
        <v>martes</v>
      </c>
      <c r="G2341">
        <f>WEEKNUM(tbl_Datos[[#This Row],[Fecha]])</f>
        <v>31</v>
      </c>
    </row>
    <row r="2342" spans="2:7" x14ac:dyDescent="0.3">
      <c r="B2342" s="17">
        <v>46231</v>
      </c>
      <c r="C2342" t="s">
        <v>38</v>
      </c>
      <c r="D2342" t="s">
        <v>226</v>
      </c>
      <c r="E2342">
        <v>2400</v>
      </c>
      <c r="F2342" t="str">
        <f>TEXT(tbl_Datos[[#This Row],[Fecha]],"dddd")</f>
        <v>martes</v>
      </c>
      <c r="G2342">
        <f>WEEKNUM(tbl_Datos[[#This Row],[Fecha]])</f>
        <v>31</v>
      </c>
    </row>
    <row r="2343" spans="2:7" x14ac:dyDescent="0.3">
      <c r="B2343" s="17">
        <v>46231</v>
      </c>
      <c r="C2343" t="s">
        <v>42</v>
      </c>
      <c r="D2343" t="s">
        <v>231</v>
      </c>
      <c r="E2343">
        <v>154</v>
      </c>
      <c r="F2343" t="str">
        <f>TEXT(tbl_Datos[[#This Row],[Fecha]],"dddd")</f>
        <v>martes</v>
      </c>
      <c r="G2343">
        <f>WEEKNUM(tbl_Datos[[#This Row],[Fecha]])</f>
        <v>31</v>
      </c>
    </row>
    <row r="2344" spans="2:7" x14ac:dyDescent="0.3">
      <c r="B2344" s="17">
        <v>46231</v>
      </c>
      <c r="C2344" t="s">
        <v>38</v>
      </c>
      <c r="D2344" t="s">
        <v>235</v>
      </c>
      <c r="E2344">
        <v>946</v>
      </c>
      <c r="F2344" t="str">
        <f>TEXT(tbl_Datos[[#This Row],[Fecha]],"dddd")</f>
        <v>martes</v>
      </c>
      <c r="G2344">
        <f>WEEKNUM(tbl_Datos[[#This Row],[Fecha]])</f>
        <v>31</v>
      </c>
    </row>
    <row r="2345" spans="2:7" x14ac:dyDescent="0.3">
      <c r="B2345" s="17">
        <v>46231</v>
      </c>
      <c r="C2345" t="s">
        <v>42</v>
      </c>
      <c r="D2345" t="s">
        <v>217</v>
      </c>
      <c r="E2345">
        <v>260</v>
      </c>
      <c r="F2345" t="str">
        <f>TEXT(tbl_Datos[[#This Row],[Fecha]],"dddd")</f>
        <v>martes</v>
      </c>
      <c r="G2345">
        <f>WEEKNUM(tbl_Datos[[#This Row],[Fecha]])</f>
        <v>31</v>
      </c>
    </row>
    <row r="2346" spans="2:7" x14ac:dyDescent="0.3">
      <c r="B2346" s="17">
        <v>46232</v>
      </c>
      <c r="C2346" t="s">
        <v>39</v>
      </c>
      <c r="D2346" t="s">
        <v>215</v>
      </c>
      <c r="E2346">
        <v>69</v>
      </c>
      <c r="F2346" t="str">
        <f>TEXT(tbl_Datos[[#This Row],[Fecha]],"dddd")</f>
        <v>miércoles</v>
      </c>
      <c r="G2346">
        <f>WEEKNUM(tbl_Datos[[#This Row],[Fecha]])</f>
        <v>31</v>
      </c>
    </row>
    <row r="2347" spans="2:7" x14ac:dyDescent="0.3">
      <c r="B2347" s="17">
        <v>46232</v>
      </c>
      <c r="C2347" t="s">
        <v>42</v>
      </c>
      <c r="D2347" t="s">
        <v>219</v>
      </c>
      <c r="E2347">
        <v>1183</v>
      </c>
      <c r="F2347" t="str">
        <f>TEXT(tbl_Datos[[#This Row],[Fecha]],"dddd")</f>
        <v>miércoles</v>
      </c>
      <c r="G2347">
        <f>WEEKNUM(tbl_Datos[[#This Row],[Fecha]])</f>
        <v>31</v>
      </c>
    </row>
    <row r="2348" spans="2:7" x14ac:dyDescent="0.3">
      <c r="B2348" s="17">
        <v>46232</v>
      </c>
      <c r="C2348" t="s">
        <v>106</v>
      </c>
      <c r="D2348" t="s">
        <v>233</v>
      </c>
      <c r="E2348">
        <v>51</v>
      </c>
      <c r="F2348" t="str">
        <f>TEXT(tbl_Datos[[#This Row],[Fecha]],"dddd")</f>
        <v>miércoles</v>
      </c>
      <c r="G2348">
        <f>WEEKNUM(tbl_Datos[[#This Row],[Fecha]])</f>
        <v>31</v>
      </c>
    </row>
    <row r="2349" spans="2:7" x14ac:dyDescent="0.3">
      <c r="B2349" s="17">
        <v>46232</v>
      </c>
      <c r="C2349" t="s">
        <v>39</v>
      </c>
      <c r="D2349" t="s">
        <v>228</v>
      </c>
      <c r="E2349">
        <v>1512</v>
      </c>
      <c r="F2349" t="str">
        <f>TEXT(tbl_Datos[[#This Row],[Fecha]],"dddd")</f>
        <v>miércoles</v>
      </c>
      <c r="G2349">
        <f>WEEKNUM(tbl_Datos[[#This Row],[Fecha]])</f>
        <v>31</v>
      </c>
    </row>
    <row r="2350" spans="2:7" x14ac:dyDescent="0.3">
      <c r="B2350" s="17">
        <v>46232</v>
      </c>
      <c r="C2350" t="s">
        <v>39</v>
      </c>
      <c r="D2350" t="s">
        <v>233</v>
      </c>
      <c r="E2350">
        <v>867</v>
      </c>
      <c r="F2350" t="str">
        <f>TEXT(tbl_Datos[[#This Row],[Fecha]],"dddd")</f>
        <v>miércoles</v>
      </c>
      <c r="G2350">
        <f>WEEKNUM(tbl_Datos[[#This Row],[Fecha]])</f>
        <v>31</v>
      </c>
    </row>
    <row r="2351" spans="2:7" x14ac:dyDescent="0.3">
      <c r="B2351" s="17">
        <v>46232</v>
      </c>
      <c r="C2351" t="s">
        <v>38</v>
      </c>
      <c r="D2351" t="s">
        <v>229</v>
      </c>
      <c r="E2351">
        <v>1672</v>
      </c>
      <c r="F2351" t="str">
        <f>TEXT(tbl_Datos[[#This Row],[Fecha]],"dddd")</f>
        <v>miércoles</v>
      </c>
      <c r="G2351">
        <f>WEEKNUM(tbl_Datos[[#This Row],[Fecha]])</f>
        <v>31</v>
      </c>
    </row>
    <row r="2352" spans="2:7" x14ac:dyDescent="0.3">
      <c r="B2352" s="17">
        <v>46232</v>
      </c>
      <c r="C2352" t="s">
        <v>38</v>
      </c>
      <c r="D2352" t="s">
        <v>238</v>
      </c>
      <c r="E2352">
        <v>1479</v>
      </c>
      <c r="F2352" t="str">
        <f>TEXT(tbl_Datos[[#This Row],[Fecha]],"dddd")</f>
        <v>miércoles</v>
      </c>
      <c r="G2352">
        <f>WEEKNUM(tbl_Datos[[#This Row],[Fecha]])</f>
        <v>31</v>
      </c>
    </row>
    <row r="2353" spans="2:7" x14ac:dyDescent="0.3">
      <c r="B2353" s="17">
        <v>46232</v>
      </c>
      <c r="C2353" t="s">
        <v>42</v>
      </c>
      <c r="D2353" t="s">
        <v>242</v>
      </c>
      <c r="E2353">
        <v>1197</v>
      </c>
      <c r="F2353" t="str">
        <f>TEXT(tbl_Datos[[#This Row],[Fecha]],"dddd")</f>
        <v>miércoles</v>
      </c>
      <c r="G2353">
        <f>WEEKNUM(tbl_Datos[[#This Row],[Fecha]])</f>
        <v>31</v>
      </c>
    </row>
    <row r="2354" spans="2:7" x14ac:dyDescent="0.3">
      <c r="B2354" s="17">
        <v>46232</v>
      </c>
      <c r="C2354" t="s">
        <v>106</v>
      </c>
      <c r="D2354" t="s">
        <v>234</v>
      </c>
      <c r="E2354">
        <v>1020</v>
      </c>
      <c r="F2354" t="str">
        <f>TEXT(tbl_Datos[[#This Row],[Fecha]],"dddd")</f>
        <v>miércoles</v>
      </c>
      <c r="G2354">
        <f>WEEKNUM(tbl_Datos[[#This Row],[Fecha]])</f>
        <v>31</v>
      </c>
    </row>
    <row r="2355" spans="2:7" x14ac:dyDescent="0.3">
      <c r="B2355" s="17">
        <v>46232</v>
      </c>
      <c r="C2355" t="s">
        <v>39</v>
      </c>
      <c r="D2355" t="s">
        <v>240</v>
      </c>
      <c r="E2355">
        <v>1125</v>
      </c>
      <c r="F2355" t="str">
        <f>TEXT(tbl_Datos[[#This Row],[Fecha]],"dddd")</f>
        <v>miércoles</v>
      </c>
      <c r="G2355">
        <f>WEEKNUM(tbl_Datos[[#This Row],[Fecha]])</f>
        <v>31</v>
      </c>
    </row>
    <row r="2356" spans="2:7" x14ac:dyDescent="0.3">
      <c r="B2356" s="17">
        <v>46232</v>
      </c>
      <c r="C2356" t="s">
        <v>42</v>
      </c>
      <c r="D2356" t="s">
        <v>226</v>
      </c>
      <c r="E2356">
        <v>768</v>
      </c>
      <c r="F2356" t="str">
        <f>TEXT(tbl_Datos[[#This Row],[Fecha]],"dddd")</f>
        <v>miércoles</v>
      </c>
      <c r="G2356">
        <f>WEEKNUM(tbl_Datos[[#This Row],[Fecha]])</f>
        <v>31</v>
      </c>
    </row>
    <row r="2357" spans="2:7" x14ac:dyDescent="0.3">
      <c r="B2357" s="17">
        <v>46232</v>
      </c>
      <c r="C2357" t="s">
        <v>42</v>
      </c>
      <c r="D2357" t="s">
        <v>233</v>
      </c>
      <c r="E2357">
        <v>867</v>
      </c>
      <c r="F2357" t="str">
        <f>TEXT(tbl_Datos[[#This Row],[Fecha]],"dddd")</f>
        <v>miércoles</v>
      </c>
      <c r="G2357">
        <f>WEEKNUM(tbl_Datos[[#This Row],[Fecha]])</f>
        <v>31</v>
      </c>
    </row>
    <row r="2358" spans="2:7" x14ac:dyDescent="0.3">
      <c r="B2358" s="17">
        <v>46233</v>
      </c>
      <c r="C2358" t="s">
        <v>38</v>
      </c>
      <c r="D2358" t="s">
        <v>229</v>
      </c>
      <c r="E2358">
        <v>616</v>
      </c>
      <c r="F2358" t="str">
        <f>TEXT(tbl_Datos[[#This Row],[Fecha]],"dddd")</f>
        <v>jueves</v>
      </c>
      <c r="G2358">
        <f>WEEKNUM(tbl_Datos[[#This Row],[Fecha]])</f>
        <v>31</v>
      </c>
    </row>
    <row r="2359" spans="2:7" x14ac:dyDescent="0.3">
      <c r="B2359" s="17">
        <v>46233</v>
      </c>
      <c r="C2359" t="s">
        <v>39</v>
      </c>
      <c r="D2359" t="s">
        <v>226</v>
      </c>
      <c r="E2359">
        <v>480</v>
      </c>
      <c r="F2359" t="str">
        <f>TEXT(tbl_Datos[[#This Row],[Fecha]],"dddd")</f>
        <v>jueves</v>
      </c>
      <c r="G2359">
        <f>WEEKNUM(tbl_Datos[[#This Row],[Fecha]])</f>
        <v>31</v>
      </c>
    </row>
    <row r="2360" spans="2:7" x14ac:dyDescent="0.3">
      <c r="B2360" s="17">
        <v>46233</v>
      </c>
      <c r="C2360" t="s">
        <v>39</v>
      </c>
      <c r="D2360" t="s">
        <v>232</v>
      </c>
      <c r="E2360">
        <v>752</v>
      </c>
      <c r="F2360" t="str">
        <f>TEXT(tbl_Datos[[#This Row],[Fecha]],"dddd")</f>
        <v>jueves</v>
      </c>
      <c r="G2360">
        <f>WEEKNUM(tbl_Datos[[#This Row],[Fecha]])</f>
        <v>31</v>
      </c>
    </row>
    <row r="2361" spans="2:7" x14ac:dyDescent="0.3">
      <c r="B2361" s="17">
        <v>46233</v>
      </c>
      <c r="C2361" t="s">
        <v>38</v>
      </c>
      <c r="D2361" t="s">
        <v>228</v>
      </c>
      <c r="E2361">
        <v>288</v>
      </c>
      <c r="F2361" t="str">
        <f>TEXT(tbl_Datos[[#This Row],[Fecha]],"dddd")</f>
        <v>jueves</v>
      </c>
      <c r="G2361">
        <f>WEEKNUM(tbl_Datos[[#This Row],[Fecha]])</f>
        <v>31</v>
      </c>
    </row>
    <row r="2362" spans="2:7" x14ac:dyDescent="0.3">
      <c r="B2362" s="17">
        <v>46233</v>
      </c>
      <c r="C2362" t="s">
        <v>42</v>
      </c>
      <c r="D2362" t="s">
        <v>219</v>
      </c>
      <c r="E2362">
        <v>1092</v>
      </c>
      <c r="F2362" t="str">
        <f>TEXT(tbl_Datos[[#This Row],[Fecha]],"dddd")</f>
        <v>jueves</v>
      </c>
      <c r="G2362">
        <f>WEEKNUM(tbl_Datos[[#This Row],[Fecha]])</f>
        <v>31</v>
      </c>
    </row>
    <row r="2363" spans="2:7" x14ac:dyDescent="0.3">
      <c r="B2363" s="17">
        <v>46233</v>
      </c>
      <c r="C2363" t="s">
        <v>39</v>
      </c>
      <c r="D2363" t="s">
        <v>240</v>
      </c>
      <c r="E2363">
        <v>585</v>
      </c>
      <c r="F2363" t="str">
        <f>TEXT(tbl_Datos[[#This Row],[Fecha]],"dddd")</f>
        <v>jueves</v>
      </c>
      <c r="G2363">
        <f>WEEKNUM(tbl_Datos[[#This Row],[Fecha]])</f>
        <v>31</v>
      </c>
    </row>
    <row r="2364" spans="2:7" x14ac:dyDescent="0.3">
      <c r="B2364" s="17">
        <v>46233</v>
      </c>
      <c r="C2364" t="s">
        <v>42</v>
      </c>
      <c r="D2364" t="s">
        <v>233</v>
      </c>
      <c r="E2364">
        <v>306</v>
      </c>
      <c r="F2364" t="str">
        <f>TEXT(tbl_Datos[[#This Row],[Fecha]],"dddd")</f>
        <v>jueves</v>
      </c>
      <c r="G2364">
        <f>WEEKNUM(tbl_Datos[[#This Row],[Fecha]])</f>
        <v>31</v>
      </c>
    </row>
    <row r="2365" spans="2:7" x14ac:dyDescent="0.3">
      <c r="B2365" s="17">
        <v>46233</v>
      </c>
      <c r="C2365" t="s">
        <v>106</v>
      </c>
      <c r="D2365" t="s">
        <v>240</v>
      </c>
      <c r="E2365">
        <v>810</v>
      </c>
      <c r="F2365" t="str">
        <f>TEXT(tbl_Datos[[#This Row],[Fecha]],"dddd")</f>
        <v>jueves</v>
      </c>
      <c r="G2365">
        <f>WEEKNUM(tbl_Datos[[#This Row],[Fecha]])</f>
        <v>31</v>
      </c>
    </row>
    <row r="2366" spans="2:7" x14ac:dyDescent="0.3">
      <c r="B2366" s="17">
        <v>46233</v>
      </c>
      <c r="C2366" t="s">
        <v>39</v>
      </c>
      <c r="D2366" t="s">
        <v>226</v>
      </c>
      <c r="E2366">
        <v>288</v>
      </c>
      <c r="F2366" t="str">
        <f>TEXT(tbl_Datos[[#This Row],[Fecha]],"dddd")</f>
        <v>jueves</v>
      </c>
      <c r="G2366">
        <f>WEEKNUM(tbl_Datos[[#This Row],[Fecha]])</f>
        <v>31</v>
      </c>
    </row>
    <row r="2367" spans="2:7" x14ac:dyDescent="0.3">
      <c r="B2367" s="17">
        <v>46233</v>
      </c>
      <c r="C2367" t="s">
        <v>42</v>
      </c>
      <c r="D2367" t="s">
        <v>232</v>
      </c>
      <c r="E2367">
        <v>752</v>
      </c>
      <c r="F2367" t="str">
        <f>TEXT(tbl_Datos[[#This Row],[Fecha]],"dddd")</f>
        <v>jueves</v>
      </c>
      <c r="G2367">
        <f>WEEKNUM(tbl_Datos[[#This Row],[Fecha]])</f>
        <v>31</v>
      </c>
    </row>
    <row r="2368" spans="2:7" x14ac:dyDescent="0.3">
      <c r="B2368" s="17">
        <v>46233</v>
      </c>
      <c r="C2368" t="s">
        <v>42</v>
      </c>
      <c r="D2368" t="s">
        <v>215</v>
      </c>
      <c r="E2368">
        <v>69</v>
      </c>
      <c r="F2368" t="str">
        <f>TEXT(tbl_Datos[[#This Row],[Fecha]],"dddd")</f>
        <v>jueves</v>
      </c>
      <c r="G2368">
        <f>WEEKNUM(tbl_Datos[[#This Row],[Fecha]])</f>
        <v>31</v>
      </c>
    </row>
    <row r="2369" spans="2:7" x14ac:dyDescent="0.3">
      <c r="B2369" s="17">
        <v>46233</v>
      </c>
      <c r="C2369" t="s">
        <v>38</v>
      </c>
      <c r="D2369" t="s">
        <v>241</v>
      </c>
      <c r="E2369">
        <v>1020</v>
      </c>
      <c r="F2369" t="str">
        <f>TEXT(tbl_Datos[[#This Row],[Fecha]],"dddd")</f>
        <v>jueves</v>
      </c>
      <c r="G2369">
        <f>WEEKNUM(tbl_Datos[[#This Row],[Fecha]])</f>
        <v>31</v>
      </c>
    </row>
    <row r="2370" spans="2:7" x14ac:dyDescent="0.3">
      <c r="B2370" s="17">
        <v>46233</v>
      </c>
      <c r="C2370" t="s">
        <v>38</v>
      </c>
      <c r="D2370" t="s">
        <v>241</v>
      </c>
      <c r="E2370">
        <v>360</v>
      </c>
      <c r="F2370" t="str">
        <f>TEXT(tbl_Datos[[#This Row],[Fecha]],"dddd")</f>
        <v>jueves</v>
      </c>
      <c r="G2370">
        <f>WEEKNUM(tbl_Datos[[#This Row],[Fecha]])</f>
        <v>31</v>
      </c>
    </row>
    <row r="2371" spans="2:7" x14ac:dyDescent="0.3">
      <c r="B2371" s="17">
        <v>46234</v>
      </c>
      <c r="C2371" t="s">
        <v>42</v>
      </c>
      <c r="D2371" t="s">
        <v>223</v>
      </c>
      <c r="E2371">
        <v>1060</v>
      </c>
      <c r="F2371" t="str">
        <f>TEXT(tbl_Datos[[#This Row],[Fecha]],"dddd")</f>
        <v>viernes</v>
      </c>
      <c r="G2371">
        <f>WEEKNUM(tbl_Datos[[#This Row],[Fecha]])</f>
        <v>31</v>
      </c>
    </row>
    <row r="2372" spans="2:7" x14ac:dyDescent="0.3">
      <c r="B2372" s="17">
        <v>46234</v>
      </c>
      <c r="C2372" t="s">
        <v>106</v>
      </c>
      <c r="D2372" t="s">
        <v>228</v>
      </c>
      <c r="E2372">
        <v>1224</v>
      </c>
      <c r="F2372" t="str">
        <f>TEXT(tbl_Datos[[#This Row],[Fecha]],"dddd")</f>
        <v>viernes</v>
      </c>
      <c r="G2372">
        <f>WEEKNUM(tbl_Datos[[#This Row],[Fecha]])</f>
        <v>31</v>
      </c>
    </row>
    <row r="2373" spans="2:7" x14ac:dyDescent="0.3">
      <c r="B2373" s="17">
        <v>46234</v>
      </c>
      <c r="C2373" t="s">
        <v>39</v>
      </c>
      <c r="D2373" t="s">
        <v>237</v>
      </c>
      <c r="E2373">
        <v>1071</v>
      </c>
      <c r="F2373" t="str">
        <f>TEXT(tbl_Datos[[#This Row],[Fecha]],"dddd")</f>
        <v>viernes</v>
      </c>
      <c r="G2373">
        <f>WEEKNUM(tbl_Datos[[#This Row],[Fecha]])</f>
        <v>31</v>
      </c>
    </row>
    <row r="2374" spans="2:7" x14ac:dyDescent="0.3">
      <c r="B2374" s="17">
        <v>46234</v>
      </c>
      <c r="C2374" t="s">
        <v>42</v>
      </c>
      <c r="D2374" t="s">
        <v>242</v>
      </c>
      <c r="E2374">
        <v>513</v>
      </c>
      <c r="F2374" t="str">
        <f>TEXT(tbl_Datos[[#This Row],[Fecha]],"dddd")</f>
        <v>viernes</v>
      </c>
      <c r="G2374">
        <f>WEEKNUM(tbl_Datos[[#This Row],[Fecha]])</f>
        <v>31</v>
      </c>
    </row>
    <row r="2375" spans="2:7" x14ac:dyDescent="0.3">
      <c r="B2375" s="17">
        <v>46234</v>
      </c>
      <c r="C2375" t="s">
        <v>42</v>
      </c>
      <c r="D2375" t="s">
        <v>223</v>
      </c>
      <c r="E2375">
        <v>53</v>
      </c>
      <c r="F2375" t="str">
        <f>TEXT(tbl_Datos[[#This Row],[Fecha]],"dddd")</f>
        <v>viernes</v>
      </c>
      <c r="G2375">
        <f>WEEKNUM(tbl_Datos[[#This Row],[Fecha]])</f>
        <v>31</v>
      </c>
    </row>
    <row r="2376" spans="2:7" x14ac:dyDescent="0.3">
      <c r="B2376" s="17">
        <v>46234</v>
      </c>
      <c r="C2376" t="s">
        <v>38</v>
      </c>
      <c r="D2376" t="s">
        <v>240</v>
      </c>
      <c r="E2376">
        <v>135</v>
      </c>
      <c r="F2376" t="str">
        <f>TEXT(tbl_Datos[[#This Row],[Fecha]],"dddd")</f>
        <v>viernes</v>
      </c>
      <c r="G2376">
        <f>WEEKNUM(tbl_Datos[[#This Row],[Fecha]])</f>
        <v>31</v>
      </c>
    </row>
    <row r="2377" spans="2:7" x14ac:dyDescent="0.3">
      <c r="B2377" s="17">
        <v>46234</v>
      </c>
      <c r="C2377" t="s">
        <v>106</v>
      </c>
      <c r="D2377" t="s">
        <v>238</v>
      </c>
      <c r="E2377">
        <v>435</v>
      </c>
      <c r="F2377" t="str">
        <f>TEXT(tbl_Datos[[#This Row],[Fecha]],"dddd")</f>
        <v>viernes</v>
      </c>
      <c r="G2377">
        <f>WEEKNUM(tbl_Datos[[#This Row],[Fecha]])</f>
        <v>31</v>
      </c>
    </row>
    <row r="2378" spans="2:7" x14ac:dyDescent="0.3">
      <c r="B2378" s="17">
        <v>46234</v>
      </c>
      <c r="C2378" t="s">
        <v>106</v>
      </c>
      <c r="D2378" t="s">
        <v>236</v>
      </c>
      <c r="E2378">
        <v>55</v>
      </c>
      <c r="F2378" t="str">
        <f>TEXT(tbl_Datos[[#This Row],[Fecha]],"dddd")</f>
        <v>viernes</v>
      </c>
      <c r="G2378">
        <f>WEEKNUM(tbl_Datos[[#This Row],[Fecha]])</f>
        <v>31</v>
      </c>
    </row>
    <row r="2379" spans="2:7" x14ac:dyDescent="0.3">
      <c r="B2379" s="17">
        <v>46234</v>
      </c>
      <c r="C2379" t="s">
        <v>106</v>
      </c>
      <c r="D2379" t="s">
        <v>231</v>
      </c>
      <c r="E2379">
        <v>550</v>
      </c>
      <c r="F2379" t="str">
        <f>TEXT(tbl_Datos[[#This Row],[Fecha]],"dddd")</f>
        <v>viernes</v>
      </c>
      <c r="G2379">
        <f>WEEKNUM(tbl_Datos[[#This Row],[Fecha]])</f>
        <v>31</v>
      </c>
    </row>
    <row r="2380" spans="2:7" x14ac:dyDescent="0.3">
      <c r="B2380" s="17">
        <v>46234</v>
      </c>
      <c r="C2380" t="s">
        <v>106</v>
      </c>
      <c r="D2380" t="s">
        <v>241</v>
      </c>
      <c r="E2380">
        <v>360</v>
      </c>
      <c r="F2380" t="str">
        <f>TEXT(tbl_Datos[[#This Row],[Fecha]],"dddd")</f>
        <v>viernes</v>
      </c>
      <c r="G2380">
        <f>WEEKNUM(tbl_Datos[[#This Row],[Fecha]])</f>
        <v>31</v>
      </c>
    </row>
    <row r="2381" spans="2:7" x14ac:dyDescent="0.3">
      <c r="B2381" s="17">
        <v>46234</v>
      </c>
      <c r="C2381" t="s">
        <v>39</v>
      </c>
      <c r="D2381" t="s">
        <v>234</v>
      </c>
      <c r="E2381">
        <v>357</v>
      </c>
      <c r="F2381" t="str">
        <f>TEXT(tbl_Datos[[#This Row],[Fecha]],"dddd")</f>
        <v>viernes</v>
      </c>
      <c r="G2381">
        <f>WEEKNUM(tbl_Datos[[#This Row],[Fecha]])</f>
        <v>31</v>
      </c>
    </row>
    <row r="2382" spans="2:7" x14ac:dyDescent="0.3">
      <c r="B2382" s="17">
        <v>46234</v>
      </c>
      <c r="C2382" t="s">
        <v>42</v>
      </c>
      <c r="D2382" t="s">
        <v>235</v>
      </c>
      <c r="E2382">
        <v>473</v>
      </c>
      <c r="F2382" t="str">
        <f>TEXT(tbl_Datos[[#This Row],[Fecha]],"dddd")</f>
        <v>viernes</v>
      </c>
      <c r="G2382">
        <f>WEEKNUM(tbl_Datos[[#This Row],[Fecha]])</f>
        <v>31</v>
      </c>
    </row>
    <row r="2383" spans="2:7" x14ac:dyDescent="0.3">
      <c r="B2383" s="17">
        <v>46234</v>
      </c>
      <c r="C2383" t="s">
        <v>38</v>
      </c>
      <c r="D2383" t="s">
        <v>228</v>
      </c>
      <c r="E2383">
        <v>504</v>
      </c>
      <c r="F2383" t="str">
        <f>TEXT(tbl_Datos[[#This Row],[Fecha]],"dddd")</f>
        <v>viernes</v>
      </c>
      <c r="G2383">
        <f>WEEKNUM(tbl_Datos[[#This Row],[Fecha]])</f>
        <v>31</v>
      </c>
    </row>
    <row r="2384" spans="2:7" x14ac:dyDescent="0.3">
      <c r="B2384" s="17">
        <v>46234</v>
      </c>
      <c r="C2384" t="s">
        <v>39</v>
      </c>
      <c r="D2384" t="s">
        <v>240</v>
      </c>
      <c r="E2384">
        <v>495</v>
      </c>
      <c r="F2384" t="str">
        <f>TEXT(tbl_Datos[[#This Row],[Fecha]],"dddd")</f>
        <v>viernes</v>
      </c>
      <c r="G2384">
        <f>WEEKNUM(tbl_Datos[[#This Row],[Fecha]])</f>
        <v>31</v>
      </c>
    </row>
    <row r="2385" spans="2:7" x14ac:dyDescent="0.3">
      <c r="B2385" s="17">
        <v>46234</v>
      </c>
      <c r="C2385" t="s">
        <v>106</v>
      </c>
      <c r="D2385" t="s">
        <v>233</v>
      </c>
      <c r="E2385">
        <v>408</v>
      </c>
      <c r="F2385" t="str">
        <f>TEXT(tbl_Datos[[#This Row],[Fecha]],"dddd")</f>
        <v>viernes</v>
      </c>
      <c r="G2385">
        <f>WEEKNUM(tbl_Datos[[#This Row],[Fecha]])</f>
        <v>31</v>
      </c>
    </row>
    <row r="2386" spans="2:7" x14ac:dyDescent="0.3">
      <c r="B2386" s="17">
        <v>46234</v>
      </c>
      <c r="C2386" t="s">
        <v>42</v>
      </c>
      <c r="D2386" t="s">
        <v>228</v>
      </c>
      <c r="E2386">
        <v>936</v>
      </c>
      <c r="F2386" t="str">
        <f>TEXT(tbl_Datos[[#This Row],[Fecha]],"dddd")</f>
        <v>viernes</v>
      </c>
      <c r="G2386">
        <f>WEEKNUM(tbl_Datos[[#This Row],[Fecha]])</f>
        <v>31</v>
      </c>
    </row>
    <row r="2387" spans="2:7" x14ac:dyDescent="0.3">
      <c r="B2387" s="17">
        <v>46234</v>
      </c>
      <c r="C2387" t="s">
        <v>106</v>
      </c>
      <c r="D2387" t="s">
        <v>233</v>
      </c>
      <c r="E2387">
        <v>357</v>
      </c>
      <c r="F2387" t="str">
        <f>TEXT(tbl_Datos[[#This Row],[Fecha]],"dddd")</f>
        <v>viernes</v>
      </c>
      <c r="G2387">
        <f>WEEKNUM(tbl_Datos[[#This Row],[Fecha]])</f>
        <v>31</v>
      </c>
    </row>
    <row r="2388" spans="2:7" x14ac:dyDescent="0.3">
      <c r="B2388" s="17">
        <v>46234</v>
      </c>
      <c r="C2388" t="s">
        <v>42</v>
      </c>
      <c r="D2388" t="s">
        <v>239</v>
      </c>
      <c r="E2388">
        <v>912</v>
      </c>
      <c r="F2388" t="str">
        <f>TEXT(tbl_Datos[[#This Row],[Fecha]],"dddd")</f>
        <v>viernes</v>
      </c>
      <c r="G2388">
        <f>WEEKNUM(tbl_Datos[[#This Row],[Fecha]])</f>
        <v>31</v>
      </c>
    </row>
    <row r="2389" spans="2:7" x14ac:dyDescent="0.3">
      <c r="B2389" s="17">
        <v>46235</v>
      </c>
      <c r="C2389" t="s">
        <v>106</v>
      </c>
      <c r="D2389" t="s">
        <v>228</v>
      </c>
      <c r="E2389">
        <v>1512</v>
      </c>
      <c r="F2389" t="str">
        <f>TEXT(tbl_Datos[[#This Row],[Fecha]],"dddd")</f>
        <v>sábado</v>
      </c>
      <c r="G2389">
        <f>WEEKNUM(tbl_Datos[[#This Row],[Fecha]])</f>
        <v>31</v>
      </c>
    </row>
    <row r="2390" spans="2:7" x14ac:dyDescent="0.3">
      <c r="B2390" s="17">
        <v>46235</v>
      </c>
      <c r="C2390" t="s">
        <v>38</v>
      </c>
      <c r="D2390" t="s">
        <v>223</v>
      </c>
      <c r="E2390">
        <v>636</v>
      </c>
      <c r="F2390" t="str">
        <f>TEXT(tbl_Datos[[#This Row],[Fecha]],"dddd")</f>
        <v>sábado</v>
      </c>
      <c r="G2390">
        <f>WEEKNUM(tbl_Datos[[#This Row],[Fecha]])</f>
        <v>31</v>
      </c>
    </row>
    <row r="2391" spans="2:7" x14ac:dyDescent="0.3">
      <c r="B2391" s="17">
        <v>46235</v>
      </c>
      <c r="C2391" t="s">
        <v>42</v>
      </c>
      <c r="D2391" t="s">
        <v>228</v>
      </c>
      <c r="E2391">
        <v>72</v>
      </c>
      <c r="F2391" t="str">
        <f>TEXT(tbl_Datos[[#This Row],[Fecha]],"dddd")</f>
        <v>sábado</v>
      </c>
      <c r="G2391">
        <f>WEEKNUM(tbl_Datos[[#This Row],[Fecha]])</f>
        <v>31</v>
      </c>
    </row>
    <row r="2392" spans="2:7" x14ac:dyDescent="0.3">
      <c r="B2392" s="17">
        <v>46235</v>
      </c>
      <c r="C2392" t="s">
        <v>106</v>
      </c>
      <c r="D2392" t="s">
        <v>241</v>
      </c>
      <c r="E2392">
        <v>660</v>
      </c>
      <c r="F2392" t="str">
        <f>TEXT(tbl_Datos[[#This Row],[Fecha]],"dddd")</f>
        <v>sábado</v>
      </c>
      <c r="G2392">
        <f>WEEKNUM(tbl_Datos[[#This Row],[Fecha]])</f>
        <v>31</v>
      </c>
    </row>
    <row r="2393" spans="2:7" x14ac:dyDescent="0.3">
      <c r="B2393" s="17">
        <v>46235</v>
      </c>
      <c r="C2393" t="s">
        <v>106</v>
      </c>
      <c r="D2393" t="s">
        <v>229</v>
      </c>
      <c r="E2393">
        <v>1936</v>
      </c>
      <c r="F2393" t="str">
        <f>TEXT(tbl_Datos[[#This Row],[Fecha]],"dddd")</f>
        <v>sábado</v>
      </c>
      <c r="G2393">
        <f>WEEKNUM(tbl_Datos[[#This Row],[Fecha]])</f>
        <v>31</v>
      </c>
    </row>
    <row r="2394" spans="2:7" x14ac:dyDescent="0.3">
      <c r="B2394" s="17">
        <v>46235</v>
      </c>
      <c r="C2394" t="s">
        <v>39</v>
      </c>
      <c r="D2394" t="s">
        <v>241</v>
      </c>
      <c r="E2394">
        <v>1440</v>
      </c>
      <c r="F2394" t="str">
        <f>TEXT(tbl_Datos[[#This Row],[Fecha]],"dddd")</f>
        <v>sábado</v>
      </c>
      <c r="G2394">
        <f>WEEKNUM(tbl_Datos[[#This Row],[Fecha]])</f>
        <v>31</v>
      </c>
    </row>
    <row r="2395" spans="2:7" x14ac:dyDescent="0.3">
      <c r="B2395" s="17">
        <v>46235</v>
      </c>
      <c r="C2395" t="s">
        <v>42</v>
      </c>
      <c r="D2395" t="s">
        <v>242</v>
      </c>
      <c r="E2395">
        <v>513</v>
      </c>
      <c r="F2395" t="str">
        <f>TEXT(tbl_Datos[[#This Row],[Fecha]],"dddd")</f>
        <v>sábado</v>
      </c>
      <c r="G2395">
        <f>WEEKNUM(tbl_Datos[[#This Row],[Fecha]])</f>
        <v>31</v>
      </c>
    </row>
    <row r="2396" spans="2:7" x14ac:dyDescent="0.3">
      <c r="B2396" s="17">
        <v>46235</v>
      </c>
      <c r="C2396" t="s">
        <v>42</v>
      </c>
      <c r="D2396" t="s">
        <v>238</v>
      </c>
      <c r="E2396">
        <v>1131</v>
      </c>
      <c r="F2396" t="str">
        <f>TEXT(tbl_Datos[[#This Row],[Fecha]],"dddd")</f>
        <v>sábado</v>
      </c>
      <c r="G2396">
        <f>WEEKNUM(tbl_Datos[[#This Row],[Fecha]])</f>
        <v>31</v>
      </c>
    </row>
    <row r="2397" spans="2:7" x14ac:dyDescent="0.3">
      <c r="B2397" s="17">
        <v>46236</v>
      </c>
      <c r="C2397" t="s">
        <v>106</v>
      </c>
      <c r="D2397" t="s">
        <v>226</v>
      </c>
      <c r="E2397">
        <v>288</v>
      </c>
      <c r="F2397" t="str">
        <f>TEXT(tbl_Datos[[#This Row],[Fecha]],"dddd")</f>
        <v>domingo</v>
      </c>
      <c r="G2397">
        <f>WEEKNUM(tbl_Datos[[#This Row],[Fecha]])</f>
        <v>32</v>
      </c>
    </row>
    <row r="2398" spans="2:7" x14ac:dyDescent="0.3">
      <c r="B2398" s="17">
        <v>46236</v>
      </c>
      <c r="C2398" t="s">
        <v>38</v>
      </c>
      <c r="D2398" t="s">
        <v>232</v>
      </c>
      <c r="E2398">
        <v>893</v>
      </c>
      <c r="F2398" t="str">
        <f>TEXT(tbl_Datos[[#This Row],[Fecha]],"dddd")</f>
        <v>domingo</v>
      </c>
      <c r="G2398">
        <f>WEEKNUM(tbl_Datos[[#This Row],[Fecha]])</f>
        <v>32</v>
      </c>
    </row>
    <row r="2399" spans="2:7" x14ac:dyDescent="0.3">
      <c r="B2399" s="17">
        <v>46236</v>
      </c>
      <c r="C2399" t="s">
        <v>106</v>
      </c>
      <c r="D2399" t="s">
        <v>223</v>
      </c>
      <c r="E2399">
        <v>106</v>
      </c>
      <c r="F2399" t="str">
        <f>TEXT(tbl_Datos[[#This Row],[Fecha]],"dddd")</f>
        <v>domingo</v>
      </c>
      <c r="G2399">
        <f>WEEKNUM(tbl_Datos[[#This Row],[Fecha]])</f>
        <v>32</v>
      </c>
    </row>
    <row r="2400" spans="2:7" x14ac:dyDescent="0.3">
      <c r="B2400" s="17">
        <v>46236</v>
      </c>
      <c r="C2400" t="s">
        <v>38</v>
      </c>
      <c r="D2400" t="s">
        <v>242</v>
      </c>
      <c r="E2400">
        <v>1140</v>
      </c>
      <c r="F2400" t="str">
        <f>TEXT(tbl_Datos[[#This Row],[Fecha]],"dddd")</f>
        <v>domingo</v>
      </c>
      <c r="G2400">
        <f>WEEKNUM(tbl_Datos[[#This Row],[Fecha]])</f>
        <v>32</v>
      </c>
    </row>
    <row r="2401" spans="2:7" x14ac:dyDescent="0.3">
      <c r="B2401" s="17">
        <v>46236</v>
      </c>
      <c r="C2401" t="s">
        <v>38</v>
      </c>
      <c r="D2401" t="s">
        <v>240</v>
      </c>
      <c r="E2401">
        <v>585</v>
      </c>
      <c r="F2401" t="str">
        <f>TEXT(tbl_Datos[[#This Row],[Fecha]],"dddd")</f>
        <v>domingo</v>
      </c>
      <c r="G2401">
        <f>WEEKNUM(tbl_Datos[[#This Row],[Fecha]])</f>
        <v>32</v>
      </c>
    </row>
    <row r="2402" spans="2:7" x14ac:dyDescent="0.3">
      <c r="B2402" s="17">
        <v>46236</v>
      </c>
      <c r="C2402" t="s">
        <v>106</v>
      </c>
      <c r="D2402" t="s">
        <v>228</v>
      </c>
      <c r="E2402">
        <v>1728</v>
      </c>
      <c r="F2402" t="str">
        <f>TEXT(tbl_Datos[[#This Row],[Fecha]],"dddd")</f>
        <v>domingo</v>
      </c>
      <c r="G2402">
        <f>WEEKNUM(tbl_Datos[[#This Row],[Fecha]])</f>
        <v>32</v>
      </c>
    </row>
    <row r="2403" spans="2:7" x14ac:dyDescent="0.3">
      <c r="B2403" s="17">
        <v>46236</v>
      </c>
      <c r="C2403" t="s">
        <v>42</v>
      </c>
      <c r="D2403" t="s">
        <v>226</v>
      </c>
      <c r="E2403">
        <v>384</v>
      </c>
      <c r="F2403" t="str">
        <f>TEXT(tbl_Datos[[#This Row],[Fecha]],"dddd")</f>
        <v>domingo</v>
      </c>
      <c r="G2403">
        <f>WEEKNUM(tbl_Datos[[#This Row],[Fecha]])</f>
        <v>32</v>
      </c>
    </row>
    <row r="2404" spans="2:7" x14ac:dyDescent="0.3">
      <c r="B2404" s="17">
        <v>46237</v>
      </c>
      <c r="C2404" t="s">
        <v>38</v>
      </c>
      <c r="D2404" t="s">
        <v>228</v>
      </c>
      <c r="E2404">
        <v>1080</v>
      </c>
      <c r="F2404" t="str">
        <f>TEXT(tbl_Datos[[#This Row],[Fecha]],"dddd")</f>
        <v>lunes</v>
      </c>
      <c r="G2404">
        <f>WEEKNUM(tbl_Datos[[#This Row],[Fecha]])</f>
        <v>32</v>
      </c>
    </row>
    <row r="2405" spans="2:7" x14ac:dyDescent="0.3">
      <c r="B2405" s="17">
        <v>46237</v>
      </c>
      <c r="C2405" t="s">
        <v>38</v>
      </c>
      <c r="D2405" t="s">
        <v>239</v>
      </c>
      <c r="E2405">
        <v>950</v>
      </c>
      <c r="F2405" t="str">
        <f>TEXT(tbl_Datos[[#This Row],[Fecha]],"dddd")</f>
        <v>lunes</v>
      </c>
      <c r="G2405">
        <f>WEEKNUM(tbl_Datos[[#This Row],[Fecha]])</f>
        <v>32</v>
      </c>
    </row>
    <row r="2406" spans="2:7" x14ac:dyDescent="0.3">
      <c r="B2406" s="17">
        <v>46237</v>
      </c>
      <c r="C2406" t="s">
        <v>106</v>
      </c>
      <c r="D2406" t="s">
        <v>226</v>
      </c>
      <c r="E2406">
        <v>192</v>
      </c>
      <c r="F2406" t="str">
        <f>TEXT(tbl_Datos[[#This Row],[Fecha]],"dddd")</f>
        <v>lunes</v>
      </c>
      <c r="G2406">
        <f>WEEKNUM(tbl_Datos[[#This Row],[Fecha]])</f>
        <v>32</v>
      </c>
    </row>
    <row r="2407" spans="2:7" x14ac:dyDescent="0.3">
      <c r="B2407" s="17">
        <v>46237</v>
      </c>
      <c r="C2407" t="s">
        <v>38</v>
      </c>
      <c r="D2407" t="s">
        <v>236</v>
      </c>
      <c r="E2407">
        <v>44</v>
      </c>
      <c r="F2407" t="str">
        <f>TEXT(tbl_Datos[[#This Row],[Fecha]],"dddd")</f>
        <v>lunes</v>
      </c>
      <c r="G2407">
        <f>WEEKNUM(tbl_Datos[[#This Row],[Fecha]])</f>
        <v>32</v>
      </c>
    </row>
    <row r="2408" spans="2:7" x14ac:dyDescent="0.3">
      <c r="B2408" s="17">
        <v>46238</v>
      </c>
      <c r="C2408" t="s">
        <v>38</v>
      </c>
      <c r="D2408" t="s">
        <v>221</v>
      </c>
      <c r="E2408">
        <v>13</v>
      </c>
      <c r="F2408" t="str">
        <f>TEXT(tbl_Datos[[#This Row],[Fecha]],"dddd")</f>
        <v>martes</v>
      </c>
      <c r="G2408">
        <f>WEEKNUM(tbl_Datos[[#This Row],[Fecha]])</f>
        <v>32</v>
      </c>
    </row>
    <row r="2409" spans="2:7" x14ac:dyDescent="0.3">
      <c r="B2409" s="17">
        <v>46238</v>
      </c>
      <c r="C2409" t="s">
        <v>38</v>
      </c>
      <c r="D2409" t="s">
        <v>219</v>
      </c>
      <c r="E2409">
        <v>819</v>
      </c>
      <c r="F2409" t="str">
        <f>TEXT(tbl_Datos[[#This Row],[Fecha]],"dddd")</f>
        <v>martes</v>
      </c>
      <c r="G2409">
        <f>WEEKNUM(tbl_Datos[[#This Row],[Fecha]])</f>
        <v>32</v>
      </c>
    </row>
    <row r="2410" spans="2:7" x14ac:dyDescent="0.3">
      <c r="B2410" s="17">
        <v>46238</v>
      </c>
      <c r="C2410" t="s">
        <v>39</v>
      </c>
      <c r="D2410" t="s">
        <v>231</v>
      </c>
      <c r="E2410">
        <v>550</v>
      </c>
      <c r="F2410" t="str">
        <f>TEXT(tbl_Datos[[#This Row],[Fecha]],"dddd")</f>
        <v>martes</v>
      </c>
      <c r="G2410">
        <f>WEEKNUM(tbl_Datos[[#This Row],[Fecha]])</f>
        <v>32</v>
      </c>
    </row>
    <row r="2411" spans="2:7" x14ac:dyDescent="0.3">
      <c r="B2411" s="17">
        <v>46238</v>
      </c>
      <c r="C2411" t="s">
        <v>106</v>
      </c>
      <c r="D2411" t="s">
        <v>240</v>
      </c>
      <c r="E2411">
        <v>630</v>
      </c>
      <c r="F2411" t="str">
        <f>TEXT(tbl_Datos[[#This Row],[Fecha]],"dddd")</f>
        <v>martes</v>
      </c>
      <c r="G2411">
        <f>WEEKNUM(tbl_Datos[[#This Row],[Fecha]])</f>
        <v>32</v>
      </c>
    </row>
    <row r="2412" spans="2:7" x14ac:dyDescent="0.3">
      <c r="B2412" s="17">
        <v>46238</v>
      </c>
      <c r="C2412" t="s">
        <v>106</v>
      </c>
      <c r="D2412" t="s">
        <v>241</v>
      </c>
      <c r="E2412">
        <v>1200</v>
      </c>
      <c r="F2412" t="str">
        <f>TEXT(tbl_Datos[[#This Row],[Fecha]],"dddd")</f>
        <v>martes</v>
      </c>
      <c r="G2412">
        <f>WEEKNUM(tbl_Datos[[#This Row],[Fecha]])</f>
        <v>32</v>
      </c>
    </row>
    <row r="2413" spans="2:7" x14ac:dyDescent="0.3">
      <c r="B2413" s="17">
        <v>46238</v>
      </c>
      <c r="C2413" t="s">
        <v>39</v>
      </c>
      <c r="D2413" t="s">
        <v>231</v>
      </c>
      <c r="E2413">
        <v>66</v>
      </c>
      <c r="F2413" t="str">
        <f>TEXT(tbl_Datos[[#This Row],[Fecha]],"dddd")</f>
        <v>martes</v>
      </c>
      <c r="G2413">
        <f>WEEKNUM(tbl_Datos[[#This Row],[Fecha]])</f>
        <v>32</v>
      </c>
    </row>
    <row r="2414" spans="2:7" x14ac:dyDescent="0.3">
      <c r="B2414" s="17">
        <v>46238</v>
      </c>
      <c r="C2414" t="s">
        <v>38</v>
      </c>
      <c r="D2414" t="s">
        <v>225</v>
      </c>
      <c r="E2414">
        <v>384</v>
      </c>
      <c r="F2414" t="str">
        <f>TEXT(tbl_Datos[[#This Row],[Fecha]],"dddd")</f>
        <v>martes</v>
      </c>
      <c r="G2414">
        <f>WEEKNUM(tbl_Datos[[#This Row],[Fecha]])</f>
        <v>32</v>
      </c>
    </row>
    <row r="2415" spans="2:7" x14ac:dyDescent="0.3">
      <c r="B2415" s="17">
        <v>46238</v>
      </c>
      <c r="C2415" t="s">
        <v>42</v>
      </c>
      <c r="D2415" t="s">
        <v>241</v>
      </c>
      <c r="E2415">
        <v>1080</v>
      </c>
      <c r="F2415" t="str">
        <f>TEXT(tbl_Datos[[#This Row],[Fecha]],"dddd")</f>
        <v>martes</v>
      </c>
      <c r="G2415">
        <f>WEEKNUM(tbl_Datos[[#This Row],[Fecha]])</f>
        <v>32</v>
      </c>
    </row>
    <row r="2416" spans="2:7" x14ac:dyDescent="0.3">
      <c r="B2416" s="17">
        <v>46238</v>
      </c>
      <c r="C2416" t="s">
        <v>42</v>
      </c>
      <c r="D2416" t="s">
        <v>240</v>
      </c>
      <c r="E2416">
        <v>135</v>
      </c>
      <c r="F2416" t="str">
        <f>TEXT(tbl_Datos[[#This Row],[Fecha]],"dddd")</f>
        <v>martes</v>
      </c>
      <c r="G2416">
        <f>WEEKNUM(tbl_Datos[[#This Row],[Fecha]])</f>
        <v>32</v>
      </c>
    </row>
    <row r="2417" spans="2:7" x14ac:dyDescent="0.3">
      <c r="B2417" s="17">
        <v>46238</v>
      </c>
      <c r="C2417" t="s">
        <v>38</v>
      </c>
      <c r="D2417" t="s">
        <v>232</v>
      </c>
      <c r="E2417">
        <v>94</v>
      </c>
      <c r="F2417" t="str">
        <f>TEXT(tbl_Datos[[#This Row],[Fecha]],"dddd")</f>
        <v>martes</v>
      </c>
      <c r="G2417">
        <f>WEEKNUM(tbl_Datos[[#This Row],[Fecha]])</f>
        <v>32</v>
      </c>
    </row>
    <row r="2418" spans="2:7" x14ac:dyDescent="0.3">
      <c r="B2418" s="17">
        <v>46239</v>
      </c>
      <c r="C2418" t="s">
        <v>106</v>
      </c>
      <c r="D2418" t="s">
        <v>236</v>
      </c>
      <c r="E2418">
        <v>99</v>
      </c>
      <c r="F2418" t="str">
        <f>TEXT(tbl_Datos[[#This Row],[Fecha]],"dddd")</f>
        <v>miércoles</v>
      </c>
      <c r="G2418">
        <f>WEEKNUM(tbl_Datos[[#This Row],[Fecha]])</f>
        <v>32</v>
      </c>
    </row>
    <row r="2419" spans="2:7" x14ac:dyDescent="0.3">
      <c r="B2419" s="17">
        <v>46239</v>
      </c>
      <c r="C2419" t="s">
        <v>38</v>
      </c>
      <c r="D2419" t="s">
        <v>223</v>
      </c>
      <c r="E2419">
        <v>1007</v>
      </c>
      <c r="F2419" t="str">
        <f>TEXT(tbl_Datos[[#This Row],[Fecha]],"dddd")</f>
        <v>miércoles</v>
      </c>
      <c r="G2419">
        <f>WEEKNUM(tbl_Datos[[#This Row],[Fecha]])</f>
        <v>32</v>
      </c>
    </row>
    <row r="2420" spans="2:7" x14ac:dyDescent="0.3">
      <c r="B2420" s="17">
        <v>46239</v>
      </c>
      <c r="C2420" t="s">
        <v>42</v>
      </c>
      <c r="D2420" t="s">
        <v>231</v>
      </c>
      <c r="E2420">
        <v>176</v>
      </c>
      <c r="F2420" t="str">
        <f>TEXT(tbl_Datos[[#This Row],[Fecha]],"dddd")</f>
        <v>miércoles</v>
      </c>
      <c r="G2420">
        <f>WEEKNUM(tbl_Datos[[#This Row],[Fecha]])</f>
        <v>32</v>
      </c>
    </row>
    <row r="2421" spans="2:7" x14ac:dyDescent="0.3">
      <c r="B2421" s="17">
        <v>46239</v>
      </c>
      <c r="C2421" t="s">
        <v>106</v>
      </c>
      <c r="D2421" t="s">
        <v>241</v>
      </c>
      <c r="E2421">
        <v>660</v>
      </c>
      <c r="F2421" t="str">
        <f>TEXT(tbl_Datos[[#This Row],[Fecha]],"dddd")</f>
        <v>miércoles</v>
      </c>
      <c r="G2421">
        <f>WEEKNUM(tbl_Datos[[#This Row],[Fecha]])</f>
        <v>32</v>
      </c>
    </row>
    <row r="2422" spans="2:7" x14ac:dyDescent="0.3">
      <c r="B2422" s="17">
        <v>46239</v>
      </c>
      <c r="C2422" t="s">
        <v>38</v>
      </c>
      <c r="D2422" t="s">
        <v>227</v>
      </c>
      <c r="E2422">
        <v>1044</v>
      </c>
      <c r="F2422" t="str">
        <f>TEXT(tbl_Datos[[#This Row],[Fecha]],"dddd")</f>
        <v>miércoles</v>
      </c>
      <c r="G2422">
        <f>WEEKNUM(tbl_Datos[[#This Row],[Fecha]])</f>
        <v>32</v>
      </c>
    </row>
    <row r="2423" spans="2:7" x14ac:dyDescent="0.3">
      <c r="B2423" s="17">
        <v>46239</v>
      </c>
      <c r="C2423" t="s">
        <v>106</v>
      </c>
      <c r="D2423" t="s">
        <v>223</v>
      </c>
      <c r="E2423">
        <v>1272</v>
      </c>
      <c r="F2423" t="str">
        <f>TEXT(tbl_Datos[[#This Row],[Fecha]],"dddd")</f>
        <v>miércoles</v>
      </c>
      <c r="G2423">
        <f>WEEKNUM(tbl_Datos[[#This Row],[Fecha]])</f>
        <v>32</v>
      </c>
    </row>
    <row r="2424" spans="2:7" x14ac:dyDescent="0.3">
      <c r="B2424" s="17">
        <v>46239</v>
      </c>
      <c r="C2424" t="s">
        <v>38</v>
      </c>
      <c r="D2424" t="s">
        <v>230</v>
      </c>
      <c r="E2424">
        <v>370</v>
      </c>
      <c r="F2424" t="str">
        <f>TEXT(tbl_Datos[[#This Row],[Fecha]],"dddd")</f>
        <v>miércoles</v>
      </c>
      <c r="G2424">
        <f>WEEKNUM(tbl_Datos[[#This Row],[Fecha]])</f>
        <v>32</v>
      </c>
    </row>
    <row r="2425" spans="2:7" x14ac:dyDescent="0.3">
      <c r="B2425" s="17">
        <v>46239</v>
      </c>
      <c r="C2425" t="s">
        <v>39</v>
      </c>
      <c r="D2425" t="s">
        <v>232</v>
      </c>
      <c r="E2425">
        <v>1128</v>
      </c>
      <c r="F2425" t="str">
        <f>TEXT(tbl_Datos[[#This Row],[Fecha]],"dddd")</f>
        <v>miércoles</v>
      </c>
      <c r="G2425">
        <f>WEEKNUM(tbl_Datos[[#This Row],[Fecha]])</f>
        <v>32</v>
      </c>
    </row>
    <row r="2426" spans="2:7" x14ac:dyDescent="0.3">
      <c r="B2426" s="17">
        <v>46239</v>
      </c>
      <c r="C2426" t="s">
        <v>106</v>
      </c>
      <c r="D2426" t="s">
        <v>239</v>
      </c>
      <c r="E2426">
        <v>722</v>
      </c>
      <c r="F2426" t="str">
        <f>TEXT(tbl_Datos[[#This Row],[Fecha]],"dddd")</f>
        <v>miércoles</v>
      </c>
      <c r="G2426">
        <f>WEEKNUM(tbl_Datos[[#This Row],[Fecha]])</f>
        <v>32</v>
      </c>
    </row>
    <row r="2427" spans="2:7" x14ac:dyDescent="0.3">
      <c r="B2427" s="17">
        <v>46239</v>
      </c>
      <c r="C2427" t="s">
        <v>39</v>
      </c>
      <c r="D2427" t="s">
        <v>223</v>
      </c>
      <c r="E2427">
        <v>742</v>
      </c>
      <c r="F2427" t="str">
        <f>TEXT(tbl_Datos[[#This Row],[Fecha]],"dddd")</f>
        <v>miércoles</v>
      </c>
      <c r="G2427">
        <f>WEEKNUM(tbl_Datos[[#This Row],[Fecha]])</f>
        <v>32</v>
      </c>
    </row>
    <row r="2428" spans="2:7" x14ac:dyDescent="0.3">
      <c r="B2428" s="17">
        <v>46239</v>
      </c>
      <c r="C2428" t="s">
        <v>39</v>
      </c>
      <c r="D2428" t="s">
        <v>223</v>
      </c>
      <c r="E2428">
        <v>1272</v>
      </c>
      <c r="F2428" t="str">
        <f>TEXT(tbl_Datos[[#This Row],[Fecha]],"dddd")</f>
        <v>miércoles</v>
      </c>
      <c r="G2428">
        <f>WEEKNUM(tbl_Datos[[#This Row],[Fecha]])</f>
        <v>32</v>
      </c>
    </row>
    <row r="2429" spans="2:7" x14ac:dyDescent="0.3">
      <c r="B2429" s="17">
        <v>46239</v>
      </c>
      <c r="C2429" t="s">
        <v>42</v>
      </c>
      <c r="D2429" t="s">
        <v>226</v>
      </c>
      <c r="E2429">
        <v>1056</v>
      </c>
      <c r="F2429" t="str">
        <f>TEXT(tbl_Datos[[#This Row],[Fecha]],"dddd")</f>
        <v>miércoles</v>
      </c>
      <c r="G2429">
        <f>WEEKNUM(tbl_Datos[[#This Row],[Fecha]])</f>
        <v>32</v>
      </c>
    </row>
    <row r="2430" spans="2:7" x14ac:dyDescent="0.3">
      <c r="B2430" s="17">
        <v>46240</v>
      </c>
      <c r="C2430" t="s">
        <v>39</v>
      </c>
      <c r="D2430" t="s">
        <v>219</v>
      </c>
      <c r="E2430">
        <v>1547</v>
      </c>
      <c r="F2430" t="str">
        <f>TEXT(tbl_Datos[[#This Row],[Fecha]],"dddd")</f>
        <v>jueves</v>
      </c>
      <c r="G2430">
        <f>WEEKNUM(tbl_Datos[[#This Row],[Fecha]])</f>
        <v>32</v>
      </c>
    </row>
    <row r="2431" spans="2:7" x14ac:dyDescent="0.3">
      <c r="B2431" s="17">
        <v>46240</v>
      </c>
      <c r="C2431" t="s">
        <v>106</v>
      </c>
      <c r="D2431" t="s">
        <v>231</v>
      </c>
      <c r="E2431">
        <v>418</v>
      </c>
      <c r="F2431" t="str">
        <f>TEXT(tbl_Datos[[#This Row],[Fecha]],"dddd")</f>
        <v>jueves</v>
      </c>
      <c r="G2431">
        <f>WEEKNUM(tbl_Datos[[#This Row],[Fecha]])</f>
        <v>32</v>
      </c>
    </row>
    <row r="2432" spans="2:7" x14ac:dyDescent="0.3">
      <c r="B2432" s="17">
        <v>46240</v>
      </c>
      <c r="C2432" t="s">
        <v>38</v>
      </c>
      <c r="D2432" t="s">
        <v>219</v>
      </c>
      <c r="E2432">
        <v>364</v>
      </c>
      <c r="F2432" t="str">
        <f>TEXT(tbl_Datos[[#This Row],[Fecha]],"dddd")</f>
        <v>jueves</v>
      </c>
      <c r="G2432">
        <f>WEEKNUM(tbl_Datos[[#This Row],[Fecha]])</f>
        <v>32</v>
      </c>
    </row>
    <row r="2433" spans="2:7" x14ac:dyDescent="0.3">
      <c r="B2433" s="17">
        <v>46240</v>
      </c>
      <c r="C2433" t="s">
        <v>38</v>
      </c>
      <c r="D2433" t="s">
        <v>231</v>
      </c>
      <c r="E2433">
        <v>528</v>
      </c>
      <c r="F2433" t="str">
        <f>TEXT(tbl_Datos[[#This Row],[Fecha]],"dddd")</f>
        <v>jueves</v>
      </c>
      <c r="G2433">
        <f>WEEKNUM(tbl_Datos[[#This Row],[Fecha]])</f>
        <v>32</v>
      </c>
    </row>
    <row r="2434" spans="2:7" x14ac:dyDescent="0.3">
      <c r="B2434" s="17">
        <v>46240</v>
      </c>
      <c r="C2434" t="s">
        <v>106</v>
      </c>
      <c r="D2434" t="s">
        <v>237</v>
      </c>
      <c r="E2434">
        <v>1323</v>
      </c>
      <c r="F2434" t="str">
        <f>TEXT(tbl_Datos[[#This Row],[Fecha]],"dddd")</f>
        <v>jueves</v>
      </c>
      <c r="G2434">
        <f>WEEKNUM(tbl_Datos[[#This Row],[Fecha]])</f>
        <v>32</v>
      </c>
    </row>
    <row r="2435" spans="2:7" x14ac:dyDescent="0.3">
      <c r="B2435" s="17">
        <v>46240</v>
      </c>
      <c r="C2435" t="s">
        <v>106</v>
      </c>
      <c r="D2435" t="s">
        <v>231</v>
      </c>
      <c r="E2435">
        <v>132</v>
      </c>
      <c r="F2435" t="str">
        <f>TEXT(tbl_Datos[[#This Row],[Fecha]],"dddd")</f>
        <v>jueves</v>
      </c>
      <c r="G2435">
        <f>WEEKNUM(tbl_Datos[[#This Row],[Fecha]])</f>
        <v>32</v>
      </c>
    </row>
    <row r="2436" spans="2:7" x14ac:dyDescent="0.3">
      <c r="B2436" s="17">
        <v>46240</v>
      </c>
      <c r="C2436" t="s">
        <v>106</v>
      </c>
      <c r="D2436" t="s">
        <v>229</v>
      </c>
      <c r="E2436">
        <v>1496</v>
      </c>
      <c r="F2436" t="str">
        <f>TEXT(tbl_Datos[[#This Row],[Fecha]],"dddd")</f>
        <v>jueves</v>
      </c>
      <c r="G2436">
        <f>WEEKNUM(tbl_Datos[[#This Row],[Fecha]])</f>
        <v>32</v>
      </c>
    </row>
    <row r="2437" spans="2:7" x14ac:dyDescent="0.3">
      <c r="B2437" s="17">
        <v>46240</v>
      </c>
      <c r="C2437" t="s">
        <v>38</v>
      </c>
      <c r="D2437" t="s">
        <v>242</v>
      </c>
      <c r="E2437">
        <v>342</v>
      </c>
      <c r="F2437" t="str">
        <f>TEXT(tbl_Datos[[#This Row],[Fecha]],"dddd")</f>
        <v>jueves</v>
      </c>
      <c r="G2437">
        <f>WEEKNUM(tbl_Datos[[#This Row],[Fecha]])</f>
        <v>32</v>
      </c>
    </row>
    <row r="2438" spans="2:7" x14ac:dyDescent="0.3">
      <c r="B2438" s="17">
        <v>46240</v>
      </c>
      <c r="C2438" t="s">
        <v>38</v>
      </c>
      <c r="D2438" t="s">
        <v>217</v>
      </c>
      <c r="E2438">
        <v>728</v>
      </c>
      <c r="F2438" t="str">
        <f>TEXT(tbl_Datos[[#This Row],[Fecha]],"dddd")</f>
        <v>jueves</v>
      </c>
      <c r="G2438">
        <f>WEEKNUM(tbl_Datos[[#This Row],[Fecha]])</f>
        <v>32</v>
      </c>
    </row>
    <row r="2439" spans="2:7" x14ac:dyDescent="0.3">
      <c r="B2439" s="17">
        <v>46240</v>
      </c>
      <c r="C2439" t="s">
        <v>38</v>
      </c>
      <c r="D2439" t="s">
        <v>231</v>
      </c>
      <c r="E2439">
        <v>154</v>
      </c>
      <c r="F2439" t="str">
        <f>TEXT(tbl_Datos[[#This Row],[Fecha]],"dddd")</f>
        <v>jueves</v>
      </c>
      <c r="G2439">
        <f>WEEKNUM(tbl_Datos[[#This Row],[Fecha]])</f>
        <v>32</v>
      </c>
    </row>
    <row r="2440" spans="2:7" x14ac:dyDescent="0.3">
      <c r="B2440" s="17">
        <v>46240</v>
      </c>
      <c r="C2440" t="s">
        <v>39</v>
      </c>
      <c r="D2440" t="s">
        <v>240</v>
      </c>
      <c r="E2440">
        <v>360</v>
      </c>
      <c r="F2440" t="str">
        <f>TEXT(tbl_Datos[[#This Row],[Fecha]],"dddd")</f>
        <v>jueves</v>
      </c>
      <c r="G2440">
        <f>WEEKNUM(tbl_Datos[[#This Row],[Fecha]])</f>
        <v>32</v>
      </c>
    </row>
    <row r="2441" spans="2:7" x14ac:dyDescent="0.3">
      <c r="B2441" s="17">
        <v>46240</v>
      </c>
      <c r="C2441" t="s">
        <v>38</v>
      </c>
      <c r="D2441" t="s">
        <v>241</v>
      </c>
      <c r="E2441">
        <v>1140</v>
      </c>
      <c r="F2441" t="str">
        <f>TEXT(tbl_Datos[[#This Row],[Fecha]],"dddd")</f>
        <v>jueves</v>
      </c>
      <c r="G2441">
        <f>WEEKNUM(tbl_Datos[[#This Row],[Fecha]])</f>
        <v>32</v>
      </c>
    </row>
    <row r="2442" spans="2:7" x14ac:dyDescent="0.3">
      <c r="B2442" s="17">
        <v>46241</v>
      </c>
      <c r="C2442" t="s">
        <v>39</v>
      </c>
      <c r="D2442" t="s">
        <v>236</v>
      </c>
      <c r="E2442">
        <v>55</v>
      </c>
      <c r="F2442" t="str">
        <f>TEXT(tbl_Datos[[#This Row],[Fecha]],"dddd")</f>
        <v>viernes</v>
      </c>
      <c r="G2442">
        <f>WEEKNUM(tbl_Datos[[#This Row],[Fecha]])</f>
        <v>32</v>
      </c>
    </row>
    <row r="2443" spans="2:7" x14ac:dyDescent="0.3">
      <c r="B2443" s="17">
        <v>46241</v>
      </c>
      <c r="C2443" t="s">
        <v>39</v>
      </c>
      <c r="D2443" t="s">
        <v>215</v>
      </c>
      <c r="E2443">
        <v>1587</v>
      </c>
      <c r="F2443" t="str">
        <f>TEXT(tbl_Datos[[#This Row],[Fecha]],"dddd")</f>
        <v>viernes</v>
      </c>
      <c r="G2443">
        <f>WEEKNUM(tbl_Datos[[#This Row],[Fecha]])</f>
        <v>32</v>
      </c>
    </row>
    <row r="2444" spans="2:7" x14ac:dyDescent="0.3">
      <c r="B2444" s="17">
        <v>46241</v>
      </c>
      <c r="C2444" t="s">
        <v>39</v>
      </c>
      <c r="D2444" t="s">
        <v>225</v>
      </c>
      <c r="E2444">
        <v>1408</v>
      </c>
      <c r="F2444" t="str">
        <f>TEXT(tbl_Datos[[#This Row],[Fecha]],"dddd")</f>
        <v>viernes</v>
      </c>
      <c r="G2444">
        <f>WEEKNUM(tbl_Datos[[#This Row],[Fecha]])</f>
        <v>32</v>
      </c>
    </row>
    <row r="2445" spans="2:7" x14ac:dyDescent="0.3">
      <c r="B2445" s="17">
        <v>46241</v>
      </c>
      <c r="C2445" t="s">
        <v>42</v>
      </c>
      <c r="D2445" t="s">
        <v>228</v>
      </c>
      <c r="E2445">
        <v>1224</v>
      </c>
      <c r="F2445" t="str">
        <f>TEXT(tbl_Datos[[#This Row],[Fecha]],"dddd")</f>
        <v>viernes</v>
      </c>
      <c r="G2445">
        <f>WEEKNUM(tbl_Datos[[#This Row],[Fecha]])</f>
        <v>32</v>
      </c>
    </row>
    <row r="2446" spans="2:7" x14ac:dyDescent="0.3">
      <c r="B2446" s="17">
        <v>46241</v>
      </c>
      <c r="C2446" t="s">
        <v>106</v>
      </c>
      <c r="D2446" t="s">
        <v>225</v>
      </c>
      <c r="E2446">
        <v>128</v>
      </c>
      <c r="F2446" t="str">
        <f>TEXT(tbl_Datos[[#This Row],[Fecha]],"dddd")</f>
        <v>viernes</v>
      </c>
      <c r="G2446">
        <f>WEEKNUM(tbl_Datos[[#This Row],[Fecha]])</f>
        <v>32</v>
      </c>
    </row>
    <row r="2447" spans="2:7" x14ac:dyDescent="0.3">
      <c r="B2447" s="17">
        <v>46241</v>
      </c>
      <c r="C2447" t="s">
        <v>38</v>
      </c>
      <c r="D2447" t="s">
        <v>240</v>
      </c>
      <c r="E2447">
        <v>405</v>
      </c>
      <c r="F2447" t="str">
        <f>TEXT(tbl_Datos[[#This Row],[Fecha]],"dddd")</f>
        <v>viernes</v>
      </c>
      <c r="G2447">
        <f>WEEKNUM(tbl_Datos[[#This Row],[Fecha]])</f>
        <v>32</v>
      </c>
    </row>
    <row r="2448" spans="2:7" x14ac:dyDescent="0.3">
      <c r="B2448" s="17">
        <v>46241</v>
      </c>
      <c r="C2448" t="s">
        <v>38</v>
      </c>
      <c r="D2448" t="s">
        <v>221</v>
      </c>
      <c r="E2448">
        <v>156</v>
      </c>
      <c r="F2448" t="str">
        <f>TEXT(tbl_Datos[[#This Row],[Fecha]],"dddd")</f>
        <v>viernes</v>
      </c>
      <c r="G2448">
        <f>WEEKNUM(tbl_Datos[[#This Row],[Fecha]])</f>
        <v>32</v>
      </c>
    </row>
    <row r="2449" spans="2:7" x14ac:dyDescent="0.3">
      <c r="B2449" s="17">
        <v>46241</v>
      </c>
      <c r="C2449" t="s">
        <v>106</v>
      </c>
      <c r="D2449" t="s">
        <v>233</v>
      </c>
      <c r="E2449">
        <v>357</v>
      </c>
      <c r="F2449" t="str">
        <f>TEXT(tbl_Datos[[#This Row],[Fecha]],"dddd")</f>
        <v>viernes</v>
      </c>
      <c r="G2449">
        <f>WEEKNUM(tbl_Datos[[#This Row],[Fecha]])</f>
        <v>32</v>
      </c>
    </row>
    <row r="2450" spans="2:7" x14ac:dyDescent="0.3">
      <c r="B2450" s="17">
        <v>46241</v>
      </c>
      <c r="C2450" t="s">
        <v>38</v>
      </c>
      <c r="D2450" t="s">
        <v>226</v>
      </c>
      <c r="E2450">
        <v>2016</v>
      </c>
      <c r="F2450" t="str">
        <f>TEXT(tbl_Datos[[#This Row],[Fecha]],"dddd")</f>
        <v>viernes</v>
      </c>
      <c r="G2450">
        <f>WEEKNUM(tbl_Datos[[#This Row],[Fecha]])</f>
        <v>32</v>
      </c>
    </row>
    <row r="2451" spans="2:7" x14ac:dyDescent="0.3">
      <c r="B2451" s="17">
        <v>46241</v>
      </c>
      <c r="C2451" t="s">
        <v>38</v>
      </c>
      <c r="D2451" t="s">
        <v>225</v>
      </c>
      <c r="E2451">
        <v>1344</v>
      </c>
      <c r="F2451" t="str">
        <f>TEXT(tbl_Datos[[#This Row],[Fecha]],"dddd")</f>
        <v>viernes</v>
      </c>
      <c r="G2451">
        <f>WEEKNUM(tbl_Datos[[#This Row],[Fecha]])</f>
        <v>32</v>
      </c>
    </row>
    <row r="2452" spans="2:7" x14ac:dyDescent="0.3">
      <c r="B2452" s="17">
        <v>46242</v>
      </c>
      <c r="C2452" t="s">
        <v>39</v>
      </c>
      <c r="D2452" t="s">
        <v>242</v>
      </c>
      <c r="E2452">
        <v>399</v>
      </c>
      <c r="F2452" t="str">
        <f>TEXT(tbl_Datos[[#This Row],[Fecha]],"dddd")</f>
        <v>sábado</v>
      </c>
      <c r="G2452">
        <f>WEEKNUM(tbl_Datos[[#This Row],[Fecha]])</f>
        <v>32</v>
      </c>
    </row>
    <row r="2453" spans="2:7" x14ac:dyDescent="0.3">
      <c r="B2453" s="17">
        <v>46242</v>
      </c>
      <c r="C2453" t="s">
        <v>106</v>
      </c>
      <c r="D2453" t="s">
        <v>226</v>
      </c>
      <c r="E2453">
        <v>384</v>
      </c>
      <c r="F2453" t="str">
        <f>TEXT(tbl_Datos[[#This Row],[Fecha]],"dddd")</f>
        <v>sábado</v>
      </c>
      <c r="G2453">
        <f>WEEKNUM(tbl_Datos[[#This Row],[Fecha]])</f>
        <v>32</v>
      </c>
    </row>
    <row r="2454" spans="2:7" x14ac:dyDescent="0.3">
      <c r="B2454" s="17">
        <v>46242</v>
      </c>
      <c r="C2454" t="s">
        <v>42</v>
      </c>
      <c r="D2454" t="s">
        <v>227</v>
      </c>
      <c r="E2454">
        <v>638</v>
      </c>
      <c r="F2454" t="str">
        <f>TEXT(tbl_Datos[[#This Row],[Fecha]],"dddd")</f>
        <v>sábado</v>
      </c>
      <c r="G2454">
        <f>WEEKNUM(tbl_Datos[[#This Row],[Fecha]])</f>
        <v>32</v>
      </c>
    </row>
    <row r="2455" spans="2:7" x14ac:dyDescent="0.3">
      <c r="B2455" s="17">
        <v>46242</v>
      </c>
      <c r="C2455" t="s">
        <v>42</v>
      </c>
      <c r="D2455" t="s">
        <v>219</v>
      </c>
      <c r="E2455">
        <v>819</v>
      </c>
      <c r="F2455" t="str">
        <f>TEXT(tbl_Datos[[#This Row],[Fecha]],"dddd")</f>
        <v>sábado</v>
      </c>
      <c r="G2455">
        <f>WEEKNUM(tbl_Datos[[#This Row],[Fecha]])</f>
        <v>32</v>
      </c>
    </row>
    <row r="2456" spans="2:7" x14ac:dyDescent="0.3">
      <c r="B2456" s="17">
        <v>46242</v>
      </c>
      <c r="C2456" t="s">
        <v>42</v>
      </c>
      <c r="D2456" t="s">
        <v>242</v>
      </c>
      <c r="E2456">
        <v>1425</v>
      </c>
      <c r="F2456" t="str">
        <f>TEXT(tbl_Datos[[#This Row],[Fecha]],"dddd")</f>
        <v>sábado</v>
      </c>
      <c r="G2456">
        <f>WEEKNUM(tbl_Datos[[#This Row],[Fecha]])</f>
        <v>32</v>
      </c>
    </row>
    <row r="2457" spans="2:7" x14ac:dyDescent="0.3">
      <c r="B2457" s="17">
        <v>46242</v>
      </c>
      <c r="C2457" t="s">
        <v>106</v>
      </c>
      <c r="D2457" t="s">
        <v>225</v>
      </c>
      <c r="E2457">
        <v>1472</v>
      </c>
      <c r="F2457" t="str">
        <f>TEXT(tbl_Datos[[#This Row],[Fecha]],"dddd")</f>
        <v>sábado</v>
      </c>
      <c r="G2457">
        <f>WEEKNUM(tbl_Datos[[#This Row],[Fecha]])</f>
        <v>32</v>
      </c>
    </row>
    <row r="2458" spans="2:7" x14ac:dyDescent="0.3">
      <c r="B2458" s="17">
        <v>46243</v>
      </c>
      <c r="C2458" t="s">
        <v>38</v>
      </c>
      <c r="D2458" t="s">
        <v>227</v>
      </c>
      <c r="E2458">
        <v>232</v>
      </c>
      <c r="F2458" t="str">
        <f>TEXT(tbl_Datos[[#This Row],[Fecha]],"dddd")</f>
        <v>domingo</v>
      </c>
      <c r="G2458">
        <f>WEEKNUM(tbl_Datos[[#This Row],[Fecha]])</f>
        <v>33</v>
      </c>
    </row>
    <row r="2459" spans="2:7" x14ac:dyDescent="0.3">
      <c r="B2459" s="17">
        <v>46243</v>
      </c>
      <c r="C2459" t="s">
        <v>42</v>
      </c>
      <c r="D2459" t="s">
        <v>230</v>
      </c>
      <c r="E2459">
        <v>555</v>
      </c>
      <c r="F2459" t="str">
        <f>TEXT(tbl_Datos[[#This Row],[Fecha]],"dddd")</f>
        <v>domingo</v>
      </c>
      <c r="G2459">
        <f>WEEKNUM(tbl_Datos[[#This Row],[Fecha]])</f>
        <v>33</v>
      </c>
    </row>
    <row r="2460" spans="2:7" x14ac:dyDescent="0.3">
      <c r="B2460" s="17">
        <v>46243</v>
      </c>
      <c r="C2460" t="s">
        <v>106</v>
      </c>
      <c r="D2460" t="s">
        <v>223</v>
      </c>
      <c r="E2460">
        <v>159</v>
      </c>
      <c r="F2460" t="str">
        <f>TEXT(tbl_Datos[[#This Row],[Fecha]],"dddd")</f>
        <v>domingo</v>
      </c>
      <c r="G2460">
        <f>WEEKNUM(tbl_Datos[[#This Row],[Fecha]])</f>
        <v>33</v>
      </c>
    </row>
    <row r="2461" spans="2:7" x14ac:dyDescent="0.3">
      <c r="B2461" s="17">
        <v>46243</v>
      </c>
      <c r="C2461" t="s">
        <v>38</v>
      </c>
      <c r="D2461" t="s">
        <v>223</v>
      </c>
      <c r="E2461">
        <v>265</v>
      </c>
      <c r="F2461" t="str">
        <f>TEXT(tbl_Datos[[#This Row],[Fecha]],"dddd")</f>
        <v>domingo</v>
      </c>
      <c r="G2461">
        <f>WEEKNUM(tbl_Datos[[#This Row],[Fecha]])</f>
        <v>33</v>
      </c>
    </row>
    <row r="2462" spans="2:7" x14ac:dyDescent="0.3">
      <c r="B2462" s="17">
        <v>46243</v>
      </c>
      <c r="C2462" t="s">
        <v>39</v>
      </c>
      <c r="D2462" t="s">
        <v>242</v>
      </c>
      <c r="E2462">
        <v>798</v>
      </c>
      <c r="F2462" t="str">
        <f>TEXT(tbl_Datos[[#This Row],[Fecha]],"dddd")</f>
        <v>domingo</v>
      </c>
      <c r="G2462">
        <f>WEEKNUM(tbl_Datos[[#This Row],[Fecha]])</f>
        <v>33</v>
      </c>
    </row>
    <row r="2463" spans="2:7" x14ac:dyDescent="0.3">
      <c r="B2463" s="17">
        <v>46243</v>
      </c>
      <c r="C2463" t="s">
        <v>106</v>
      </c>
      <c r="D2463" t="s">
        <v>242</v>
      </c>
      <c r="E2463">
        <v>456</v>
      </c>
      <c r="F2463" t="str">
        <f>TEXT(tbl_Datos[[#This Row],[Fecha]],"dddd")</f>
        <v>domingo</v>
      </c>
      <c r="G2463">
        <f>WEEKNUM(tbl_Datos[[#This Row],[Fecha]])</f>
        <v>33</v>
      </c>
    </row>
    <row r="2464" spans="2:7" x14ac:dyDescent="0.3">
      <c r="B2464" s="17">
        <v>46243</v>
      </c>
      <c r="C2464" t="s">
        <v>42</v>
      </c>
      <c r="D2464" t="s">
        <v>240</v>
      </c>
      <c r="E2464">
        <v>405</v>
      </c>
      <c r="F2464" t="str">
        <f>TEXT(tbl_Datos[[#This Row],[Fecha]],"dddd")</f>
        <v>domingo</v>
      </c>
      <c r="G2464">
        <f>WEEKNUM(tbl_Datos[[#This Row],[Fecha]])</f>
        <v>33</v>
      </c>
    </row>
    <row r="2465" spans="2:7" x14ac:dyDescent="0.3">
      <c r="B2465" s="17">
        <v>46243</v>
      </c>
      <c r="C2465" t="s">
        <v>39</v>
      </c>
      <c r="D2465" t="s">
        <v>234</v>
      </c>
      <c r="E2465">
        <v>1071</v>
      </c>
      <c r="F2465" t="str">
        <f>TEXT(tbl_Datos[[#This Row],[Fecha]],"dddd")</f>
        <v>domingo</v>
      </c>
      <c r="G2465">
        <f>WEEKNUM(tbl_Datos[[#This Row],[Fecha]])</f>
        <v>33</v>
      </c>
    </row>
    <row r="2466" spans="2:7" x14ac:dyDescent="0.3">
      <c r="B2466" s="17">
        <v>46243</v>
      </c>
      <c r="C2466" t="s">
        <v>39</v>
      </c>
      <c r="D2466" t="s">
        <v>225</v>
      </c>
      <c r="E2466">
        <v>576</v>
      </c>
      <c r="F2466" t="str">
        <f>TEXT(tbl_Datos[[#This Row],[Fecha]],"dddd")</f>
        <v>domingo</v>
      </c>
      <c r="G2466">
        <f>WEEKNUM(tbl_Datos[[#This Row],[Fecha]])</f>
        <v>33</v>
      </c>
    </row>
    <row r="2467" spans="2:7" x14ac:dyDescent="0.3">
      <c r="B2467" s="17">
        <v>46244</v>
      </c>
      <c r="C2467" t="s">
        <v>106</v>
      </c>
      <c r="D2467" t="s">
        <v>241</v>
      </c>
      <c r="E2467">
        <v>540</v>
      </c>
      <c r="F2467" t="str">
        <f>TEXT(tbl_Datos[[#This Row],[Fecha]],"dddd")</f>
        <v>lunes</v>
      </c>
      <c r="G2467">
        <f>WEEKNUM(tbl_Datos[[#This Row],[Fecha]])</f>
        <v>33</v>
      </c>
    </row>
    <row r="2468" spans="2:7" x14ac:dyDescent="0.3">
      <c r="B2468" s="17">
        <v>46244</v>
      </c>
      <c r="C2468" t="s">
        <v>39</v>
      </c>
      <c r="D2468" t="s">
        <v>241</v>
      </c>
      <c r="E2468">
        <v>720</v>
      </c>
      <c r="F2468" t="str">
        <f>TEXT(tbl_Datos[[#This Row],[Fecha]],"dddd")</f>
        <v>lunes</v>
      </c>
      <c r="G2468">
        <f>WEEKNUM(tbl_Datos[[#This Row],[Fecha]])</f>
        <v>33</v>
      </c>
    </row>
    <row r="2469" spans="2:7" x14ac:dyDescent="0.3">
      <c r="B2469" s="17">
        <v>46244</v>
      </c>
      <c r="C2469" t="s">
        <v>42</v>
      </c>
      <c r="D2469" t="s">
        <v>231</v>
      </c>
      <c r="E2469">
        <v>330</v>
      </c>
      <c r="F2469" t="str">
        <f>TEXT(tbl_Datos[[#This Row],[Fecha]],"dddd")</f>
        <v>lunes</v>
      </c>
      <c r="G2469">
        <f>WEEKNUM(tbl_Datos[[#This Row],[Fecha]])</f>
        <v>33</v>
      </c>
    </row>
    <row r="2470" spans="2:7" x14ac:dyDescent="0.3">
      <c r="B2470" s="17">
        <v>46244</v>
      </c>
      <c r="C2470" t="s">
        <v>42</v>
      </c>
      <c r="D2470" t="s">
        <v>225</v>
      </c>
      <c r="E2470">
        <v>1088</v>
      </c>
      <c r="F2470" t="str">
        <f>TEXT(tbl_Datos[[#This Row],[Fecha]],"dddd")</f>
        <v>lunes</v>
      </c>
      <c r="G2470">
        <f>WEEKNUM(tbl_Datos[[#This Row],[Fecha]])</f>
        <v>33</v>
      </c>
    </row>
    <row r="2471" spans="2:7" x14ac:dyDescent="0.3">
      <c r="B2471" s="17">
        <v>46244</v>
      </c>
      <c r="C2471" t="s">
        <v>42</v>
      </c>
      <c r="D2471" t="s">
        <v>227</v>
      </c>
      <c r="E2471">
        <v>580</v>
      </c>
      <c r="F2471" t="str">
        <f>TEXT(tbl_Datos[[#This Row],[Fecha]],"dddd")</f>
        <v>lunes</v>
      </c>
      <c r="G2471">
        <f>WEEKNUM(tbl_Datos[[#This Row],[Fecha]])</f>
        <v>33</v>
      </c>
    </row>
    <row r="2472" spans="2:7" x14ac:dyDescent="0.3">
      <c r="B2472" s="17">
        <v>46244</v>
      </c>
      <c r="C2472" t="s">
        <v>106</v>
      </c>
      <c r="D2472" t="s">
        <v>242</v>
      </c>
      <c r="E2472">
        <v>1425</v>
      </c>
      <c r="F2472" t="str">
        <f>TEXT(tbl_Datos[[#This Row],[Fecha]],"dddd")</f>
        <v>lunes</v>
      </c>
      <c r="G2472">
        <f>WEEKNUM(tbl_Datos[[#This Row],[Fecha]])</f>
        <v>33</v>
      </c>
    </row>
    <row r="2473" spans="2:7" x14ac:dyDescent="0.3">
      <c r="B2473" s="17">
        <v>46244</v>
      </c>
      <c r="C2473" t="s">
        <v>39</v>
      </c>
      <c r="D2473" t="s">
        <v>215</v>
      </c>
      <c r="E2473">
        <v>897</v>
      </c>
      <c r="F2473" t="str">
        <f>TEXT(tbl_Datos[[#This Row],[Fecha]],"dddd")</f>
        <v>lunes</v>
      </c>
      <c r="G2473">
        <f>WEEKNUM(tbl_Datos[[#This Row],[Fecha]])</f>
        <v>33</v>
      </c>
    </row>
    <row r="2474" spans="2:7" x14ac:dyDescent="0.3">
      <c r="B2474" s="17">
        <v>46244</v>
      </c>
      <c r="C2474" t="s">
        <v>38</v>
      </c>
      <c r="D2474" t="s">
        <v>232</v>
      </c>
      <c r="E2474">
        <v>893</v>
      </c>
      <c r="F2474" t="str">
        <f>TEXT(tbl_Datos[[#This Row],[Fecha]],"dddd")</f>
        <v>lunes</v>
      </c>
      <c r="G2474">
        <f>WEEKNUM(tbl_Datos[[#This Row],[Fecha]])</f>
        <v>33</v>
      </c>
    </row>
    <row r="2475" spans="2:7" x14ac:dyDescent="0.3">
      <c r="B2475" s="17">
        <v>46244</v>
      </c>
      <c r="C2475" t="s">
        <v>39</v>
      </c>
      <c r="D2475" t="s">
        <v>235</v>
      </c>
      <c r="E2475">
        <v>1075</v>
      </c>
      <c r="F2475" t="str">
        <f>TEXT(tbl_Datos[[#This Row],[Fecha]],"dddd")</f>
        <v>lunes</v>
      </c>
      <c r="G2475">
        <f>WEEKNUM(tbl_Datos[[#This Row],[Fecha]])</f>
        <v>33</v>
      </c>
    </row>
    <row r="2476" spans="2:7" x14ac:dyDescent="0.3">
      <c r="B2476" s="17">
        <v>46244</v>
      </c>
      <c r="C2476" t="s">
        <v>106</v>
      </c>
      <c r="D2476" t="s">
        <v>226</v>
      </c>
      <c r="E2476">
        <v>1440</v>
      </c>
      <c r="F2476" t="str">
        <f>TEXT(tbl_Datos[[#This Row],[Fecha]],"dddd")</f>
        <v>lunes</v>
      </c>
      <c r="G2476">
        <f>WEEKNUM(tbl_Datos[[#This Row],[Fecha]])</f>
        <v>33</v>
      </c>
    </row>
    <row r="2477" spans="2:7" x14ac:dyDescent="0.3">
      <c r="B2477" s="17">
        <v>46244</v>
      </c>
      <c r="C2477" t="s">
        <v>39</v>
      </c>
      <c r="D2477" t="s">
        <v>225</v>
      </c>
      <c r="E2477">
        <v>576</v>
      </c>
      <c r="F2477" t="str">
        <f>TEXT(tbl_Datos[[#This Row],[Fecha]],"dddd")</f>
        <v>lunes</v>
      </c>
      <c r="G2477">
        <f>WEEKNUM(tbl_Datos[[#This Row],[Fecha]])</f>
        <v>33</v>
      </c>
    </row>
    <row r="2478" spans="2:7" x14ac:dyDescent="0.3">
      <c r="B2478" s="17">
        <v>46244</v>
      </c>
      <c r="C2478" t="s">
        <v>39</v>
      </c>
      <c r="D2478" t="s">
        <v>241</v>
      </c>
      <c r="E2478">
        <v>480</v>
      </c>
      <c r="F2478" t="str">
        <f>TEXT(tbl_Datos[[#This Row],[Fecha]],"dddd")</f>
        <v>lunes</v>
      </c>
      <c r="G2478">
        <f>WEEKNUM(tbl_Datos[[#This Row],[Fecha]])</f>
        <v>33</v>
      </c>
    </row>
    <row r="2479" spans="2:7" x14ac:dyDescent="0.3">
      <c r="B2479" s="17">
        <v>46244</v>
      </c>
      <c r="C2479" t="s">
        <v>106</v>
      </c>
      <c r="D2479" t="s">
        <v>228</v>
      </c>
      <c r="E2479">
        <v>72</v>
      </c>
      <c r="F2479" t="str">
        <f>TEXT(tbl_Datos[[#This Row],[Fecha]],"dddd")</f>
        <v>lunes</v>
      </c>
      <c r="G2479">
        <f>WEEKNUM(tbl_Datos[[#This Row],[Fecha]])</f>
        <v>33</v>
      </c>
    </row>
    <row r="2480" spans="2:7" x14ac:dyDescent="0.3">
      <c r="B2480" s="17">
        <v>46244</v>
      </c>
      <c r="C2480" t="s">
        <v>106</v>
      </c>
      <c r="D2480" t="s">
        <v>223</v>
      </c>
      <c r="E2480">
        <v>530</v>
      </c>
      <c r="F2480" t="str">
        <f>TEXT(tbl_Datos[[#This Row],[Fecha]],"dddd")</f>
        <v>lunes</v>
      </c>
      <c r="G2480">
        <f>WEEKNUM(tbl_Datos[[#This Row],[Fecha]])</f>
        <v>33</v>
      </c>
    </row>
    <row r="2481" spans="2:7" x14ac:dyDescent="0.3">
      <c r="B2481" s="17">
        <v>46244</v>
      </c>
      <c r="C2481" t="s">
        <v>38</v>
      </c>
      <c r="D2481" t="s">
        <v>235</v>
      </c>
      <c r="E2481">
        <v>344</v>
      </c>
      <c r="F2481" t="str">
        <f>TEXT(tbl_Datos[[#This Row],[Fecha]],"dddd")</f>
        <v>lunes</v>
      </c>
      <c r="G2481">
        <f>WEEKNUM(tbl_Datos[[#This Row],[Fecha]])</f>
        <v>33</v>
      </c>
    </row>
    <row r="2482" spans="2:7" x14ac:dyDescent="0.3">
      <c r="B2482" s="17">
        <v>46245</v>
      </c>
      <c r="C2482" t="s">
        <v>38</v>
      </c>
      <c r="D2482" t="s">
        <v>242</v>
      </c>
      <c r="E2482">
        <v>342</v>
      </c>
      <c r="F2482" t="str">
        <f>TEXT(tbl_Datos[[#This Row],[Fecha]],"dddd")</f>
        <v>martes</v>
      </c>
      <c r="G2482">
        <f>WEEKNUM(tbl_Datos[[#This Row],[Fecha]])</f>
        <v>33</v>
      </c>
    </row>
    <row r="2483" spans="2:7" x14ac:dyDescent="0.3">
      <c r="B2483" s="17">
        <v>46245</v>
      </c>
      <c r="C2483" t="s">
        <v>106</v>
      </c>
      <c r="D2483" t="s">
        <v>221</v>
      </c>
      <c r="E2483">
        <v>208</v>
      </c>
      <c r="F2483" t="str">
        <f>TEXT(tbl_Datos[[#This Row],[Fecha]],"dddd")</f>
        <v>martes</v>
      </c>
      <c r="G2483">
        <f>WEEKNUM(tbl_Datos[[#This Row],[Fecha]])</f>
        <v>33</v>
      </c>
    </row>
    <row r="2484" spans="2:7" x14ac:dyDescent="0.3">
      <c r="B2484" s="17">
        <v>46245</v>
      </c>
      <c r="C2484" t="s">
        <v>39</v>
      </c>
      <c r="D2484" t="s">
        <v>239</v>
      </c>
      <c r="E2484">
        <v>418</v>
      </c>
      <c r="F2484" t="str">
        <f>TEXT(tbl_Datos[[#This Row],[Fecha]],"dddd")</f>
        <v>martes</v>
      </c>
      <c r="G2484">
        <f>WEEKNUM(tbl_Datos[[#This Row],[Fecha]])</f>
        <v>33</v>
      </c>
    </row>
    <row r="2485" spans="2:7" x14ac:dyDescent="0.3">
      <c r="B2485" s="17">
        <v>46245</v>
      </c>
      <c r="C2485" t="s">
        <v>39</v>
      </c>
      <c r="D2485" t="s">
        <v>241</v>
      </c>
      <c r="E2485">
        <v>1320</v>
      </c>
      <c r="F2485" t="str">
        <f>TEXT(tbl_Datos[[#This Row],[Fecha]],"dddd")</f>
        <v>martes</v>
      </c>
      <c r="G2485">
        <f>WEEKNUM(tbl_Datos[[#This Row],[Fecha]])</f>
        <v>33</v>
      </c>
    </row>
    <row r="2486" spans="2:7" x14ac:dyDescent="0.3">
      <c r="B2486" s="17">
        <v>46245</v>
      </c>
      <c r="C2486" t="s">
        <v>42</v>
      </c>
      <c r="D2486" t="s">
        <v>235</v>
      </c>
      <c r="E2486">
        <v>946</v>
      </c>
      <c r="F2486" t="str">
        <f>TEXT(tbl_Datos[[#This Row],[Fecha]],"dddd")</f>
        <v>martes</v>
      </c>
      <c r="G2486">
        <f>WEEKNUM(tbl_Datos[[#This Row],[Fecha]])</f>
        <v>33</v>
      </c>
    </row>
    <row r="2487" spans="2:7" x14ac:dyDescent="0.3">
      <c r="B2487" s="17">
        <v>46245</v>
      </c>
      <c r="C2487" t="s">
        <v>106</v>
      </c>
      <c r="D2487" t="s">
        <v>233</v>
      </c>
      <c r="E2487">
        <v>306</v>
      </c>
      <c r="F2487" t="str">
        <f>TEXT(tbl_Datos[[#This Row],[Fecha]],"dddd")</f>
        <v>martes</v>
      </c>
      <c r="G2487">
        <f>WEEKNUM(tbl_Datos[[#This Row],[Fecha]])</f>
        <v>33</v>
      </c>
    </row>
    <row r="2488" spans="2:7" x14ac:dyDescent="0.3">
      <c r="B2488" s="17">
        <v>46245</v>
      </c>
      <c r="C2488" t="s">
        <v>39</v>
      </c>
      <c r="D2488" t="s">
        <v>241</v>
      </c>
      <c r="E2488">
        <v>1260</v>
      </c>
      <c r="F2488" t="str">
        <f>TEXT(tbl_Datos[[#This Row],[Fecha]],"dddd")</f>
        <v>martes</v>
      </c>
      <c r="G2488">
        <f>WEEKNUM(tbl_Datos[[#This Row],[Fecha]])</f>
        <v>33</v>
      </c>
    </row>
    <row r="2489" spans="2:7" x14ac:dyDescent="0.3">
      <c r="B2489" s="17">
        <v>46245</v>
      </c>
      <c r="C2489" t="s">
        <v>38</v>
      </c>
      <c r="D2489" t="s">
        <v>240</v>
      </c>
      <c r="E2489">
        <v>855</v>
      </c>
      <c r="F2489" t="str">
        <f>TEXT(tbl_Datos[[#This Row],[Fecha]],"dddd")</f>
        <v>martes</v>
      </c>
      <c r="G2489">
        <f>WEEKNUM(tbl_Datos[[#This Row],[Fecha]])</f>
        <v>33</v>
      </c>
    </row>
    <row r="2490" spans="2:7" x14ac:dyDescent="0.3">
      <c r="B2490" s="17">
        <v>46245</v>
      </c>
      <c r="C2490" t="s">
        <v>42</v>
      </c>
      <c r="D2490" t="s">
        <v>240</v>
      </c>
      <c r="E2490">
        <v>900</v>
      </c>
      <c r="F2490" t="str">
        <f>TEXT(tbl_Datos[[#This Row],[Fecha]],"dddd")</f>
        <v>martes</v>
      </c>
      <c r="G2490">
        <f>WEEKNUM(tbl_Datos[[#This Row],[Fecha]])</f>
        <v>33</v>
      </c>
    </row>
    <row r="2491" spans="2:7" x14ac:dyDescent="0.3">
      <c r="B2491" s="17">
        <v>46245</v>
      </c>
      <c r="C2491" t="s">
        <v>38</v>
      </c>
      <c r="D2491" t="s">
        <v>226</v>
      </c>
      <c r="E2491">
        <v>1344</v>
      </c>
      <c r="F2491" t="str">
        <f>TEXT(tbl_Datos[[#This Row],[Fecha]],"dddd")</f>
        <v>martes</v>
      </c>
      <c r="G2491">
        <f>WEEKNUM(tbl_Datos[[#This Row],[Fecha]])</f>
        <v>33</v>
      </c>
    </row>
    <row r="2492" spans="2:7" x14ac:dyDescent="0.3">
      <c r="B2492" s="17">
        <v>46245</v>
      </c>
      <c r="C2492" t="s">
        <v>42</v>
      </c>
      <c r="D2492" t="s">
        <v>241</v>
      </c>
      <c r="E2492">
        <v>60</v>
      </c>
      <c r="F2492" t="str">
        <f>TEXT(tbl_Datos[[#This Row],[Fecha]],"dddd")</f>
        <v>martes</v>
      </c>
      <c r="G2492">
        <f>WEEKNUM(tbl_Datos[[#This Row],[Fecha]])</f>
        <v>33</v>
      </c>
    </row>
    <row r="2493" spans="2:7" x14ac:dyDescent="0.3">
      <c r="B2493" s="17">
        <v>46245</v>
      </c>
      <c r="C2493" t="s">
        <v>106</v>
      </c>
      <c r="D2493" t="s">
        <v>226</v>
      </c>
      <c r="E2493">
        <v>960</v>
      </c>
      <c r="F2493" t="str">
        <f>TEXT(tbl_Datos[[#This Row],[Fecha]],"dddd")</f>
        <v>martes</v>
      </c>
      <c r="G2493">
        <f>WEEKNUM(tbl_Datos[[#This Row],[Fecha]])</f>
        <v>33</v>
      </c>
    </row>
    <row r="2494" spans="2:7" x14ac:dyDescent="0.3">
      <c r="B2494" s="17">
        <v>46246</v>
      </c>
      <c r="C2494" t="s">
        <v>38</v>
      </c>
      <c r="D2494" t="s">
        <v>241</v>
      </c>
      <c r="E2494">
        <v>180</v>
      </c>
      <c r="F2494" t="str">
        <f>TEXT(tbl_Datos[[#This Row],[Fecha]],"dddd")</f>
        <v>miércoles</v>
      </c>
      <c r="G2494">
        <f>WEEKNUM(tbl_Datos[[#This Row],[Fecha]])</f>
        <v>33</v>
      </c>
    </row>
    <row r="2495" spans="2:7" x14ac:dyDescent="0.3">
      <c r="B2495" s="17">
        <v>46246</v>
      </c>
      <c r="C2495" t="s">
        <v>106</v>
      </c>
      <c r="D2495" t="s">
        <v>236</v>
      </c>
      <c r="E2495">
        <v>55</v>
      </c>
      <c r="F2495" t="str">
        <f>TEXT(tbl_Datos[[#This Row],[Fecha]],"dddd")</f>
        <v>miércoles</v>
      </c>
      <c r="G2495">
        <f>WEEKNUM(tbl_Datos[[#This Row],[Fecha]])</f>
        <v>33</v>
      </c>
    </row>
    <row r="2496" spans="2:7" x14ac:dyDescent="0.3">
      <c r="B2496" s="17">
        <v>46246</v>
      </c>
      <c r="C2496" t="s">
        <v>39</v>
      </c>
      <c r="D2496" t="s">
        <v>215</v>
      </c>
      <c r="E2496">
        <v>1311</v>
      </c>
      <c r="F2496" t="str">
        <f>TEXT(tbl_Datos[[#This Row],[Fecha]],"dddd")</f>
        <v>miércoles</v>
      </c>
      <c r="G2496">
        <f>WEEKNUM(tbl_Datos[[#This Row],[Fecha]])</f>
        <v>33</v>
      </c>
    </row>
    <row r="2497" spans="2:7" x14ac:dyDescent="0.3">
      <c r="B2497" s="17">
        <v>46246</v>
      </c>
      <c r="C2497" t="s">
        <v>106</v>
      </c>
      <c r="D2497" t="s">
        <v>234</v>
      </c>
      <c r="E2497">
        <v>153</v>
      </c>
      <c r="F2497" t="str">
        <f>TEXT(tbl_Datos[[#This Row],[Fecha]],"dddd")</f>
        <v>miércoles</v>
      </c>
      <c r="G2497">
        <f>WEEKNUM(tbl_Datos[[#This Row],[Fecha]])</f>
        <v>33</v>
      </c>
    </row>
    <row r="2498" spans="2:7" x14ac:dyDescent="0.3">
      <c r="B2498" s="17">
        <v>46246</v>
      </c>
      <c r="C2498" t="s">
        <v>39</v>
      </c>
      <c r="D2498" t="s">
        <v>237</v>
      </c>
      <c r="E2498">
        <v>1008</v>
      </c>
      <c r="F2498" t="str">
        <f>TEXT(tbl_Datos[[#This Row],[Fecha]],"dddd")</f>
        <v>miércoles</v>
      </c>
      <c r="G2498">
        <f>WEEKNUM(tbl_Datos[[#This Row],[Fecha]])</f>
        <v>33</v>
      </c>
    </row>
    <row r="2499" spans="2:7" x14ac:dyDescent="0.3">
      <c r="B2499" s="17">
        <v>46246</v>
      </c>
      <c r="C2499" t="s">
        <v>38</v>
      </c>
      <c r="D2499" t="s">
        <v>232</v>
      </c>
      <c r="E2499">
        <v>376</v>
      </c>
      <c r="F2499" t="str">
        <f>TEXT(tbl_Datos[[#This Row],[Fecha]],"dddd")</f>
        <v>miércoles</v>
      </c>
      <c r="G2499">
        <f>WEEKNUM(tbl_Datos[[#This Row],[Fecha]])</f>
        <v>33</v>
      </c>
    </row>
    <row r="2500" spans="2:7" x14ac:dyDescent="0.3">
      <c r="B2500" s="17">
        <v>46246</v>
      </c>
      <c r="C2500" t="s">
        <v>42</v>
      </c>
      <c r="D2500" t="s">
        <v>234</v>
      </c>
      <c r="E2500">
        <v>867</v>
      </c>
      <c r="F2500" t="str">
        <f>TEXT(tbl_Datos[[#This Row],[Fecha]],"dddd")</f>
        <v>miércoles</v>
      </c>
      <c r="G2500">
        <f>WEEKNUM(tbl_Datos[[#This Row],[Fecha]])</f>
        <v>33</v>
      </c>
    </row>
    <row r="2501" spans="2:7" x14ac:dyDescent="0.3">
      <c r="B2501" s="17">
        <v>46247</v>
      </c>
      <c r="C2501" t="s">
        <v>38</v>
      </c>
      <c r="D2501" t="s">
        <v>237</v>
      </c>
      <c r="E2501">
        <v>693</v>
      </c>
      <c r="F2501" t="str">
        <f>TEXT(tbl_Datos[[#This Row],[Fecha]],"dddd")</f>
        <v>jueves</v>
      </c>
      <c r="G2501">
        <f>WEEKNUM(tbl_Datos[[#This Row],[Fecha]])</f>
        <v>33</v>
      </c>
    </row>
    <row r="2502" spans="2:7" x14ac:dyDescent="0.3">
      <c r="B2502" s="17">
        <v>46247</v>
      </c>
      <c r="C2502" t="s">
        <v>38</v>
      </c>
      <c r="D2502" t="s">
        <v>231</v>
      </c>
      <c r="E2502">
        <v>528</v>
      </c>
      <c r="F2502" t="str">
        <f>TEXT(tbl_Datos[[#This Row],[Fecha]],"dddd")</f>
        <v>jueves</v>
      </c>
      <c r="G2502">
        <f>WEEKNUM(tbl_Datos[[#This Row],[Fecha]])</f>
        <v>33</v>
      </c>
    </row>
    <row r="2503" spans="2:7" x14ac:dyDescent="0.3">
      <c r="B2503" s="17">
        <v>46247</v>
      </c>
      <c r="C2503" t="s">
        <v>39</v>
      </c>
      <c r="D2503" t="s">
        <v>241</v>
      </c>
      <c r="E2503">
        <v>60</v>
      </c>
      <c r="F2503" t="str">
        <f>TEXT(tbl_Datos[[#This Row],[Fecha]],"dddd")</f>
        <v>jueves</v>
      </c>
      <c r="G2503">
        <f>WEEKNUM(tbl_Datos[[#This Row],[Fecha]])</f>
        <v>33</v>
      </c>
    </row>
    <row r="2504" spans="2:7" x14ac:dyDescent="0.3">
      <c r="B2504" s="17">
        <v>46247</v>
      </c>
      <c r="C2504" t="s">
        <v>38</v>
      </c>
      <c r="D2504" t="s">
        <v>239</v>
      </c>
      <c r="E2504">
        <v>494</v>
      </c>
      <c r="F2504" t="str">
        <f>TEXT(tbl_Datos[[#This Row],[Fecha]],"dddd")</f>
        <v>jueves</v>
      </c>
      <c r="G2504">
        <f>WEEKNUM(tbl_Datos[[#This Row],[Fecha]])</f>
        <v>33</v>
      </c>
    </row>
    <row r="2505" spans="2:7" x14ac:dyDescent="0.3">
      <c r="B2505" s="17">
        <v>46247</v>
      </c>
      <c r="C2505" t="s">
        <v>42</v>
      </c>
      <c r="D2505" t="s">
        <v>230</v>
      </c>
      <c r="E2505">
        <v>925</v>
      </c>
      <c r="F2505" t="str">
        <f>TEXT(tbl_Datos[[#This Row],[Fecha]],"dddd")</f>
        <v>jueves</v>
      </c>
      <c r="G2505">
        <f>WEEKNUM(tbl_Datos[[#This Row],[Fecha]])</f>
        <v>33</v>
      </c>
    </row>
    <row r="2506" spans="2:7" x14ac:dyDescent="0.3">
      <c r="B2506" s="17">
        <v>46247</v>
      </c>
      <c r="C2506" t="s">
        <v>106</v>
      </c>
      <c r="D2506" t="s">
        <v>223</v>
      </c>
      <c r="E2506">
        <v>689</v>
      </c>
      <c r="F2506" t="str">
        <f>TEXT(tbl_Datos[[#This Row],[Fecha]],"dddd")</f>
        <v>jueves</v>
      </c>
      <c r="G2506">
        <f>WEEKNUM(tbl_Datos[[#This Row],[Fecha]])</f>
        <v>33</v>
      </c>
    </row>
    <row r="2507" spans="2:7" x14ac:dyDescent="0.3">
      <c r="B2507" s="17">
        <v>46247</v>
      </c>
      <c r="C2507" t="s">
        <v>106</v>
      </c>
      <c r="D2507" t="s">
        <v>225</v>
      </c>
      <c r="E2507">
        <v>192</v>
      </c>
      <c r="F2507" t="str">
        <f>TEXT(tbl_Datos[[#This Row],[Fecha]],"dddd")</f>
        <v>jueves</v>
      </c>
      <c r="G2507">
        <f>WEEKNUM(tbl_Datos[[#This Row],[Fecha]])</f>
        <v>33</v>
      </c>
    </row>
    <row r="2508" spans="2:7" x14ac:dyDescent="0.3">
      <c r="B2508" s="17">
        <v>46247</v>
      </c>
      <c r="C2508" t="s">
        <v>106</v>
      </c>
      <c r="D2508" t="s">
        <v>226</v>
      </c>
      <c r="E2508">
        <v>384</v>
      </c>
      <c r="F2508" t="str">
        <f>TEXT(tbl_Datos[[#This Row],[Fecha]],"dddd")</f>
        <v>jueves</v>
      </c>
      <c r="G2508">
        <f>WEEKNUM(tbl_Datos[[#This Row],[Fecha]])</f>
        <v>33</v>
      </c>
    </row>
    <row r="2509" spans="2:7" x14ac:dyDescent="0.3">
      <c r="B2509" s="17">
        <v>46247</v>
      </c>
      <c r="C2509" t="s">
        <v>42</v>
      </c>
      <c r="D2509" t="s">
        <v>215</v>
      </c>
      <c r="E2509">
        <v>759</v>
      </c>
      <c r="F2509" t="str">
        <f>TEXT(tbl_Datos[[#This Row],[Fecha]],"dddd")</f>
        <v>jueves</v>
      </c>
      <c r="G2509">
        <f>WEEKNUM(tbl_Datos[[#This Row],[Fecha]])</f>
        <v>33</v>
      </c>
    </row>
    <row r="2510" spans="2:7" x14ac:dyDescent="0.3">
      <c r="B2510" s="17">
        <v>46247</v>
      </c>
      <c r="C2510" t="s">
        <v>42</v>
      </c>
      <c r="D2510" t="s">
        <v>215</v>
      </c>
      <c r="E2510">
        <v>483</v>
      </c>
      <c r="F2510" t="str">
        <f>TEXT(tbl_Datos[[#This Row],[Fecha]],"dddd")</f>
        <v>jueves</v>
      </c>
      <c r="G2510">
        <f>WEEKNUM(tbl_Datos[[#This Row],[Fecha]])</f>
        <v>33</v>
      </c>
    </row>
    <row r="2511" spans="2:7" x14ac:dyDescent="0.3">
      <c r="B2511" s="17">
        <v>46248</v>
      </c>
      <c r="C2511" t="s">
        <v>106</v>
      </c>
      <c r="D2511" t="s">
        <v>231</v>
      </c>
      <c r="E2511">
        <v>286</v>
      </c>
      <c r="F2511" t="str">
        <f>TEXT(tbl_Datos[[#This Row],[Fecha]],"dddd")</f>
        <v>viernes</v>
      </c>
      <c r="G2511">
        <f>WEEKNUM(tbl_Datos[[#This Row],[Fecha]])</f>
        <v>33</v>
      </c>
    </row>
    <row r="2512" spans="2:7" x14ac:dyDescent="0.3">
      <c r="B2512" s="17">
        <v>46248</v>
      </c>
      <c r="C2512" t="s">
        <v>38</v>
      </c>
      <c r="D2512" t="s">
        <v>237</v>
      </c>
      <c r="E2512">
        <v>1386</v>
      </c>
      <c r="F2512" t="str">
        <f>TEXT(tbl_Datos[[#This Row],[Fecha]],"dddd")</f>
        <v>viernes</v>
      </c>
      <c r="G2512">
        <f>WEEKNUM(tbl_Datos[[#This Row],[Fecha]])</f>
        <v>33</v>
      </c>
    </row>
    <row r="2513" spans="2:7" x14ac:dyDescent="0.3">
      <c r="B2513" s="17">
        <v>46248</v>
      </c>
      <c r="C2513" t="s">
        <v>106</v>
      </c>
      <c r="D2513" t="s">
        <v>223</v>
      </c>
      <c r="E2513">
        <v>1272</v>
      </c>
      <c r="F2513" t="str">
        <f>TEXT(tbl_Datos[[#This Row],[Fecha]],"dddd")</f>
        <v>viernes</v>
      </c>
      <c r="G2513">
        <f>WEEKNUM(tbl_Datos[[#This Row],[Fecha]])</f>
        <v>33</v>
      </c>
    </row>
    <row r="2514" spans="2:7" x14ac:dyDescent="0.3">
      <c r="B2514" s="17">
        <v>46248</v>
      </c>
      <c r="C2514" t="s">
        <v>42</v>
      </c>
      <c r="D2514" t="s">
        <v>238</v>
      </c>
      <c r="E2514">
        <v>1914</v>
      </c>
      <c r="F2514" t="str">
        <f>TEXT(tbl_Datos[[#This Row],[Fecha]],"dddd")</f>
        <v>viernes</v>
      </c>
      <c r="G2514">
        <f>WEEKNUM(tbl_Datos[[#This Row],[Fecha]])</f>
        <v>33</v>
      </c>
    </row>
    <row r="2515" spans="2:7" x14ac:dyDescent="0.3">
      <c r="B2515" s="17">
        <v>46248</v>
      </c>
      <c r="C2515" t="s">
        <v>106</v>
      </c>
      <c r="D2515" t="s">
        <v>238</v>
      </c>
      <c r="E2515">
        <v>348</v>
      </c>
      <c r="F2515" t="str">
        <f>TEXT(tbl_Datos[[#This Row],[Fecha]],"dddd")</f>
        <v>viernes</v>
      </c>
      <c r="G2515">
        <f>WEEKNUM(tbl_Datos[[#This Row],[Fecha]])</f>
        <v>33</v>
      </c>
    </row>
    <row r="2516" spans="2:7" x14ac:dyDescent="0.3">
      <c r="B2516" s="17">
        <v>46248</v>
      </c>
      <c r="C2516" t="s">
        <v>39</v>
      </c>
      <c r="D2516" t="s">
        <v>240</v>
      </c>
      <c r="E2516">
        <v>1035</v>
      </c>
      <c r="F2516" t="str">
        <f>TEXT(tbl_Datos[[#This Row],[Fecha]],"dddd")</f>
        <v>viernes</v>
      </c>
      <c r="G2516">
        <f>WEEKNUM(tbl_Datos[[#This Row],[Fecha]])</f>
        <v>33</v>
      </c>
    </row>
    <row r="2517" spans="2:7" x14ac:dyDescent="0.3">
      <c r="B2517" s="17">
        <v>46248</v>
      </c>
      <c r="C2517" t="s">
        <v>106</v>
      </c>
      <c r="D2517" t="s">
        <v>227</v>
      </c>
      <c r="E2517">
        <v>290</v>
      </c>
      <c r="F2517" t="str">
        <f>TEXT(tbl_Datos[[#This Row],[Fecha]],"dddd")</f>
        <v>viernes</v>
      </c>
      <c r="G2517">
        <f>WEEKNUM(tbl_Datos[[#This Row],[Fecha]])</f>
        <v>33</v>
      </c>
    </row>
    <row r="2518" spans="2:7" x14ac:dyDescent="0.3">
      <c r="B2518" s="17">
        <v>46248</v>
      </c>
      <c r="C2518" t="s">
        <v>38</v>
      </c>
      <c r="D2518" t="s">
        <v>234</v>
      </c>
      <c r="E2518">
        <v>459</v>
      </c>
      <c r="F2518" t="str">
        <f>TEXT(tbl_Datos[[#This Row],[Fecha]],"dddd")</f>
        <v>viernes</v>
      </c>
      <c r="G2518">
        <f>WEEKNUM(tbl_Datos[[#This Row],[Fecha]])</f>
        <v>33</v>
      </c>
    </row>
    <row r="2519" spans="2:7" x14ac:dyDescent="0.3">
      <c r="B2519" s="17">
        <v>46249</v>
      </c>
      <c r="C2519" t="s">
        <v>38</v>
      </c>
      <c r="D2519" t="s">
        <v>228</v>
      </c>
      <c r="E2519">
        <v>1440</v>
      </c>
      <c r="F2519" t="str">
        <f>TEXT(tbl_Datos[[#This Row],[Fecha]],"dddd")</f>
        <v>sábado</v>
      </c>
      <c r="G2519">
        <f>WEEKNUM(tbl_Datos[[#This Row],[Fecha]])</f>
        <v>33</v>
      </c>
    </row>
    <row r="2520" spans="2:7" x14ac:dyDescent="0.3">
      <c r="B2520" s="17">
        <v>46249</v>
      </c>
      <c r="C2520" t="s">
        <v>42</v>
      </c>
      <c r="D2520" t="s">
        <v>225</v>
      </c>
      <c r="E2520">
        <v>768</v>
      </c>
      <c r="F2520" t="str">
        <f>TEXT(tbl_Datos[[#This Row],[Fecha]],"dddd")</f>
        <v>sábado</v>
      </c>
      <c r="G2520">
        <f>WEEKNUM(tbl_Datos[[#This Row],[Fecha]])</f>
        <v>33</v>
      </c>
    </row>
    <row r="2521" spans="2:7" x14ac:dyDescent="0.3">
      <c r="B2521" s="17">
        <v>46249</v>
      </c>
      <c r="C2521" t="s">
        <v>38</v>
      </c>
      <c r="D2521" t="s">
        <v>219</v>
      </c>
      <c r="E2521">
        <v>1092</v>
      </c>
      <c r="F2521" t="str">
        <f>TEXT(tbl_Datos[[#This Row],[Fecha]],"dddd")</f>
        <v>sábado</v>
      </c>
      <c r="G2521">
        <f>WEEKNUM(tbl_Datos[[#This Row],[Fecha]])</f>
        <v>33</v>
      </c>
    </row>
    <row r="2522" spans="2:7" x14ac:dyDescent="0.3">
      <c r="B2522" s="17">
        <v>46249</v>
      </c>
      <c r="C2522" t="s">
        <v>42</v>
      </c>
      <c r="D2522" t="s">
        <v>233</v>
      </c>
      <c r="E2522">
        <v>1275</v>
      </c>
      <c r="F2522" t="str">
        <f>TEXT(tbl_Datos[[#This Row],[Fecha]],"dddd")</f>
        <v>sábado</v>
      </c>
      <c r="G2522">
        <f>WEEKNUM(tbl_Datos[[#This Row],[Fecha]])</f>
        <v>33</v>
      </c>
    </row>
    <row r="2523" spans="2:7" x14ac:dyDescent="0.3">
      <c r="B2523" s="17">
        <v>46249</v>
      </c>
      <c r="C2523" t="s">
        <v>39</v>
      </c>
      <c r="D2523" t="s">
        <v>223</v>
      </c>
      <c r="E2523">
        <v>742</v>
      </c>
      <c r="F2523" t="str">
        <f>TEXT(tbl_Datos[[#This Row],[Fecha]],"dddd")</f>
        <v>sábado</v>
      </c>
      <c r="G2523">
        <f>WEEKNUM(tbl_Datos[[#This Row],[Fecha]])</f>
        <v>33</v>
      </c>
    </row>
    <row r="2524" spans="2:7" x14ac:dyDescent="0.3">
      <c r="B2524" s="17">
        <v>46249</v>
      </c>
      <c r="C2524" t="s">
        <v>39</v>
      </c>
      <c r="D2524" t="s">
        <v>235</v>
      </c>
      <c r="E2524">
        <v>172</v>
      </c>
      <c r="F2524" t="str">
        <f>TEXT(tbl_Datos[[#This Row],[Fecha]],"dddd")</f>
        <v>sábado</v>
      </c>
      <c r="G2524">
        <f>WEEKNUM(tbl_Datos[[#This Row],[Fecha]])</f>
        <v>33</v>
      </c>
    </row>
    <row r="2525" spans="2:7" x14ac:dyDescent="0.3">
      <c r="B2525" s="17">
        <v>46249</v>
      </c>
      <c r="C2525" t="s">
        <v>106</v>
      </c>
      <c r="D2525" t="s">
        <v>217</v>
      </c>
      <c r="E2525">
        <v>416</v>
      </c>
      <c r="F2525" t="str">
        <f>TEXT(tbl_Datos[[#This Row],[Fecha]],"dddd")</f>
        <v>sábado</v>
      </c>
      <c r="G2525">
        <f>WEEKNUM(tbl_Datos[[#This Row],[Fecha]])</f>
        <v>33</v>
      </c>
    </row>
    <row r="2526" spans="2:7" x14ac:dyDescent="0.3">
      <c r="B2526" s="17">
        <v>46249</v>
      </c>
      <c r="C2526" t="s">
        <v>38</v>
      </c>
      <c r="D2526" t="s">
        <v>228</v>
      </c>
      <c r="E2526">
        <v>576</v>
      </c>
      <c r="F2526" t="str">
        <f>TEXT(tbl_Datos[[#This Row],[Fecha]],"dddd")</f>
        <v>sábado</v>
      </c>
      <c r="G2526">
        <f>WEEKNUM(tbl_Datos[[#This Row],[Fecha]])</f>
        <v>33</v>
      </c>
    </row>
    <row r="2527" spans="2:7" x14ac:dyDescent="0.3">
      <c r="B2527" s="17">
        <v>46249</v>
      </c>
      <c r="C2527" t="s">
        <v>38</v>
      </c>
      <c r="D2527" t="s">
        <v>231</v>
      </c>
      <c r="E2527">
        <v>374</v>
      </c>
      <c r="F2527" t="str">
        <f>TEXT(tbl_Datos[[#This Row],[Fecha]],"dddd")</f>
        <v>sábado</v>
      </c>
      <c r="G2527">
        <f>WEEKNUM(tbl_Datos[[#This Row],[Fecha]])</f>
        <v>33</v>
      </c>
    </row>
    <row r="2528" spans="2:7" x14ac:dyDescent="0.3">
      <c r="B2528" s="17">
        <v>46249</v>
      </c>
      <c r="C2528" t="s">
        <v>39</v>
      </c>
      <c r="D2528" t="s">
        <v>226</v>
      </c>
      <c r="E2528">
        <v>1632</v>
      </c>
      <c r="F2528" t="str">
        <f>TEXT(tbl_Datos[[#This Row],[Fecha]],"dddd")</f>
        <v>sábado</v>
      </c>
      <c r="G2528">
        <f>WEEKNUM(tbl_Datos[[#This Row],[Fecha]])</f>
        <v>33</v>
      </c>
    </row>
    <row r="2529" spans="2:7" x14ac:dyDescent="0.3">
      <c r="B2529" s="17">
        <v>46250</v>
      </c>
      <c r="C2529" t="s">
        <v>106</v>
      </c>
      <c r="D2529" t="s">
        <v>228</v>
      </c>
      <c r="E2529">
        <v>1656</v>
      </c>
      <c r="F2529" t="str">
        <f>TEXT(tbl_Datos[[#This Row],[Fecha]],"dddd")</f>
        <v>domingo</v>
      </c>
      <c r="G2529">
        <f>WEEKNUM(tbl_Datos[[#This Row],[Fecha]])</f>
        <v>34</v>
      </c>
    </row>
    <row r="2530" spans="2:7" x14ac:dyDescent="0.3">
      <c r="B2530" s="17">
        <v>46250</v>
      </c>
      <c r="C2530" t="s">
        <v>42</v>
      </c>
      <c r="D2530" t="s">
        <v>232</v>
      </c>
      <c r="E2530">
        <v>705</v>
      </c>
      <c r="F2530" t="str">
        <f>TEXT(tbl_Datos[[#This Row],[Fecha]],"dddd")</f>
        <v>domingo</v>
      </c>
      <c r="G2530">
        <f>WEEKNUM(tbl_Datos[[#This Row],[Fecha]])</f>
        <v>34</v>
      </c>
    </row>
    <row r="2531" spans="2:7" x14ac:dyDescent="0.3">
      <c r="B2531" s="17">
        <v>46250</v>
      </c>
      <c r="C2531" t="s">
        <v>106</v>
      </c>
      <c r="D2531" t="s">
        <v>231</v>
      </c>
      <c r="E2531">
        <v>110</v>
      </c>
      <c r="F2531" t="str">
        <f>TEXT(tbl_Datos[[#This Row],[Fecha]],"dddd")</f>
        <v>domingo</v>
      </c>
      <c r="G2531">
        <f>WEEKNUM(tbl_Datos[[#This Row],[Fecha]])</f>
        <v>34</v>
      </c>
    </row>
    <row r="2532" spans="2:7" x14ac:dyDescent="0.3">
      <c r="B2532" s="17">
        <v>46250</v>
      </c>
      <c r="C2532" t="s">
        <v>42</v>
      </c>
      <c r="D2532" t="s">
        <v>215</v>
      </c>
      <c r="E2532">
        <v>483</v>
      </c>
      <c r="F2532" t="str">
        <f>TEXT(tbl_Datos[[#This Row],[Fecha]],"dddd")</f>
        <v>domingo</v>
      </c>
      <c r="G2532">
        <f>WEEKNUM(tbl_Datos[[#This Row],[Fecha]])</f>
        <v>34</v>
      </c>
    </row>
    <row r="2533" spans="2:7" x14ac:dyDescent="0.3">
      <c r="B2533" s="17">
        <v>46250</v>
      </c>
      <c r="C2533" t="s">
        <v>38</v>
      </c>
      <c r="D2533" t="s">
        <v>228</v>
      </c>
      <c r="E2533">
        <v>1008</v>
      </c>
      <c r="F2533" t="str">
        <f>TEXT(tbl_Datos[[#This Row],[Fecha]],"dddd")</f>
        <v>domingo</v>
      </c>
      <c r="G2533">
        <f>WEEKNUM(tbl_Datos[[#This Row],[Fecha]])</f>
        <v>34</v>
      </c>
    </row>
    <row r="2534" spans="2:7" x14ac:dyDescent="0.3">
      <c r="B2534" s="17">
        <v>46250</v>
      </c>
      <c r="C2534" t="s">
        <v>38</v>
      </c>
      <c r="D2534" t="s">
        <v>226</v>
      </c>
      <c r="E2534">
        <v>768</v>
      </c>
      <c r="F2534" t="str">
        <f>TEXT(tbl_Datos[[#This Row],[Fecha]],"dddd")</f>
        <v>domingo</v>
      </c>
      <c r="G2534">
        <f>WEEKNUM(tbl_Datos[[#This Row],[Fecha]])</f>
        <v>34</v>
      </c>
    </row>
    <row r="2535" spans="2:7" x14ac:dyDescent="0.3">
      <c r="B2535" s="17">
        <v>46250</v>
      </c>
      <c r="C2535" t="s">
        <v>38</v>
      </c>
      <c r="D2535" t="s">
        <v>219</v>
      </c>
      <c r="E2535">
        <v>637</v>
      </c>
      <c r="F2535" t="str">
        <f>TEXT(tbl_Datos[[#This Row],[Fecha]],"dddd")</f>
        <v>domingo</v>
      </c>
      <c r="G2535">
        <f>WEEKNUM(tbl_Datos[[#This Row],[Fecha]])</f>
        <v>34</v>
      </c>
    </row>
    <row r="2536" spans="2:7" x14ac:dyDescent="0.3">
      <c r="B2536" s="17">
        <v>46250</v>
      </c>
      <c r="C2536" t="s">
        <v>38</v>
      </c>
      <c r="D2536" t="s">
        <v>232</v>
      </c>
      <c r="E2536">
        <v>658</v>
      </c>
      <c r="F2536" t="str">
        <f>TEXT(tbl_Datos[[#This Row],[Fecha]],"dddd")</f>
        <v>domingo</v>
      </c>
      <c r="G2536">
        <f>WEEKNUM(tbl_Datos[[#This Row],[Fecha]])</f>
        <v>34</v>
      </c>
    </row>
    <row r="2537" spans="2:7" x14ac:dyDescent="0.3">
      <c r="B2537" s="17">
        <v>46250</v>
      </c>
      <c r="C2537" t="s">
        <v>38</v>
      </c>
      <c r="D2537" t="s">
        <v>228</v>
      </c>
      <c r="E2537">
        <v>216</v>
      </c>
      <c r="F2537" t="str">
        <f>TEXT(tbl_Datos[[#This Row],[Fecha]],"dddd")</f>
        <v>domingo</v>
      </c>
      <c r="G2537">
        <f>WEEKNUM(tbl_Datos[[#This Row],[Fecha]])</f>
        <v>34</v>
      </c>
    </row>
    <row r="2538" spans="2:7" x14ac:dyDescent="0.3">
      <c r="B2538" s="17">
        <v>46250</v>
      </c>
      <c r="C2538" t="s">
        <v>39</v>
      </c>
      <c r="D2538" t="s">
        <v>227</v>
      </c>
      <c r="E2538">
        <v>1450</v>
      </c>
      <c r="F2538" t="str">
        <f>TEXT(tbl_Datos[[#This Row],[Fecha]],"dddd")</f>
        <v>domingo</v>
      </c>
      <c r="G2538">
        <f>WEEKNUM(tbl_Datos[[#This Row],[Fecha]])</f>
        <v>34</v>
      </c>
    </row>
    <row r="2539" spans="2:7" x14ac:dyDescent="0.3">
      <c r="B2539" s="17">
        <v>46250</v>
      </c>
      <c r="C2539" t="s">
        <v>38</v>
      </c>
      <c r="D2539" t="s">
        <v>238</v>
      </c>
      <c r="E2539">
        <v>696</v>
      </c>
      <c r="F2539" t="str">
        <f>TEXT(tbl_Datos[[#This Row],[Fecha]],"dddd")</f>
        <v>domingo</v>
      </c>
      <c r="G2539">
        <f>WEEKNUM(tbl_Datos[[#This Row],[Fecha]])</f>
        <v>34</v>
      </c>
    </row>
    <row r="2540" spans="2:7" x14ac:dyDescent="0.3">
      <c r="B2540" s="17">
        <v>46250</v>
      </c>
      <c r="C2540" t="s">
        <v>39</v>
      </c>
      <c r="D2540" t="s">
        <v>238</v>
      </c>
      <c r="E2540">
        <v>261</v>
      </c>
      <c r="F2540" t="str">
        <f>TEXT(tbl_Datos[[#This Row],[Fecha]],"dddd")</f>
        <v>domingo</v>
      </c>
      <c r="G2540">
        <f>WEEKNUM(tbl_Datos[[#This Row],[Fecha]])</f>
        <v>34</v>
      </c>
    </row>
    <row r="2541" spans="2:7" x14ac:dyDescent="0.3">
      <c r="B2541" s="17">
        <v>46251</v>
      </c>
      <c r="C2541" t="s">
        <v>39</v>
      </c>
      <c r="D2541" t="s">
        <v>240</v>
      </c>
      <c r="E2541">
        <v>1035</v>
      </c>
      <c r="F2541" t="str">
        <f>TEXT(tbl_Datos[[#This Row],[Fecha]],"dddd")</f>
        <v>lunes</v>
      </c>
      <c r="G2541">
        <f>WEEKNUM(tbl_Datos[[#This Row],[Fecha]])</f>
        <v>34</v>
      </c>
    </row>
    <row r="2542" spans="2:7" x14ac:dyDescent="0.3">
      <c r="B2542" s="17">
        <v>46251</v>
      </c>
      <c r="C2542" t="s">
        <v>106</v>
      </c>
      <c r="D2542" t="s">
        <v>226</v>
      </c>
      <c r="E2542">
        <v>768</v>
      </c>
      <c r="F2542" t="str">
        <f>TEXT(tbl_Datos[[#This Row],[Fecha]],"dddd")</f>
        <v>lunes</v>
      </c>
      <c r="G2542">
        <f>WEEKNUM(tbl_Datos[[#This Row],[Fecha]])</f>
        <v>34</v>
      </c>
    </row>
    <row r="2543" spans="2:7" x14ac:dyDescent="0.3">
      <c r="B2543" s="17">
        <v>46251</v>
      </c>
      <c r="C2543" t="s">
        <v>38</v>
      </c>
      <c r="D2543" t="s">
        <v>238</v>
      </c>
      <c r="E2543">
        <v>1044</v>
      </c>
      <c r="F2543" t="str">
        <f>TEXT(tbl_Datos[[#This Row],[Fecha]],"dddd")</f>
        <v>lunes</v>
      </c>
      <c r="G2543">
        <f>WEEKNUM(tbl_Datos[[#This Row],[Fecha]])</f>
        <v>34</v>
      </c>
    </row>
    <row r="2544" spans="2:7" x14ac:dyDescent="0.3">
      <c r="B2544" s="17">
        <v>46251</v>
      </c>
      <c r="C2544" t="s">
        <v>39</v>
      </c>
      <c r="D2544" t="s">
        <v>223</v>
      </c>
      <c r="E2544">
        <v>318</v>
      </c>
      <c r="F2544" t="str">
        <f>TEXT(tbl_Datos[[#This Row],[Fecha]],"dddd")</f>
        <v>lunes</v>
      </c>
      <c r="G2544">
        <f>WEEKNUM(tbl_Datos[[#This Row],[Fecha]])</f>
        <v>34</v>
      </c>
    </row>
    <row r="2545" spans="2:7" x14ac:dyDescent="0.3">
      <c r="B2545" s="17">
        <v>46251</v>
      </c>
      <c r="C2545" t="s">
        <v>38</v>
      </c>
      <c r="D2545" t="s">
        <v>225</v>
      </c>
      <c r="E2545">
        <v>64</v>
      </c>
      <c r="F2545" t="str">
        <f>TEXT(tbl_Datos[[#This Row],[Fecha]],"dddd")</f>
        <v>lunes</v>
      </c>
      <c r="G2545">
        <f>WEEKNUM(tbl_Datos[[#This Row],[Fecha]])</f>
        <v>34</v>
      </c>
    </row>
    <row r="2546" spans="2:7" x14ac:dyDescent="0.3">
      <c r="B2546" s="17">
        <v>46251</v>
      </c>
      <c r="C2546" t="s">
        <v>38</v>
      </c>
      <c r="D2546" t="s">
        <v>236</v>
      </c>
      <c r="E2546">
        <v>44</v>
      </c>
      <c r="F2546" t="str">
        <f>TEXT(tbl_Datos[[#This Row],[Fecha]],"dddd")</f>
        <v>lunes</v>
      </c>
      <c r="G2546">
        <f>WEEKNUM(tbl_Datos[[#This Row],[Fecha]])</f>
        <v>34</v>
      </c>
    </row>
    <row r="2547" spans="2:7" x14ac:dyDescent="0.3">
      <c r="B2547" s="17">
        <v>46251</v>
      </c>
      <c r="C2547" t="s">
        <v>42</v>
      </c>
      <c r="D2547" t="s">
        <v>242</v>
      </c>
      <c r="E2547">
        <v>513</v>
      </c>
      <c r="F2547" t="str">
        <f>TEXT(tbl_Datos[[#This Row],[Fecha]],"dddd")</f>
        <v>lunes</v>
      </c>
      <c r="G2547">
        <f>WEEKNUM(tbl_Datos[[#This Row],[Fecha]])</f>
        <v>34</v>
      </c>
    </row>
    <row r="2548" spans="2:7" x14ac:dyDescent="0.3">
      <c r="B2548" s="17">
        <v>46251</v>
      </c>
      <c r="C2548" t="s">
        <v>106</v>
      </c>
      <c r="D2548" t="s">
        <v>240</v>
      </c>
      <c r="E2548">
        <v>720</v>
      </c>
      <c r="F2548" t="str">
        <f>TEXT(tbl_Datos[[#This Row],[Fecha]],"dddd")</f>
        <v>lunes</v>
      </c>
      <c r="G2548">
        <f>WEEKNUM(tbl_Datos[[#This Row],[Fecha]])</f>
        <v>34</v>
      </c>
    </row>
    <row r="2549" spans="2:7" x14ac:dyDescent="0.3">
      <c r="B2549" s="17">
        <v>46252</v>
      </c>
      <c r="C2549" t="s">
        <v>38</v>
      </c>
      <c r="D2549" t="s">
        <v>217</v>
      </c>
      <c r="E2549">
        <v>988</v>
      </c>
      <c r="F2549" t="str">
        <f>TEXT(tbl_Datos[[#This Row],[Fecha]],"dddd")</f>
        <v>martes</v>
      </c>
      <c r="G2549">
        <f>WEEKNUM(tbl_Datos[[#This Row],[Fecha]])</f>
        <v>34</v>
      </c>
    </row>
    <row r="2550" spans="2:7" x14ac:dyDescent="0.3">
      <c r="B2550" s="17">
        <v>46252</v>
      </c>
      <c r="C2550" t="s">
        <v>38</v>
      </c>
      <c r="D2550" t="s">
        <v>227</v>
      </c>
      <c r="E2550">
        <v>1392</v>
      </c>
      <c r="F2550" t="str">
        <f>TEXT(tbl_Datos[[#This Row],[Fecha]],"dddd")</f>
        <v>martes</v>
      </c>
      <c r="G2550">
        <f>WEEKNUM(tbl_Datos[[#This Row],[Fecha]])</f>
        <v>34</v>
      </c>
    </row>
    <row r="2551" spans="2:7" x14ac:dyDescent="0.3">
      <c r="B2551" s="17">
        <v>46252</v>
      </c>
      <c r="C2551" t="s">
        <v>39</v>
      </c>
      <c r="D2551" t="s">
        <v>239</v>
      </c>
      <c r="E2551">
        <v>684</v>
      </c>
      <c r="F2551" t="str">
        <f>TEXT(tbl_Datos[[#This Row],[Fecha]],"dddd")</f>
        <v>martes</v>
      </c>
      <c r="G2551">
        <f>WEEKNUM(tbl_Datos[[#This Row],[Fecha]])</f>
        <v>34</v>
      </c>
    </row>
    <row r="2552" spans="2:7" x14ac:dyDescent="0.3">
      <c r="B2552" s="17">
        <v>46252</v>
      </c>
      <c r="C2552" t="s">
        <v>106</v>
      </c>
      <c r="D2552" t="s">
        <v>230</v>
      </c>
      <c r="E2552">
        <v>259</v>
      </c>
      <c r="F2552" t="str">
        <f>TEXT(tbl_Datos[[#This Row],[Fecha]],"dddd")</f>
        <v>martes</v>
      </c>
      <c r="G2552">
        <f>WEEKNUM(tbl_Datos[[#This Row],[Fecha]])</f>
        <v>34</v>
      </c>
    </row>
    <row r="2553" spans="2:7" x14ac:dyDescent="0.3">
      <c r="B2553" s="17">
        <v>46252</v>
      </c>
      <c r="C2553" t="s">
        <v>39</v>
      </c>
      <c r="D2553" t="s">
        <v>229</v>
      </c>
      <c r="E2553">
        <v>440</v>
      </c>
      <c r="F2553" t="str">
        <f>TEXT(tbl_Datos[[#This Row],[Fecha]],"dddd")</f>
        <v>martes</v>
      </c>
      <c r="G2553">
        <f>WEEKNUM(tbl_Datos[[#This Row],[Fecha]])</f>
        <v>34</v>
      </c>
    </row>
    <row r="2554" spans="2:7" x14ac:dyDescent="0.3">
      <c r="B2554" s="17">
        <v>46252</v>
      </c>
      <c r="C2554" t="s">
        <v>42</v>
      </c>
      <c r="D2554" t="s">
        <v>241</v>
      </c>
      <c r="E2554">
        <v>840</v>
      </c>
      <c r="F2554" t="str">
        <f>TEXT(tbl_Datos[[#This Row],[Fecha]],"dddd")</f>
        <v>martes</v>
      </c>
      <c r="G2554">
        <f>WEEKNUM(tbl_Datos[[#This Row],[Fecha]])</f>
        <v>34</v>
      </c>
    </row>
    <row r="2555" spans="2:7" x14ac:dyDescent="0.3">
      <c r="B2555" s="17">
        <v>46252</v>
      </c>
      <c r="C2555" t="s">
        <v>39</v>
      </c>
      <c r="D2555" t="s">
        <v>223</v>
      </c>
      <c r="E2555">
        <v>265</v>
      </c>
      <c r="F2555" t="str">
        <f>TEXT(tbl_Datos[[#This Row],[Fecha]],"dddd")</f>
        <v>martes</v>
      </c>
      <c r="G2555">
        <f>WEEKNUM(tbl_Datos[[#This Row],[Fecha]])</f>
        <v>34</v>
      </c>
    </row>
    <row r="2556" spans="2:7" x14ac:dyDescent="0.3">
      <c r="B2556" s="17">
        <v>46252</v>
      </c>
      <c r="C2556" t="s">
        <v>39</v>
      </c>
      <c r="D2556" t="s">
        <v>231</v>
      </c>
      <c r="E2556">
        <v>88</v>
      </c>
      <c r="F2556" t="str">
        <f>TEXT(tbl_Datos[[#This Row],[Fecha]],"dddd")</f>
        <v>martes</v>
      </c>
      <c r="G2556">
        <f>WEEKNUM(tbl_Datos[[#This Row],[Fecha]])</f>
        <v>34</v>
      </c>
    </row>
    <row r="2557" spans="2:7" x14ac:dyDescent="0.3">
      <c r="B2557" s="17">
        <v>46252</v>
      </c>
      <c r="C2557" t="s">
        <v>106</v>
      </c>
      <c r="D2557" t="s">
        <v>226</v>
      </c>
      <c r="E2557">
        <v>576</v>
      </c>
      <c r="F2557" t="str">
        <f>TEXT(tbl_Datos[[#This Row],[Fecha]],"dddd")</f>
        <v>martes</v>
      </c>
      <c r="G2557">
        <f>WEEKNUM(tbl_Datos[[#This Row],[Fecha]])</f>
        <v>34</v>
      </c>
    </row>
    <row r="2558" spans="2:7" x14ac:dyDescent="0.3">
      <c r="B2558" s="17">
        <v>46252</v>
      </c>
      <c r="C2558" t="s">
        <v>42</v>
      </c>
      <c r="D2558" t="s">
        <v>233</v>
      </c>
      <c r="E2558">
        <v>561</v>
      </c>
      <c r="F2558" t="str">
        <f>TEXT(tbl_Datos[[#This Row],[Fecha]],"dddd")</f>
        <v>martes</v>
      </c>
      <c r="G2558">
        <f>WEEKNUM(tbl_Datos[[#This Row],[Fecha]])</f>
        <v>34</v>
      </c>
    </row>
    <row r="2559" spans="2:7" x14ac:dyDescent="0.3">
      <c r="B2559" s="17">
        <v>46252</v>
      </c>
      <c r="C2559" t="s">
        <v>38</v>
      </c>
      <c r="D2559" t="s">
        <v>235</v>
      </c>
      <c r="E2559">
        <v>989</v>
      </c>
      <c r="F2559" t="str">
        <f>TEXT(tbl_Datos[[#This Row],[Fecha]],"dddd")</f>
        <v>martes</v>
      </c>
      <c r="G2559">
        <f>WEEKNUM(tbl_Datos[[#This Row],[Fecha]])</f>
        <v>34</v>
      </c>
    </row>
    <row r="2560" spans="2:7" x14ac:dyDescent="0.3">
      <c r="B2560" s="17">
        <v>46253</v>
      </c>
      <c r="C2560" t="s">
        <v>106</v>
      </c>
      <c r="D2560" t="s">
        <v>225</v>
      </c>
      <c r="E2560">
        <v>1472</v>
      </c>
      <c r="F2560" t="str">
        <f>TEXT(tbl_Datos[[#This Row],[Fecha]],"dddd")</f>
        <v>miércoles</v>
      </c>
      <c r="G2560">
        <f>WEEKNUM(tbl_Datos[[#This Row],[Fecha]])</f>
        <v>34</v>
      </c>
    </row>
    <row r="2561" spans="2:7" x14ac:dyDescent="0.3">
      <c r="B2561" s="17">
        <v>46253</v>
      </c>
      <c r="C2561" t="s">
        <v>106</v>
      </c>
      <c r="D2561" t="s">
        <v>219</v>
      </c>
      <c r="E2561">
        <v>1001</v>
      </c>
      <c r="F2561" t="str">
        <f>TEXT(tbl_Datos[[#This Row],[Fecha]],"dddd")</f>
        <v>miércoles</v>
      </c>
      <c r="G2561">
        <f>WEEKNUM(tbl_Datos[[#This Row],[Fecha]])</f>
        <v>34</v>
      </c>
    </row>
    <row r="2562" spans="2:7" x14ac:dyDescent="0.3">
      <c r="B2562" s="17">
        <v>46253</v>
      </c>
      <c r="C2562" t="s">
        <v>106</v>
      </c>
      <c r="D2562" t="s">
        <v>231</v>
      </c>
      <c r="E2562">
        <v>418</v>
      </c>
      <c r="F2562" t="str">
        <f>TEXT(tbl_Datos[[#This Row],[Fecha]],"dddd")</f>
        <v>miércoles</v>
      </c>
      <c r="G2562">
        <f>WEEKNUM(tbl_Datos[[#This Row],[Fecha]])</f>
        <v>34</v>
      </c>
    </row>
    <row r="2563" spans="2:7" x14ac:dyDescent="0.3">
      <c r="B2563" s="17">
        <v>46253</v>
      </c>
      <c r="C2563" t="s">
        <v>42</v>
      </c>
      <c r="D2563" t="s">
        <v>233</v>
      </c>
      <c r="E2563">
        <v>255</v>
      </c>
      <c r="F2563" t="str">
        <f>TEXT(tbl_Datos[[#This Row],[Fecha]],"dddd")</f>
        <v>miércoles</v>
      </c>
      <c r="G2563">
        <f>WEEKNUM(tbl_Datos[[#This Row],[Fecha]])</f>
        <v>34</v>
      </c>
    </row>
    <row r="2564" spans="2:7" x14ac:dyDescent="0.3">
      <c r="B2564" s="17">
        <v>46253</v>
      </c>
      <c r="C2564" t="s">
        <v>39</v>
      </c>
      <c r="D2564" t="s">
        <v>219</v>
      </c>
      <c r="E2564">
        <v>910</v>
      </c>
      <c r="F2564" t="str">
        <f>TEXT(tbl_Datos[[#This Row],[Fecha]],"dddd")</f>
        <v>miércoles</v>
      </c>
      <c r="G2564">
        <f>WEEKNUM(tbl_Datos[[#This Row],[Fecha]])</f>
        <v>34</v>
      </c>
    </row>
    <row r="2565" spans="2:7" x14ac:dyDescent="0.3">
      <c r="B2565" s="17">
        <v>46253</v>
      </c>
      <c r="C2565" t="s">
        <v>106</v>
      </c>
      <c r="D2565" t="s">
        <v>232</v>
      </c>
      <c r="E2565">
        <v>329</v>
      </c>
      <c r="F2565" t="str">
        <f>TEXT(tbl_Datos[[#This Row],[Fecha]],"dddd")</f>
        <v>miércoles</v>
      </c>
      <c r="G2565">
        <f>WEEKNUM(tbl_Datos[[#This Row],[Fecha]])</f>
        <v>34</v>
      </c>
    </row>
    <row r="2566" spans="2:7" x14ac:dyDescent="0.3">
      <c r="B2566" s="17">
        <v>46253</v>
      </c>
      <c r="C2566" t="s">
        <v>38</v>
      </c>
      <c r="D2566" t="s">
        <v>227</v>
      </c>
      <c r="E2566">
        <v>232</v>
      </c>
      <c r="F2566" t="str">
        <f>TEXT(tbl_Datos[[#This Row],[Fecha]],"dddd")</f>
        <v>miércoles</v>
      </c>
      <c r="G2566">
        <f>WEEKNUM(tbl_Datos[[#This Row],[Fecha]])</f>
        <v>34</v>
      </c>
    </row>
    <row r="2567" spans="2:7" x14ac:dyDescent="0.3">
      <c r="B2567" s="17">
        <v>46253</v>
      </c>
      <c r="C2567" t="s">
        <v>106</v>
      </c>
      <c r="D2567" t="s">
        <v>231</v>
      </c>
      <c r="E2567">
        <v>352</v>
      </c>
      <c r="F2567" t="str">
        <f>TEXT(tbl_Datos[[#This Row],[Fecha]],"dddd")</f>
        <v>miércoles</v>
      </c>
      <c r="G2567">
        <f>WEEKNUM(tbl_Datos[[#This Row],[Fecha]])</f>
        <v>34</v>
      </c>
    </row>
    <row r="2568" spans="2:7" x14ac:dyDescent="0.3">
      <c r="B2568" s="17">
        <v>46253</v>
      </c>
      <c r="C2568" t="s">
        <v>42</v>
      </c>
      <c r="D2568" t="s">
        <v>233</v>
      </c>
      <c r="E2568">
        <v>204</v>
      </c>
      <c r="F2568" t="str">
        <f>TEXT(tbl_Datos[[#This Row],[Fecha]],"dddd")</f>
        <v>miércoles</v>
      </c>
      <c r="G2568">
        <f>WEEKNUM(tbl_Datos[[#This Row],[Fecha]])</f>
        <v>34</v>
      </c>
    </row>
    <row r="2569" spans="2:7" x14ac:dyDescent="0.3">
      <c r="B2569" s="17">
        <v>46253</v>
      </c>
      <c r="C2569" t="s">
        <v>39</v>
      </c>
      <c r="D2569" t="s">
        <v>215</v>
      </c>
      <c r="E2569">
        <v>138</v>
      </c>
      <c r="F2569" t="str">
        <f>TEXT(tbl_Datos[[#This Row],[Fecha]],"dddd")</f>
        <v>miércoles</v>
      </c>
      <c r="G2569">
        <f>WEEKNUM(tbl_Datos[[#This Row],[Fecha]])</f>
        <v>34</v>
      </c>
    </row>
    <row r="2570" spans="2:7" x14ac:dyDescent="0.3">
      <c r="B2570" s="17">
        <v>46253</v>
      </c>
      <c r="C2570" t="s">
        <v>106</v>
      </c>
      <c r="D2570" t="s">
        <v>240</v>
      </c>
      <c r="E2570">
        <v>675</v>
      </c>
      <c r="F2570" t="str">
        <f>TEXT(tbl_Datos[[#This Row],[Fecha]],"dddd")</f>
        <v>miércoles</v>
      </c>
      <c r="G2570">
        <f>WEEKNUM(tbl_Datos[[#This Row],[Fecha]])</f>
        <v>34</v>
      </c>
    </row>
    <row r="2571" spans="2:7" x14ac:dyDescent="0.3">
      <c r="B2571" s="17">
        <v>46254</v>
      </c>
      <c r="C2571" t="s">
        <v>42</v>
      </c>
      <c r="D2571" t="s">
        <v>226</v>
      </c>
      <c r="E2571">
        <v>960</v>
      </c>
      <c r="F2571" t="str">
        <f>TEXT(tbl_Datos[[#This Row],[Fecha]],"dddd")</f>
        <v>jueves</v>
      </c>
      <c r="G2571">
        <f>WEEKNUM(tbl_Datos[[#This Row],[Fecha]])</f>
        <v>34</v>
      </c>
    </row>
    <row r="2572" spans="2:7" x14ac:dyDescent="0.3">
      <c r="B2572" s="17">
        <v>46254</v>
      </c>
      <c r="C2572" t="s">
        <v>106</v>
      </c>
      <c r="D2572" t="s">
        <v>226</v>
      </c>
      <c r="E2572">
        <v>2304</v>
      </c>
      <c r="F2572" t="str">
        <f>TEXT(tbl_Datos[[#This Row],[Fecha]],"dddd")</f>
        <v>jueves</v>
      </c>
      <c r="G2572">
        <f>WEEKNUM(tbl_Datos[[#This Row],[Fecha]])</f>
        <v>34</v>
      </c>
    </row>
    <row r="2573" spans="2:7" x14ac:dyDescent="0.3">
      <c r="B2573" s="17">
        <v>46254</v>
      </c>
      <c r="C2573" t="s">
        <v>38</v>
      </c>
      <c r="D2573" t="s">
        <v>228</v>
      </c>
      <c r="E2573">
        <v>288</v>
      </c>
      <c r="F2573" t="str">
        <f>TEXT(tbl_Datos[[#This Row],[Fecha]],"dddd")</f>
        <v>jueves</v>
      </c>
      <c r="G2573">
        <f>WEEKNUM(tbl_Datos[[#This Row],[Fecha]])</f>
        <v>34</v>
      </c>
    </row>
    <row r="2574" spans="2:7" x14ac:dyDescent="0.3">
      <c r="B2574" s="17">
        <v>46254</v>
      </c>
      <c r="C2574" t="s">
        <v>39</v>
      </c>
      <c r="D2574" t="s">
        <v>217</v>
      </c>
      <c r="E2574">
        <v>780</v>
      </c>
      <c r="F2574" t="str">
        <f>TEXT(tbl_Datos[[#This Row],[Fecha]],"dddd")</f>
        <v>jueves</v>
      </c>
      <c r="G2574">
        <f>WEEKNUM(tbl_Datos[[#This Row],[Fecha]])</f>
        <v>34</v>
      </c>
    </row>
    <row r="2575" spans="2:7" x14ac:dyDescent="0.3">
      <c r="B2575" s="17">
        <v>46254</v>
      </c>
      <c r="C2575" t="s">
        <v>38</v>
      </c>
      <c r="D2575" t="s">
        <v>232</v>
      </c>
      <c r="E2575">
        <v>470</v>
      </c>
      <c r="F2575" t="str">
        <f>TEXT(tbl_Datos[[#This Row],[Fecha]],"dddd")</f>
        <v>jueves</v>
      </c>
      <c r="G2575">
        <f>WEEKNUM(tbl_Datos[[#This Row],[Fecha]])</f>
        <v>34</v>
      </c>
    </row>
    <row r="2576" spans="2:7" x14ac:dyDescent="0.3">
      <c r="B2576" s="17">
        <v>46254</v>
      </c>
      <c r="C2576" t="s">
        <v>39</v>
      </c>
      <c r="D2576" t="s">
        <v>237</v>
      </c>
      <c r="E2576">
        <v>63</v>
      </c>
      <c r="F2576" t="str">
        <f>TEXT(tbl_Datos[[#This Row],[Fecha]],"dddd")</f>
        <v>jueves</v>
      </c>
      <c r="G2576">
        <f>WEEKNUM(tbl_Datos[[#This Row],[Fecha]])</f>
        <v>34</v>
      </c>
    </row>
    <row r="2577" spans="2:7" x14ac:dyDescent="0.3">
      <c r="B2577" s="17">
        <v>46254</v>
      </c>
      <c r="C2577" t="s">
        <v>38</v>
      </c>
      <c r="D2577" t="s">
        <v>227</v>
      </c>
      <c r="E2577">
        <v>522</v>
      </c>
      <c r="F2577" t="str">
        <f>TEXT(tbl_Datos[[#This Row],[Fecha]],"dddd")</f>
        <v>jueves</v>
      </c>
      <c r="G2577">
        <f>WEEKNUM(tbl_Datos[[#This Row],[Fecha]])</f>
        <v>34</v>
      </c>
    </row>
    <row r="2578" spans="2:7" x14ac:dyDescent="0.3">
      <c r="B2578" s="17">
        <v>46254</v>
      </c>
      <c r="C2578" t="s">
        <v>39</v>
      </c>
      <c r="D2578" t="s">
        <v>225</v>
      </c>
      <c r="E2578">
        <v>128</v>
      </c>
      <c r="F2578" t="str">
        <f>TEXT(tbl_Datos[[#This Row],[Fecha]],"dddd")</f>
        <v>jueves</v>
      </c>
      <c r="G2578">
        <f>WEEKNUM(tbl_Datos[[#This Row],[Fecha]])</f>
        <v>34</v>
      </c>
    </row>
    <row r="2579" spans="2:7" x14ac:dyDescent="0.3">
      <c r="B2579" s="17">
        <v>46254</v>
      </c>
      <c r="C2579" t="s">
        <v>39</v>
      </c>
      <c r="D2579" t="s">
        <v>225</v>
      </c>
      <c r="E2579">
        <v>1216</v>
      </c>
      <c r="F2579" t="str">
        <f>TEXT(tbl_Datos[[#This Row],[Fecha]],"dddd")</f>
        <v>jueves</v>
      </c>
      <c r="G2579">
        <f>WEEKNUM(tbl_Datos[[#This Row],[Fecha]])</f>
        <v>34</v>
      </c>
    </row>
    <row r="2580" spans="2:7" x14ac:dyDescent="0.3">
      <c r="B2580" s="17">
        <v>46254</v>
      </c>
      <c r="C2580" t="s">
        <v>39</v>
      </c>
      <c r="D2580" t="s">
        <v>235</v>
      </c>
      <c r="E2580">
        <v>258</v>
      </c>
      <c r="F2580" t="str">
        <f>TEXT(tbl_Datos[[#This Row],[Fecha]],"dddd")</f>
        <v>jueves</v>
      </c>
      <c r="G2580">
        <f>WEEKNUM(tbl_Datos[[#This Row],[Fecha]])</f>
        <v>34</v>
      </c>
    </row>
    <row r="2581" spans="2:7" x14ac:dyDescent="0.3">
      <c r="B2581" s="17">
        <v>46254</v>
      </c>
      <c r="C2581" t="s">
        <v>106</v>
      </c>
      <c r="D2581" t="s">
        <v>215</v>
      </c>
      <c r="E2581">
        <v>966</v>
      </c>
      <c r="F2581" t="str">
        <f>TEXT(tbl_Datos[[#This Row],[Fecha]],"dddd")</f>
        <v>jueves</v>
      </c>
      <c r="G2581">
        <f>WEEKNUM(tbl_Datos[[#This Row],[Fecha]])</f>
        <v>34</v>
      </c>
    </row>
    <row r="2582" spans="2:7" x14ac:dyDescent="0.3">
      <c r="B2582" s="17">
        <v>46254</v>
      </c>
      <c r="C2582" t="s">
        <v>39</v>
      </c>
      <c r="D2582" t="s">
        <v>236</v>
      </c>
      <c r="E2582">
        <v>110</v>
      </c>
      <c r="F2582" t="str">
        <f>TEXT(tbl_Datos[[#This Row],[Fecha]],"dddd")</f>
        <v>jueves</v>
      </c>
      <c r="G2582">
        <f>WEEKNUM(tbl_Datos[[#This Row],[Fecha]])</f>
        <v>34</v>
      </c>
    </row>
    <row r="2583" spans="2:7" x14ac:dyDescent="0.3">
      <c r="B2583" s="17">
        <v>46254</v>
      </c>
      <c r="C2583" t="s">
        <v>106</v>
      </c>
      <c r="D2583" t="s">
        <v>237</v>
      </c>
      <c r="E2583">
        <v>378</v>
      </c>
      <c r="F2583" t="str">
        <f>TEXT(tbl_Datos[[#This Row],[Fecha]],"dddd")</f>
        <v>jueves</v>
      </c>
      <c r="G2583">
        <f>WEEKNUM(tbl_Datos[[#This Row],[Fecha]])</f>
        <v>34</v>
      </c>
    </row>
    <row r="2584" spans="2:7" x14ac:dyDescent="0.3">
      <c r="B2584" s="17">
        <v>46254</v>
      </c>
      <c r="C2584" t="s">
        <v>39</v>
      </c>
      <c r="D2584" t="s">
        <v>229</v>
      </c>
      <c r="E2584">
        <v>792</v>
      </c>
      <c r="F2584" t="str">
        <f>TEXT(tbl_Datos[[#This Row],[Fecha]],"dddd")</f>
        <v>jueves</v>
      </c>
      <c r="G2584">
        <f>WEEKNUM(tbl_Datos[[#This Row],[Fecha]])</f>
        <v>34</v>
      </c>
    </row>
    <row r="2585" spans="2:7" x14ac:dyDescent="0.3">
      <c r="B2585" s="17">
        <v>46255</v>
      </c>
      <c r="C2585" t="s">
        <v>42</v>
      </c>
      <c r="D2585" t="s">
        <v>233</v>
      </c>
      <c r="E2585">
        <v>663</v>
      </c>
      <c r="F2585" t="str">
        <f>TEXT(tbl_Datos[[#This Row],[Fecha]],"dddd")</f>
        <v>viernes</v>
      </c>
      <c r="G2585">
        <f>WEEKNUM(tbl_Datos[[#This Row],[Fecha]])</f>
        <v>34</v>
      </c>
    </row>
    <row r="2586" spans="2:7" x14ac:dyDescent="0.3">
      <c r="B2586" s="17">
        <v>46255</v>
      </c>
      <c r="C2586" t="s">
        <v>39</v>
      </c>
      <c r="D2586" t="s">
        <v>226</v>
      </c>
      <c r="E2586">
        <v>2400</v>
      </c>
      <c r="F2586" t="str">
        <f>TEXT(tbl_Datos[[#This Row],[Fecha]],"dddd")</f>
        <v>viernes</v>
      </c>
      <c r="G2586">
        <f>WEEKNUM(tbl_Datos[[#This Row],[Fecha]])</f>
        <v>34</v>
      </c>
    </row>
    <row r="2587" spans="2:7" x14ac:dyDescent="0.3">
      <c r="B2587" s="17">
        <v>46255</v>
      </c>
      <c r="C2587" t="s">
        <v>42</v>
      </c>
      <c r="D2587" t="s">
        <v>219</v>
      </c>
      <c r="E2587">
        <v>2275</v>
      </c>
      <c r="F2587" t="str">
        <f>TEXT(tbl_Datos[[#This Row],[Fecha]],"dddd")</f>
        <v>viernes</v>
      </c>
      <c r="G2587">
        <f>WEEKNUM(tbl_Datos[[#This Row],[Fecha]])</f>
        <v>34</v>
      </c>
    </row>
    <row r="2588" spans="2:7" x14ac:dyDescent="0.3">
      <c r="B2588" s="17">
        <v>46255</v>
      </c>
      <c r="C2588" t="s">
        <v>39</v>
      </c>
      <c r="D2588" t="s">
        <v>225</v>
      </c>
      <c r="E2588">
        <v>448</v>
      </c>
      <c r="F2588" t="str">
        <f>TEXT(tbl_Datos[[#This Row],[Fecha]],"dddd")</f>
        <v>viernes</v>
      </c>
      <c r="G2588">
        <f>WEEKNUM(tbl_Datos[[#This Row],[Fecha]])</f>
        <v>34</v>
      </c>
    </row>
    <row r="2589" spans="2:7" x14ac:dyDescent="0.3">
      <c r="B2589" s="17">
        <v>46255</v>
      </c>
      <c r="C2589" t="s">
        <v>39</v>
      </c>
      <c r="D2589" t="s">
        <v>223</v>
      </c>
      <c r="E2589">
        <v>159</v>
      </c>
      <c r="F2589" t="str">
        <f>TEXT(tbl_Datos[[#This Row],[Fecha]],"dddd")</f>
        <v>viernes</v>
      </c>
      <c r="G2589">
        <f>WEEKNUM(tbl_Datos[[#This Row],[Fecha]])</f>
        <v>34</v>
      </c>
    </row>
    <row r="2590" spans="2:7" x14ac:dyDescent="0.3">
      <c r="B2590" s="17">
        <v>46255</v>
      </c>
      <c r="C2590" t="s">
        <v>39</v>
      </c>
      <c r="D2590" t="s">
        <v>239</v>
      </c>
      <c r="E2590">
        <v>646</v>
      </c>
      <c r="F2590" t="str">
        <f>TEXT(tbl_Datos[[#This Row],[Fecha]],"dddd")</f>
        <v>viernes</v>
      </c>
      <c r="G2590">
        <f>WEEKNUM(tbl_Datos[[#This Row],[Fecha]])</f>
        <v>34</v>
      </c>
    </row>
    <row r="2591" spans="2:7" x14ac:dyDescent="0.3">
      <c r="B2591" s="17">
        <v>46255</v>
      </c>
      <c r="C2591" t="s">
        <v>42</v>
      </c>
      <c r="D2591" t="s">
        <v>237</v>
      </c>
      <c r="E2591">
        <v>693</v>
      </c>
      <c r="F2591" t="str">
        <f>TEXT(tbl_Datos[[#This Row],[Fecha]],"dddd")</f>
        <v>viernes</v>
      </c>
      <c r="G2591">
        <f>WEEKNUM(tbl_Datos[[#This Row],[Fecha]])</f>
        <v>34</v>
      </c>
    </row>
    <row r="2592" spans="2:7" x14ac:dyDescent="0.3">
      <c r="B2592" s="17">
        <v>46256</v>
      </c>
      <c r="C2592" t="s">
        <v>39</v>
      </c>
      <c r="D2592" t="s">
        <v>225</v>
      </c>
      <c r="E2592">
        <v>640</v>
      </c>
      <c r="F2592" t="str">
        <f>TEXT(tbl_Datos[[#This Row],[Fecha]],"dddd")</f>
        <v>sábado</v>
      </c>
      <c r="G2592">
        <f>WEEKNUM(tbl_Datos[[#This Row],[Fecha]])</f>
        <v>34</v>
      </c>
    </row>
    <row r="2593" spans="2:7" x14ac:dyDescent="0.3">
      <c r="B2593" s="17">
        <v>46256</v>
      </c>
      <c r="C2593" t="s">
        <v>42</v>
      </c>
      <c r="D2593" t="s">
        <v>236</v>
      </c>
      <c r="E2593">
        <v>77</v>
      </c>
      <c r="F2593" t="str">
        <f>TEXT(tbl_Datos[[#This Row],[Fecha]],"dddd")</f>
        <v>sábado</v>
      </c>
      <c r="G2593">
        <f>WEEKNUM(tbl_Datos[[#This Row],[Fecha]])</f>
        <v>34</v>
      </c>
    </row>
    <row r="2594" spans="2:7" x14ac:dyDescent="0.3">
      <c r="B2594" s="17">
        <v>46256</v>
      </c>
      <c r="C2594" t="s">
        <v>106</v>
      </c>
      <c r="D2594" t="s">
        <v>242</v>
      </c>
      <c r="E2594">
        <v>399</v>
      </c>
      <c r="F2594" t="str">
        <f>TEXT(tbl_Datos[[#This Row],[Fecha]],"dddd")</f>
        <v>sábado</v>
      </c>
      <c r="G2594">
        <f>WEEKNUM(tbl_Datos[[#This Row],[Fecha]])</f>
        <v>34</v>
      </c>
    </row>
    <row r="2595" spans="2:7" x14ac:dyDescent="0.3">
      <c r="B2595" s="17">
        <v>46256</v>
      </c>
      <c r="C2595" t="s">
        <v>38</v>
      </c>
      <c r="D2595" t="s">
        <v>236</v>
      </c>
      <c r="E2595">
        <v>275</v>
      </c>
      <c r="F2595" t="str">
        <f>TEXT(tbl_Datos[[#This Row],[Fecha]],"dddd")</f>
        <v>sábado</v>
      </c>
      <c r="G2595">
        <f>WEEKNUM(tbl_Datos[[#This Row],[Fecha]])</f>
        <v>34</v>
      </c>
    </row>
    <row r="2596" spans="2:7" x14ac:dyDescent="0.3">
      <c r="B2596" s="17">
        <v>46256</v>
      </c>
      <c r="C2596" t="s">
        <v>38</v>
      </c>
      <c r="D2596" t="s">
        <v>226</v>
      </c>
      <c r="E2596">
        <v>1728</v>
      </c>
      <c r="F2596" t="str">
        <f>TEXT(tbl_Datos[[#This Row],[Fecha]],"dddd")</f>
        <v>sábado</v>
      </c>
      <c r="G2596">
        <f>WEEKNUM(tbl_Datos[[#This Row],[Fecha]])</f>
        <v>34</v>
      </c>
    </row>
    <row r="2597" spans="2:7" x14ac:dyDescent="0.3">
      <c r="B2597" s="17">
        <v>46256</v>
      </c>
      <c r="C2597" t="s">
        <v>39</v>
      </c>
      <c r="D2597" t="s">
        <v>221</v>
      </c>
      <c r="E2597">
        <v>182</v>
      </c>
      <c r="F2597" t="str">
        <f>TEXT(tbl_Datos[[#This Row],[Fecha]],"dddd")</f>
        <v>sábado</v>
      </c>
      <c r="G2597">
        <f>WEEKNUM(tbl_Datos[[#This Row],[Fecha]])</f>
        <v>34</v>
      </c>
    </row>
    <row r="2598" spans="2:7" x14ac:dyDescent="0.3">
      <c r="B2598" s="17">
        <v>46256</v>
      </c>
      <c r="C2598" t="s">
        <v>38</v>
      </c>
      <c r="D2598" t="s">
        <v>217</v>
      </c>
      <c r="E2598">
        <v>1040</v>
      </c>
      <c r="F2598" t="str">
        <f>TEXT(tbl_Datos[[#This Row],[Fecha]],"dddd")</f>
        <v>sábado</v>
      </c>
      <c r="G2598">
        <f>WEEKNUM(tbl_Datos[[#This Row],[Fecha]])</f>
        <v>34</v>
      </c>
    </row>
    <row r="2599" spans="2:7" x14ac:dyDescent="0.3">
      <c r="B2599" s="17">
        <v>46256</v>
      </c>
      <c r="C2599" t="s">
        <v>106</v>
      </c>
      <c r="D2599" t="s">
        <v>221</v>
      </c>
      <c r="E2599">
        <v>117</v>
      </c>
      <c r="F2599" t="str">
        <f>TEXT(tbl_Datos[[#This Row],[Fecha]],"dddd")</f>
        <v>sábado</v>
      </c>
      <c r="G2599">
        <f>WEEKNUM(tbl_Datos[[#This Row],[Fecha]])</f>
        <v>34</v>
      </c>
    </row>
    <row r="2600" spans="2:7" x14ac:dyDescent="0.3">
      <c r="B2600" s="17">
        <v>46256</v>
      </c>
      <c r="C2600" t="s">
        <v>106</v>
      </c>
      <c r="D2600" t="s">
        <v>228</v>
      </c>
      <c r="E2600">
        <v>360</v>
      </c>
      <c r="F2600" t="str">
        <f>TEXT(tbl_Datos[[#This Row],[Fecha]],"dddd")</f>
        <v>sábado</v>
      </c>
      <c r="G2600">
        <f>WEEKNUM(tbl_Datos[[#This Row],[Fecha]])</f>
        <v>34</v>
      </c>
    </row>
    <row r="2601" spans="2:7" x14ac:dyDescent="0.3">
      <c r="B2601" s="17">
        <v>46256</v>
      </c>
      <c r="C2601" t="s">
        <v>106</v>
      </c>
      <c r="D2601" t="s">
        <v>239</v>
      </c>
      <c r="E2601">
        <v>114</v>
      </c>
      <c r="F2601" t="str">
        <f>TEXT(tbl_Datos[[#This Row],[Fecha]],"dddd")</f>
        <v>sábado</v>
      </c>
      <c r="G2601">
        <f>WEEKNUM(tbl_Datos[[#This Row],[Fecha]])</f>
        <v>34</v>
      </c>
    </row>
    <row r="2602" spans="2:7" x14ac:dyDescent="0.3">
      <c r="B2602" s="17">
        <v>46257</v>
      </c>
      <c r="C2602" t="s">
        <v>42</v>
      </c>
      <c r="D2602" t="s">
        <v>235</v>
      </c>
      <c r="E2602">
        <v>731</v>
      </c>
      <c r="F2602" t="str">
        <f>TEXT(tbl_Datos[[#This Row],[Fecha]],"dddd")</f>
        <v>domingo</v>
      </c>
      <c r="G2602">
        <f>WEEKNUM(tbl_Datos[[#This Row],[Fecha]])</f>
        <v>35</v>
      </c>
    </row>
    <row r="2603" spans="2:7" x14ac:dyDescent="0.3">
      <c r="B2603" s="17">
        <v>46257</v>
      </c>
      <c r="C2603" t="s">
        <v>106</v>
      </c>
      <c r="D2603" t="s">
        <v>223</v>
      </c>
      <c r="E2603">
        <v>1007</v>
      </c>
      <c r="F2603" t="str">
        <f>TEXT(tbl_Datos[[#This Row],[Fecha]],"dddd")</f>
        <v>domingo</v>
      </c>
      <c r="G2603">
        <f>WEEKNUM(tbl_Datos[[#This Row],[Fecha]])</f>
        <v>35</v>
      </c>
    </row>
    <row r="2604" spans="2:7" x14ac:dyDescent="0.3">
      <c r="B2604" s="17">
        <v>46257</v>
      </c>
      <c r="C2604" t="s">
        <v>42</v>
      </c>
      <c r="D2604" t="s">
        <v>242</v>
      </c>
      <c r="E2604">
        <v>627</v>
      </c>
      <c r="F2604" t="str">
        <f>TEXT(tbl_Datos[[#This Row],[Fecha]],"dddd")</f>
        <v>domingo</v>
      </c>
      <c r="G2604">
        <f>WEEKNUM(tbl_Datos[[#This Row],[Fecha]])</f>
        <v>35</v>
      </c>
    </row>
    <row r="2605" spans="2:7" x14ac:dyDescent="0.3">
      <c r="B2605" s="17">
        <v>46257</v>
      </c>
      <c r="C2605" t="s">
        <v>106</v>
      </c>
      <c r="D2605" t="s">
        <v>228</v>
      </c>
      <c r="E2605">
        <v>432</v>
      </c>
      <c r="F2605" t="str">
        <f>TEXT(tbl_Datos[[#This Row],[Fecha]],"dddd")</f>
        <v>domingo</v>
      </c>
      <c r="G2605">
        <f>WEEKNUM(tbl_Datos[[#This Row],[Fecha]])</f>
        <v>35</v>
      </c>
    </row>
    <row r="2606" spans="2:7" x14ac:dyDescent="0.3">
      <c r="B2606" s="17">
        <v>46257</v>
      </c>
      <c r="C2606" t="s">
        <v>106</v>
      </c>
      <c r="D2606" t="s">
        <v>241</v>
      </c>
      <c r="E2606">
        <v>840</v>
      </c>
      <c r="F2606" t="str">
        <f>TEXT(tbl_Datos[[#This Row],[Fecha]],"dddd")</f>
        <v>domingo</v>
      </c>
      <c r="G2606">
        <f>WEEKNUM(tbl_Datos[[#This Row],[Fecha]])</f>
        <v>35</v>
      </c>
    </row>
    <row r="2607" spans="2:7" x14ac:dyDescent="0.3">
      <c r="B2607" s="17">
        <v>46257</v>
      </c>
      <c r="C2607" t="s">
        <v>106</v>
      </c>
      <c r="D2607" t="s">
        <v>228</v>
      </c>
      <c r="E2607">
        <v>1296</v>
      </c>
      <c r="F2607" t="str">
        <f>TEXT(tbl_Datos[[#This Row],[Fecha]],"dddd")</f>
        <v>domingo</v>
      </c>
      <c r="G2607">
        <f>WEEKNUM(tbl_Datos[[#This Row],[Fecha]])</f>
        <v>35</v>
      </c>
    </row>
    <row r="2608" spans="2:7" x14ac:dyDescent="0.3">
      <c r="B2608" s="17">
        <v>46257</v>
      </c>
      <c r="C2608" t="s">
        <v>106</v>
      </c>
      <c r="D2608" t="s">
        <v>240</v>
      </c>
      <c r="E2608">
        <v>45</v>
      </c>
      <c r="F2608" t="str">
        <f>TEXT(tbl_Datos[[#This Row],[Fecha]],"dddd")</f>
        <v>domingo</v>
      </c>
      <c r="G2608">
        <f>WEEKNUM(tbl_Datos[[#This Row],[Fecha]])</f>
        <v>35</v>
      </c>
    </row>
    <row r="2609" spans="2:7" x14ac:dyDescent="0.3">
      <c r="B2609" s="17">
        <v>46257</v>
      </c>
      <c r="C2609" t="s">
        <v>106</v>
      </c>
      <c r="D2609" t="s">
        <v>221</v>
      </c>
      <c r="E2609">
        <v>78</v>
      </c>
      <c r="F2609" t="str">
        <f>TEXT(tbl_Datos[[#This Row],[Fecha]],"dddd")</f>
        <v>domingo</v>
      </c>
      <c r="G2609">
        <f>WEEKNUM(tbl_Datos[[#This Row],[Fecha]])</f>
        <v>35</v>
      </c>
    </row>
    <row r="2610" spans="2:7" x14ac:dyDescent="0.3">
      <c r="B2610" s="17">
        <v>46257</v>
      </c>
      <c r="C2610" t="s">
        <v>42</v>
      </c>
      <c r="D2610" t="s">
        <v>233</v>
      </c>
      <c r="E2610">
        <v>612</v>
      </c>
      <c r="F2610" t="str">
        <f>TEXT(tbl_Datos[[#This Row],[Fecha]],"dddd")</f>
        <v>domingo</v>
      </c>
      <c r="G2610">
        <f>WEEKNUM(tbl_Datos[[#This Row],[Fecha]])</f>
        <v>35</v>
      </c>
    </row>
    <row r="2611" spans="2:7" x14ac:dyDescent="0.3">
      <c r="B2611" s="17">
        <v>46257</v>
      </c>
      <c r="C2611" t="s">
        <v>38</v>
      </c>
      <c r="D2611" t="s">
        <v>226</v>
      </c>
      <c r="E2611">
        <v>96</v>
      </c>
      <c r="F2611" t="str">
        <f>TEXT(tbl_Datos[[#This Row],[Fecha]],"dddd")</f>
        <v>domingo</v>
      </c>
      <c r="G2611">
        <f>WEEKNUM(tbl_Datos[[#This Row],[Fecha]])</f>
        <v>35</v>
      </c>
    </row>
    <row r="2612" spans="2:7" x14ac:dyDescent="0.3">
      <c r="B2612" s="17">
        <v>46257</v>
      </c>
      <c r="C2612" t="s">
        <v>38</v>
      </c>
      <c r="D2612" t="s">
        <v>240</v>
      </c>
      <c r="E2612">
        <v>630</v>
      </c>
      <c r="F2612" t="str">
        <f>TEXT(tbl_Datos[[#This Row],[Fecha]],"dddd")</f>
        <v>domingo</v>
      </c>
      <c r="G2612">
        <f>WEEKNUM(tbl_Datos[[#This Row],[Fecha]])</f>
        <v>35</v>
      </c>
    </row>
    <row r="2613" spans="2:7" x14ac:dyDescent="0.3">
      <c r="B2613" s="17">
        <v>46257</v>
      </c>
      <c r="C2613" t="s">
        <v>38</v>
      </c>
      <c r="D2613" t="s">
        <v>237</v>
      </c>
      <c r="E2613">
        <v>252</v>
      </c>
      <c r="F2613" t="str">
        <f>TEXT(tbl_Datos[[#This Row],[Fecha]],"dddd")</f>
        <v>domingo</v>
      </c>
      <c r="G2613">
        <f>WEEKNUM(tbl_Datos[[#This Row],[Fecha]])</f>
        <v>35</v>
      </c>
    </row>
    <row r="2614" spans="2:7" x14ac:dyDescent="0.3">
      <c r="B2614" s="17">
        <v>46257</v>
      </c>
      <c r="C2614" t="s">
        <v>106</v>
      </c>
      <c r="D2614" t="s">
        <v>221</v>
      </c>
      <c r="E2614">
        <v>130</v>
      </c>
      <c r="F2614" t="str">
        <f>TEXT(tbl_Datos[[#This Row],[Fecha]],"dddd")</f>
        <v>domingo</v>
      </c>
      <c r="G2614">
        <f>WEEKNUM(tbl_Datos[[#This Row],[Fecha]])</f>
        <v>35</v>
      </c>
    </row>
    <row r="2615" spans="2:7" x14ac:dyDescent="0.3">
      <c r="B2615" s="17">
        <v>46257</v>
      </c>
      <c r="C2615" t="s">
        <v>42</v>
      </c>
      <c r="D2615" t="s">
        <v>221</v>
      </c>
      <c r="E2615">
        <v>78</v>
      </c>
      <c r="F2615" t="str">
        <f>TEXT(tbl_Datos[[#This Row],[Fecha]],"dddd")</f>
        <v>domingo</v>
      </c>
      <c r="G2615">
        <f>WEEKNUM(tbl_Datos[[#This Row],[Fecha]])</f>
        <v>35</v>
      </c>
    </row>
    <row r="2616" spans="2:7" x14ac:dyDescent="0.3">
      <c r="B2616" s="17">
        <v>46257</v>
      </c>
      <c r="C2616" t="s">
        <v>39</v>
      </c>
      <c r="D2616" t="s">
        <v>234</v>
      </c>
      <c r="E2616">
        <v>663</v>
      </c>
      <c r="F2616" t="str">
        <f>TEXT(tbl_Datos[[#This Row],[Fecha]],"dddd")</f>
        <v>domingo</v>
      </c>
      <c r="G2616">
        <f>WEEKNUM(tbl_Datos[[#This Row],[Fecha]])</f>
        <v>35</v>
      </c>
    </row>
    <row r="2617" spans="2:7" x14ac:dyDescent="0.3">
      <c r="B2617" s="17">
        <v>46257</v>
      </c>
      <c r="C2617" t="s">
        <v>106</v>
      </c>
      <c r="D2617" t="s">
        <v>233</v>
      </c>
      <c r="E2617">
        <v>102</v>
      </c>
      <c r="F2617" t="str">
        <f>TEXT(tbl_Datos[[#This Row],[Fecha]],"dddd")</f>
        <v>domingo</v>
      </c>
      <c r="G2617">
        <f>WEEKNUM(tbl_Datos[[#This Row],[Fecha]])</f>
        <v>35</v>
      </c>
    </row>
    <row r="2618" spans="2:7" x14ac:dyDescent="0.3">
      <c r="B2618" s="17">
        <v>46258</v>
      </c>
      <c r="C2618" t="s">
        <v>106</v>
      </c>
      <c r="D2618" t="s">
        <v>226</v>
      </c>
      <c r="E2618">
        <v>864</v>
      </c>
      <c r="F2618" t="str">
        <f>TEXT(tbl_Datos[[#This Row],[Fecha]],"dddd")</f>
        <v>lunes</v>
      </c>
      <c r="G2618">
        <f>WEEKNUM(tbl_Datos[[#This Row],[Fecha]])</f>
        <v>35</v>
      </c>
    </row>
    <row r="2619" spans="2:7" x14ac:dyDescent="0.3">
      <c r="B2619" s="17">
        <v>46258</v>
      </c>
      <c r="C2619" t="s">
        <v>106</v>
      </c>
      <c r="D2619" t="s">
        <v>237</v>
      </c>
      <c r="E2619">
        <v>1449</v>
      </c>
      <c r="F2619" t="str">
        <f>TEXT(tbl_Datos[[#This Row],[Fecha]],"dddd")</f>
        <v>lunes</v>
      </c>
      <c r="G2619">
        <f>WEEKNUM(tbl_Datos[[#This Row],[Fecha]])</f>
        <v>35</v>
      </c>
    </row>
    <row r="2620" spans="2:7" x14ac:dyDescent="0.3">
      <c r="B2620" s="17">
        <v>46258</v>
      </c>
      <c r="C2620" t="s">
        <v>38</v>
      </c>
      <c r="D2620" t="s">
        <v>223</v>
      </c>
      <c r="E2620">
        <v>1113</v>
      </c>
      <c r="F2620" t="str">
        <f>TEXT(tbl_Datos[[#This Row],[Fecha]],"dddd")</f>
        <v>lunes</v>
      </c>
      <c r="G2620">
        <f>WEEKNUM(tbl_Datos[[#This Row],[Fecha]])</f>
        <v>35</v>
      </c>
    </row>
    <row r="2621" spans="2:7" x14ac:dyDescent="0.3">
      <c r="B2621" s="17">
        <v>46258</v>
      </c>
      <c r="C2621" t="s">
        <v>106</v>
      </c>
      <c r="D2621" t="s">
        <v>227</v>
      </c>
      <c r="E2621">
        <v>232</v>
      </c>
      <c r="F2621" t="str">
        <f>TEXT(tbl_Datos[[#This Row],[Fecha]],"dddd")</f>
        <v>lunes</v>
      </c>
      <c r="G2621">
        <f>WEEKNUM(tbl_Datos[[#This Row],[Fecha]])</f>
        <v>35</v>
      </c>
    </row>
    <row r="2622" spans="2:7" x14ac:dyDescent="0.3">
      <c r="B2622" s="17">
        <v>46258</v>
      </c>
      <c r="C2622" t="s">
        <v>38</v>
      </c>
      <c r="D2622" t="s">
        <v>229</v>
      </c>
      <c r="E2622">
        <v>2024</v>
      </c>
      <c r="F2622" t="str">
        <f>TEXT(tbl_Datos[[#This Row],[Fecha]],"dddd")</f>
        <v>lunes</v>
      </c>
      <c r="G2622">
        <f>WEEKNUM(tbl_Datos[[#This Row],[Fecha]])</f>
        <v>35</v>
      </c>
    </row>
    <row r="2623" spans="2:7" x14ac:dyDescent="0.3">
      <c r="B2623" s="17">
        <v>46258</v>
      </c>
      <c r="C2623" t="s">
        <v>39</v>
      </c>
      <c r="D2623" t="s">
        <v>240</v>
      </c>
      <c r="E2623">
        <v>630</v>
      </c>
      <c r="F2623" t="str">
        <f>TEXT(tbl_Datos[[#This Row],[Fecha]],"dddd")</f>
        <v>lunes</v>
      </c>
      <c r="G2623">
        <f>WEEKNUM(tbl_Datos[[#This Row],[Fecha]])</f>
        <v>35</v>
      </c>
    </row>
    <row r="2624" spans="2:7" x14ac:dyDescent="0.3">
      <c r="B2624" s="17">
        <v>46258</v>
      </c>
      <c r="C2624" t="s">
        <v>39</v>
      </c>
      <c r="D2624" t="s">
        <v>219</v>
      </c>
      <c r="E2624">
        <v>1365</v>
      </c>
      <c r="F2624" t="str">
        <f>TEXT(tbl_Datos[[#This Row],[Fecha]],"dddd")</f>
        <v>lunes</v>
      </c>
      <c r="G2624">
        <f>WEEKNUM(tbl_Datos[[#This Row],[Fecha]])</f>
        <v>35</v>
      </c>
    </row>
    <row r="2625" spans="2:7" x14ac:dyDescent="0.3">
      <c r="B2625" s="17">
        <v>46258</v>
      </c>
      <c r="C2625" t="s">
        <v>38</v>
      </c>
      <c r="D2625" t="s">
        <v>234</v>
      </c>
      <c r="E2625">
        <v>306</v>
      </c>
      <c r="F2625" t="str">
        <f>TEXT(tbl_Datos[[#This Row],[Fecha]],"dddd")</f>
        <v>lunes</v>
      </c>
      <c r="G2625">
        <f>WEEKNUM(tbl_Datos[[#This Row],[Fecha]])</f>
        <v>35</v>
      </c>
    </row>
    <row r="2626" spans="2:7" x14ac:dyDescent="0.3">
      <c r="B2626" s="17">
        <v>46258</v>
      </c>
      <c r="C2626" t="s">
        <v>106</v>
      </c>
      <c r="D2626" t="s">
        <v>226</v>
      </c>
      <c r="E2626">
        <v>1632</v>
      </c>
      <c r="F2626" t="str">
        <f>TEXT(tbl_Datos[[#This Row],[Fecha]],"dddd")</f>
        <v>lunes</v>
      </c>
      <c r="G2626">
        <f>WEEKNUM(tbl_Datos[[#This Row],[Fecha]])</f>
        <v>35</v>
      </c>
    </row>
    <row r="2627" spans="2:7" x14ac:dyDescent="0.3">
      <c r="B2627" s="17">
        <v>46259</v>
      </c>
      <c r="C2627" t="s">
        <v>39</v>
      </c>
      <c r="D2627" t="s">
        <v>235</v>
      </c>
      <c r="E2627">
        <v>989</v>
      </c>
      <c r="F2627" t="str">
        <f>TEXT(tbl_Datos[[#This Row],[Fecha]],"dddd")</f>
        <v>martes</v>
      </c>
      <c r="G2627">
        <f>WEEKNUM(tbl_Datos[[#This Row],[Fecha]])</f>
        <v>35</v>
      </c>
    </row>
    <row r="2628" spans="2:7" x14ac:dyDescent="0.3">
      <c r="B2628" s="17">
        <v>46259</v>
      </c>
      <c r="C2628" t="s">
        <v>38</v>
      </c>
      <c r="D2628" t="s">
        <v>221</v>
      </c>
      <c r="E2628">
        <v>195</v>
      </c>
      <c r="F2628" t="str">
        <f>TEXT(tbl_Datos[[#This Row],[Fecha]],"dddd")</f>
        <v>martes</v>
      </c>
      <c r="G2628">
        <f>WEEKNUM(tbl_Datos[[#This Row],[Fecha]])</f>
        <v>35</v>
      </c>
    </row>
    <row r="2629" spans="2:7" x14ac:dyDescent="0.3">
      <c r="B2629" s="17">
        <v>46259</v>
      </c>
      <c r="C2629" t="s">
        <v>39</v>
      </c>
      <c r="D2629" t="s">
        <v>232</v>
      </c>
      <c r="E2629">
        <v>188</v>
      </c>
      <c r="F2629" t="str">
        <f>TEXT(tbl_Datos[[#This Row],[Fecha]],"dddd")</f>
        <v>martes</v>
      </c>
      <c r="G2629">
        <f>WEEKNUM(tbl_Datos[[#This Row],[Fecha]])</f>
        <v>35</v>
      </c>
    </row>
    <row r="2630" spans="2:7" x14ac:dyDescent="0.3">
      <c r="B2630" s="17">
        <v>46259</v>
      </c>
      <c r="C2630" t="s">
        <v>106</v>
      </c>
      <c r="D2630" t="s">
        <v>242</v>
      </c>
      <c r="E2630">
        <v>171</v>
      </c>
      <c r="F2630" t="str">
        <f>TEXT(tbl_Datos[[#This Row],[Fecha]],"dddd")</f>
        <v>martes</v>
      </c>
      <c r="G2630">
        <f>WEEKNUM(tbl_Datos[[#This Row],[Fecha]])</f>
        <v>35</v>
      </c>
    </row>
    <row r="2631" spans="2:7" x14ac:dyDescent="0.3">
      <c r="B2631" s="17">
        <v>46259</v>
      </c>
      <c r="C2631" t="s">
        <v>38</v>
      </c>
      <c r="D2631" t="s">
        <v>225</v>
      </c>
      <c r="E2631">
        <v>384</v>
      </c>
      <c r="F2631" t="str">
        <f>TEXT(tbl_Datos[[#This Row],[Fecha]],"dddd")</f>
        <v>martes</v>
      </c>
      <c r="G2631">
        <f>WEEKNUM(tbl_Datos[[#This Row],[Fecha]])</f>
        <v>35</v>
      </c>
    </row>
    <row r="2632" spans="2:7" x14ac:dyDescent="0.3">
      <c r="B2632" s="17">
        <v>46259</v>
      </c>
      <c r="C2632" t="s">
        <v>38</v>
      </c>
      <c r="D2632" t="s">
        <v>221</v>
      </c>
      <c r="E2632">
        <v>195</v>
      </c>
      <c r="F2632" t="str">
        <f>TEXT(tbl_Datos[[#This Row],[Fecha]],"dddd")</f>
        <v>martes</v>
      </c>
      <c r="G2632">
        <f>WEEKNUM(tbl_Datos[[#This Row],[Fecha]])</f>
        <v>35</v>
      </c>
    </row>
    <row r="2633" spans="2:7" x14ac:dyDescent="0.3">
      <c r="B2633" s="17">
        <v>46259</v>
      </c>
      <c r="C2633" t="s">
        <v>39</v>
      </c>
      <c r="D2633" t="s">
        <v>223</v>
      </c>
      <c r="E2633">
        <v>901</v>
      </c>
      <c r="F2633" t="str">
        <f>TEXT(tbl_Datos[[#This Row],[Fecha]],"dddd")</f>
        <v>martes</v>
      </c>
      <c r="G2633">
        <f>WEEKNUM(tbl_Datos[[#This Row],[Fecha]])</f>
        <v>35</v>
      </c>
    </row>
    <row r="2634" spans="2:7" x14ac:dyDescent="0.3">
      <c r="B2634" s="17">
        <v>46259</v>
      </c>
      <c r="C2634" t="s">
        <v>39</v>
      </c>
      <c r="D2634" t="s">
        <v>229</v>
      </c>
      <c r="E2634">
        <v>2024</v>
      </c>
      <c r="F2634" t="str">
        <f>TEXT(tbl_Datos[[#This Row],[Fecha]],"dddd")</f>
        <v>martes</v>
      </c>
      <c r="G2634">
        <f>WEEKNUM(tbl_Datos[[#This Row],[Fecha]])</f>
        <v>35</v>
      </c>
    </row>
    <row r="2635" spans="2:7" x14ac:dyDescent="0.3">
      <c r="B2635" s="17">
        <v>46259</v>
      </c>
      <c r="C2635" t="s">
        <v>106</v>
      </c>
      <c r="D2635" t="s">
        <v>227</v>
      </c>
      <c r="E2635">
        <v>1044</v>
      </c>
      <c r="F2635" t="str">
        <f>TEXT(tbl_Datos[[#This Row],[Fecha]],"dddd")</f>
        <v>martes</v>
      </c>
      <c r="G2635">
        <f>WEEKNUM(tbl_Datos[[#This Row],[Fecha]])</f>
        <v>35</v>
      </c>
    </row>
    <row r="2636" spans="2:7" x14ac:dyDescent="0.3">
      <c r="B2636" s="17">
        <v>46259</v>
      </c>
      <c r="C2636" t="s">
        <v>38</v>
      </c>
      <c r="D2636" t="s">
        <v>230</v>
      </c>
      <c r="E2636">
        <v>925</v>
      </c>
      <c r="F2636" t="str">
        <f>TEXT(tbl_Datos[[#This Row],[Fecha]],"dddd")</f>
        <v>martes</v>
      </c>
      <c r="G2636">
        <f>WEEKNUM(tbl_Datos[[#This Row],[Fecha]])</f>
        <v>35</v>
      </c>
    </row>
    <row r="2637" spans="2:7" x14ac:dyDescent="0.3">
      <c r="B2637" s="17">
        <v>46259</v>
      </c>
      <c r="C2637" t="s">
        <v>42</v>
      </c>
      <c r="D2637" t="s">
        <v>233</v>
      </c>
      <c r="E2637">
        <v>1224</v>
      </c>
      <c r="F2637" t="str">
        <f>TEXT(tbl_Datos[[#This Row],[Fecha]],"dddd")</f>
        <v>martes</v>
      </c>
      <c r="G2637">
        <f>WEEKNUM(tbl_Datos[[#This Row],[Fecha]])</f>
        <v>35</v>
      </c>
    </row>
    <row r="2638" spans="2:7" x14ac:dyDescent="0.3">
      <c r="B2638" s="17">
        <v>46260</v>
      </c>
      <c r="C2638" t="s">
        <v>42</v>
      </c>
      <c r="D2638" t="s">
        <v>241</v>
      </c>
      <c r="E2638">
        <v>1260</v>
      </c>
      <c r="F2638" t="str">
        <f>TEXT(tbl_Datos[[#This Row],[Fecha]],"dddd")</f>
        <v>miércoles</v>
      </c>
      <c r="G2638">
        <f>WEEKNUM(tbl_Datos[[#This Row],[Fecha]])</f>
        <v>35</v>
      </c>
    </row>
    <row r="2639" spans="2:7" x14ac:dyDescent="0.3">
      <c r="B2639" s="17">
        <v>46260</v>
      </c>
      <c r="C2639" t="s">
        <v>42</v>
      </c>
      <c r="D2639" t="s">
        <v>221</v>
      </c>
      <c r="E2639">
        <v>195</v>
      </c>
      <c r="F2639" t="str">
        <f>TEXT(tbl_Datos[[#This Row],[Fecha]],"dddd")</f>
        <v>miércoles</v>
      </c>
      <c r="G2639">
        <f>WEEKNUM(tbl_Datos[[#This Row],[Fecha]])</f>
        <v>35</v>
      </c>
    </row>
    <row r="2640" spans="2:7" x14ac:dyDescent="0.3">
      <c r="B2640" s="17">
        <v>46260</v>
      </c>
      <c r="C2640" t="s">
        <v>38</v>
      </c>
      <c r="D2640" t="s">
        <v>237</v>
      </c>
      <c r="E2640">
        <v>1323</v>
      </c>
      <c r="F2640" t="str">
        <f>TEXT(tbl_Datos[[#This Row],[Fecha]],"dddd")</f>
        <v>miércoles</v>
      </c>
      <c r="G2640">
        <f>WEEKNUM(tbl_Datos[[#This Row],[Fecha]])</f>
        <v>35</v>
      </c>
    </row>
    <row r="2641" spans="2:7" x14ac:dyDescent="0.3">
      <c r="B2641" s="17">
        <v>46260</v>
      </c>
      <c r="C2641" t="s">
        <v>106</v>
      </c>
      <c r="D2641" t="s">
        <v>237</v>
      </c>
      <c r="E2641">
        <v>567</v>
      </c>
      <c r="F2641" t="str">
        <f>TEXT(tbl_Datos[[#This Row],[Fecha]],"dddd")</f>
        <v>miércoles</v>
      </c>
      <c r="G2641">
        <f>WEEKNUM(tbl_Datos[[#This Row],[Fecha]])</f>
        <v>35</v>
      </c>
    </row>
    <row r="2642" spans="2:7" x14ac:dyDescent="0.3">
      <c r="B2642" s="17">
        <v>46260</v>
      </c>
      <c r="C2642" t="s">
        <v>42</v>
      </c>
      <c r="D2642" t="s">
        <v>242</v>
      </c>
      <c r="E2642">
        <v>1311</v>
      </c>
      <c r="F2642" t="str">
        <f>TEXT(tbl_Datos[[#This Row],[Fecha]],"dddd")</f>
        <v>miércoles</v>
      </c>
      <c r="G2642">
        <f>WEEKNUM(tbl_Datos[[#This Row],[Fecha]])</f>
        <v>35</v>
      </c>
    </row>
    <row r="2643" spans="2:7" x14ac:dyDescent="0.3">
      <c r="B2643" s="17">
        <v>46260</v>
      </c>
      <c r="C2643" t="s">
        <v>106</v>
      </c>
      <c r="D2643" t="s">
        <v>223</v>
      </c>
      <c r="E2643">
        <v>1272</v>
      </c>
      <c r="F2643" t="str">
        <f>TEXT(tbl_Datos[[#This Row],[Fecha]],"dddd")</f>
        <v>miércoles</v>
      </c>
      <c r="G2643">
        <f>WEEKNUM(tbl_Datos[[#This Row],[Fecha]])</f>
        <v>35</v>
      </c>
    </row>
    <row r="2644" spans="2:7" x14ac:dyDescent="0.3">
      <c r="B2644" s="17">
        <v>46260</v>
      </c>
      <c r="C2644" t="s">
        <v>38</v>
      </c>
      <c r="D2644" t="s">
        <v>233</v>
      </c>
      <c r="E2644">
        <v>1020</v>
      </c>
      <c r="F2644" t="str">
        <f>TEXT(tbl_Datos[[#This Row],[Fecha]],"dddd")</f>
        <v>miércoles</v>
      </c>
      <c r="G2644">
        <f>WEEKNUM(tbl_Datos[[#This Row],[Fecha]])</f>
        <v>35</v>
      </c>
    </row>
    <row r="2645" spans="2:7" x14ac:dyDescent="0.3">
      <c r="B2645" s="17">
        <v>46260</v>
      </c>
      <c r="C2645" t="s">
        <v>42</v>
      </c>
      <c r="D2645" t="s">
        <v>232</v>
      </c>
      <c r="E2645">
        <v>1175</v>
      </c>
      <c r="F2645" t="str">
        <f>TEXT(tbl_Datos[[#This Row],[Fecha]],"dddd")</f>
        <v>miércoles</v>
      </c>
      <c r="G2645">
        <f>WEEKNUM(tbl_Datos[[#This Row],[Fecha]])</f>
        <v>35</v>
      </c>
    </row>
    <row r="2646" spans="2:7" x14ac:dyDescent="0.3">
      <c r="B2646" s="17">
        <v>46260</v>
      </c>
      <c r="C2646" t="s">
        <v>106</v>
      </c>
      <c r="D2646" t="s">
        <v>225</v>
      </c>
      <c r="E2646">
        <v>1152</v>
      </c>
      <c r="F2646" t="str">
        <f>TEXT(tbl_Datos[[#This Row],[Fecha]],"dddd")</f>
        <v>miércoles</v>
      </c>
      <c r="G2646">
        <f>WEEKNUM(tbl_Datos[[#This Row],[Fecha]])</f>
        <v>35</v>
      </c>
    </row>
    <row r="2647" spans="2:7" x14ac:dyDescent="0.3">
      <c r="B2647" s="17">
        <v>46260</v>
      </c>
      <c r="C2647" t="s">
        <v>106</v>
      </c>
      <c r="D2647" t="s">
        <v>230</v>
      </c>
      <c r="E2647">
        <v>148</v>
      </c>
      <c r="F2647" t="str">
        <f>TEXT(tbl_Datos[[#This Row],[Fecha]],"dddd")</f>
        <v>miércoles</v>
      </c>
      <c r="G2647">
        <f>WEEKNUM(tbl_Datos[[#This Row],[Fecha]])</f>
        <v>35</v>
      </c>
    </row>
    <row r="2648" spans="2:7" x14ac:dyDescent="0.3">
      <c r="B2648" s="17">
        <v>46260</v>
      </c>
      <c r="C2648" t="s">
        <v>38</v>
      </c>
      <c r="D2648" t="s">
        <v>234</v>
      </c>
      <c r="E2648">
        <v>612</v>
      </c>
      <c r="F2648" t="str">
        <f>TEXT(tbl_Datos[[#This Row],[Fecha]],"dddd")</f>
        <v>miércoles</v>
      </c>
      <c r="G2648">
        <f>WEEKNUM(tbl_Datos[[#This Row],[Fecha]])</f>
        <v>35</v>
      </c>
    </row>
    <row r="2649" spans="2:7" x14ac:dyDescent="0.3">
      <c r="B2649" s="17">
        <v>46260</v>
      </c>
      <c r="C2649" t="s">
        <v>38</v>
      </c>
      <c r="D2649" t="s">
        <v>221</v>
      </c>
      <c r="E2649">
        <v>286</v>
      </c>
      <c r="F2649" t="str">
        <f>TEXT(tbl_Datos[[#This Row],[Fecha]],"dddd")</f>
        <v>miércoles</v>
      </c>
      <c r="G2649">
        <f>WEEKNUM(tbl_Datos[[#This Row],[Fecha]])</f>
        <v>35</v>
      </c>
    </row>
    <row r="2650" spans="2:7" x14ac:dyDescent="0.3">
      <c r="B2650" s="17">
        <v>46260</v>
      </c>
      <c r="C2650" t="s">
        <v>106</v>
      </c>
      <c r="D2650" t="s">
        <v>223</v>
      </c>
      <c r="E2650">
        <v>742</v>
      </c>
      <c r="F2650" t="str">
        <f>TEXT(tbl_Datos[[#This Row],[Fecha]],"dddd")</f>
        <v>miércoles</v>
      </c>
      <c r="G2650">
        <f>WEEKNUM(tbl_Datos[[#This Row],[Fecha]])</f>
        <v>35</v>
      </c>
    </row>
    <row r="2651" spans="2:7" x14ac:dyDescent="0.3">
      <c r="B2651" s="17">
        <v>46261</v>
      </c>
      <c r="C2651" t="s">
        <v>106</v>
      </c>
      <c r="D2651" t="s">
        <v>232</v>
      </c>
      <c r="E2651">
        <v>376</v>
      </c>
      <c r="F2651" t="str">
        <f>TEXT(tbl_Datos[[#This Row],[Fecha]],"dddd")</f>
        <v>jueves</v>
      </c>
      <c r="G2651">
        <f>WEEKNUM(tbl_Datos[[#This Row],[Fecha]])</f>
        <v>35</v>
      </c>
    </row>
    <row r="2652" spans="2:7" x14ac:dyDescent="0.3">
      <c r="B2652" s="17">
        <v>46261</v>
      </c>
      <c r="C2652" t="s">
        <v>38</v>
      </c>
      <c r="D2652" t="s">
        <v>221</v>
      </c>
      <c r="E2652">
        <v>39</v>
      </c>
      <c r="F2652" t="str">
        <f>TEXT(tbl_Datos[[#This Row],[Fecha]],"dddd")</f>
        <v>jueves</v>
      </c>
      <c r="G2652">
        <f>WEEKNUM(tbl_Datos[[#This Row],[Fecha]])</f>
        <v>35</v>
      </c>
    </row>
    <row r="2653" spans="2:7" x14ac:dyDescent="0.3">
      <c r="B2653" s="17">
        <v>46261</v>
      </c>
      <c r="C2653" t="s">
        <v>106</v>
      </c>
      <c r="D2653" t="s">
        <v>240</v>
      </c>
      <c r="E2653">
        <v>405</v>
      </c>
      <c r="F2653" t="str">
        <f>TEXT(tbl_Datos[[#This Row],[Fecha]],"dddd")</f>
        <v>jueves</v>
      </c>
      <c r="G2653">
        <f>WEEKNUM(tbl_Datos[[#This Row],[Fecha]])</f>
        <v>35</v>
      </c>
    </row>
    <row r="2654" spans="2:7" x14ac:dyDescent="0.3">
      <c r="B2654" s="17">
        <v>46261</v>
      </c>
      <c r="C2654" t="s">
        <v>38</v>
      </c>
      <c r="D2654" t="s">
        <v>239</v>
      </c>
      <c r="E2654">
        <v>152</v>
      </c>
      <c r="F2654" t="str">
        <f>TEXT(tbl_Datos[[#This Row],[Fecha]],"dddd")</f>
        <v>jueves</v>
      </c>
      <c r="G2654">
        <f>WEEKNUM(tbl_Datos[[#This Row],[Fecha]])</f>
        <v>35</v>
      </c>
    </row>
    <row r="2655" spans="2:7" x14ac:dyDescent="0.3">
      <c r="B2655" s="17">
        <v>46261</v>
      </c>
      <c r="C2655" t="s">
        <v>38</v>
      </c>
      <c r="D2655" t="s">
        <v>215</v>
      </c>
      <c r="E2655">
        <v>759</v>
      </c>
      <c r="F2655" t="str">
        <f>TEXT(tbl_Datos[[#This Row],[Fecha]],"dddd")</f>
        <v>jueves</v>
      </c>
      <c r="G2655">
        <f>WEEKNUM(tbl_Datos[[#This Row],[Fecha]])</f>
        <v>35</v>
      </c>
    </row>
    <row r="2656" spans="2:7" x14ac:dyDescent="0.3">
      <c r="B2656" s="17">
        <v>46261</v>
      </c>
      <c r="C2656" t="s">
        <v>106</v>
      </c>
      <c r="D2656" t="s">
        <v>221</v>
      </c>
      <c r="E2656">
        <v>130</v>
      </c>
      <c r="F2656" t="str">
        <f>TEXT(tbl_Datos[[#This Row],[Fecha]],"dddd")</f>
        <v>jueves</v>
      </c>
      <c r="G2656">
        <f>WEEKNUM(tbl_Datos[[#This Row],[Fecha]])</f>
        <v>35</v>
      </c>
    </row>
    <row r="2657" spans="2:7" x14ac:dyDescent="0.3">
      <c r="B2657" s="17">
        <v>46261</v>
      </c>
      <c r="C2657" t="s">
        <v>38</v>
      </c>
      <c r="D2657" t="s">
        <v>217</v>
      </c>
      <c r="E2657">
        <v>832</v>
      </c>
      <c r="F2657" t="str">
        <f>TEXT(tbl_Datos[[#This Row],[Fecha]],"dddd")</f>
        <v>jueves</v>
      </c>
      <c r="G2657">
        <f>WEEKNUM(tbl_Datos[[#This Row],[Fecha]])</f>
        <v>35</v>
      </c>
    </row>
    <row r="2658" spans="2:7" x14ac:dyDescent="0.3">
      <c r="B2658" s="17">
        <v>46261</v>
      </c>
      <c r="C2658" t="s">
        <v>42</v>
      </c>
      <c r="D2658" t="s">
        <v>219</v>
      </c>
      <c r="E2658">
        <v>2093</v>
      </c>
      <c r="F2658" t="str">
        <f>TEXT(tbl_Datos[[#This Row],[Fecha]],"dddd")</f>
        <v>jueves</v>
      </c>
      <c r="G2658">
        <f>WEEKNUM(tbl_Datos[[#This Row],[Fecha]])</f>
        <v>35</v>
      </c>
    </row>
    <row r="2659" spans="2:7" x14ac:dyDescent="0.3">
      <c r="B2659" s="17">
        <v>46261</v>
      </c>
      <c r="C2659" t="s">
        <v>38</v>
      </c>
      <c r="D2659" t="s">
        <v>239</v>
      </c>
      <c r="E2659">
        <v>304</v>
      </c>
      <c r="F2659" t="str">
        <f>TEXT(tbl_Datos[[#This Row],[Fecha]],"dddd")</f>
        <v>jueves</v>
      </c>
      <c r="G2659">
        <f>WEEKNUM(tbl_Datos[[#This Row],[Fecha]])</f>
        <v>35</v>
      </c>
    </row>
    <row r="2660" spans="2:7" x14ac:dyDescent="0.3">
      <c r="B2660" s="17">
        <v>46261</v>
      </c>
      <c r="C2660" t="s">
        <v>38</v>
      </c>
      <c r="D2660" t="s">
        <v>227</v>
      </c>
      <c r="E2660">
        <v>522</v>
      </c>
      <c r="F2660" t="str">
        <f>TEXT(tbl_Datos[[#This Row],[Fecha]],"dddd")</f>
        <v>jueves</v>
      </c>
      <c r="G2660">
        <f>WEEKNUM(tbl_Datos[[#This Row],[Fecha]])</f>
        <v>35</v>
      </c>
    </row>
    <row r="2661" spans="2:7" x14ac:dyDescent="0.3">
      <c r="B2661" s="17">
        <v>46262</v>
      </c>
      <c r="C2661" t="s">
        <v>39</v>
      </c>
      <c r="D2661" t="s">
        <v>219</v>
      </c>
      <c r="E2661">
        <v>455</v>
      </c>
      <c r="F2661" t="str">
        <f>TEXT(tbl_Datos[[#This Row],[Fecha]],"dddd")</f>
        <v>viernes</v>
      </c>
      <c r="G2661">
        <f>WEEKNUM(tbl_Datos[[#This Row],[Fecha]])</f>
        <v>35</v>
      </c>
    </row>
    <row r="2662" spans="2:7" x14ac:dyDescent="0.3">
      <c r="B2662" s="17">
        <v>46262</v>
      </c>
      <c r="C2662" t="s">
        <v>38</v>
      </c>
      <c r="D2662" t="s">
        <v>223</v>
      </c>
      <c r="E2662">
        <v>901</v>
      </c>
      <c r="F2662" t="str">
        <f>TEXT(tbl_Datos[[#This Row],[Fecha]],"dddd")</f>
        <v>viernes</v>
      </c>
      <c r="G2662">
        <f>WEEKNUM(tbl_Datos[[#This Row],[Fecha]])</f>
        <v>35</v>
      </c>
    </row>
    <row r="2663" spans="2:7" x14ac:dyDescent="0.3">
      <c r="B2663" s="17">
        <v>46262</v>
      </c>
      <c r="C2663" t="s">
        <v>39</v>
      </c>
      <c r="D2663" t="s">
        <v>240</v>
      </c>
      <c r="E2663">
        <v>1080</v>
      </c>
      <c r="F2663" t="str">
        <f>TEXT(tbl_Datos[[#This Row],[Fecha]],"dddd")</f>
        <v>viernes</v>
      </c>
      <c r="G2663">
        <f>WEEKNUM(tbl_Datos[[#This Row],[Fecha]])</f>
        <v>35</v>
      </c>
    </row>
    <row r="2664" spans="2:7" x14ac:dyDescent="0.3">
      <c r="B2664" s="17">
        <v>46262</v>
      </c>
      <c r="C2664" t="s">
        <v>38</v>
      </c>
      <c r="D2664" t="s">
        <v>226</v>
      </c>
      <c r="E2664">
        <v>2400</v>
      </c>
      <c r="F2664" t="str">
        <f>TEXT(tbl_Datos[[#This Row],[Fecha]],"dddd")</f>
        <v>viernes</v>
      </c>
      <c r="G2664">
        <f>WEEKNUM(tbl_Datos[[#This Row],[Fecha]])</f>
        <v>35</v>
      </c>
    </row>
    <row r="2665" spans="2:7" x14ac:dyDescent="0.3">
      <c r="B2665" s="17">
        <v>46262</v>
      </c>
      <c r="C2665" t="s">
        <v>42</v>
      </c>
      <c r="D2665" t="s">
        <v>226</v>
      </c>
      <c r="E2665">
        <v>672</v>
      </c>
      <c r="F2665" t="str">
        <f>TEXT(tbl_Datos[[#This Row],[Fecha]],"dddd")</f>
        <v>viernes</v>
      </c>
      <c r="G2665">
        <f>WEEKNUM(tbl_Datos[[#This Row],[Fecha]])</f>
        <v>35</v>
      </c>
    </row>
    <row r="2666" spans="2:7" x14ac:dyDescent="0.3">
      <c r="B2666" s="17">
        <v>46262</v>
      </c>
      <c r="C2666" t="s">
        <v>42</v>
      </c>
      <c r="D2666" t="s">
        <v>215</v>
      </c>
      <c r="E2666">
        <v>1173</v>
      </c>
      <c r="F2666" t="str">
        <f>TEXT(tbl_Datos[[#This Row],[Fecha]],"dddd")</f>
        <v>viernes</v>
      </c>
      <c r="G2666">
        <f>WEEKNUM(tbl_Datos[[#This Row],[Fecha]])</f>
        <v>35</v>
      </c>
    </row>
    <row r="2667" spans="2:7" x14ac:dyDescent="0.3">
      <c r="B2667" s="17">
        <v>46262</v>
      </c>
      <c r="C2667" t="s">
        <v>38</v>
      </c>
      <c r="D2667" t="s">
        <v>223</v>
      </c>
      <c r="E2667">
        <v>1166</v>
      </c>
      <c r="F2667" t="str">
        <f>TEXT(tbl_Datos[[#This Row],[Fecha]],"dddd")</f>
        <v>viernes</v>
      </c>
      <c r="G2667">
        <f>WEEKNUM(tbl_Datos[[#This Row],[Fecha]])</f>
        <v>35</v>
      </c>
    </row>
    <row r="2668" spans="2:7" x14ac:dyDescent="0.3">
      <c r="B2668" s="17">
        <v>46262</v>
      </c>
      <c r="C2668" t="s">
        <v>42</v>
      </c>
      <c r="D2668" t="s">
        <v>238</v>
      </c>
      <c r="E2668">
        <v>522</v>
      </c>
      <c r="F2668" t="str">
        <f>TEXT(tbl_Datos[[#This Row],[Fecha]],"dddd")</f>
        <v>viernes</v>
      </c>
      <c r="G2668">
        <f>WEEKNUM(tbl_Datos[[#This Row],[Fecha]])</f>
        <v>35</v>
      </c>
    </row>
    <row r="2669" spans="2:7" x14ac:dyDescent="0.3">
      <c r="B2669" s="17">
        <v>46262</v>
      </c>
      <c r="C2669" t="s">
        <v>38</v>
      </c>
      <c r="D2669" t="s">
        <v>241</v>
      </c>
      <c r="E2669">
        <v>1440</v>
      </c>
      <c r="F2669" t="str">
        <f>TEXT(tbl_Datos[[#This Row],[Fecha]],"dddd")</f>
        <v>viernes</v>
      </c>
      <c r="G2669">
        <f>WEEKNUM(tbl_Datos[[#This Row],[Fecha]])</f>
        <v>35</v>
      </c>
    </row>
    <row r="2670" spans="2:7" x14ac:dyDescent="0.3">
      <c r="B2670" s="17">
        <v>46262</v>
      </c>
      <c r="C2670" t="s">
        <v>42</v>
      </c>
      <c r="D2670" t="s">
        <v>215</v>
      </c>
      <c r="E2670">
        <v>1587</v>
      </c>
      <c r="F2670" t="str">
        <f>TEXT(tbl_Datos[[#This Row],[Fecha]],"dddd")</f>
        <v>viernes</v>
      </c>
      <c r="G2670">
        <f>WEEKNUM(tbl_Datos[[#This Row],[Fecha]])</f>
        <v>35</v>
      </c>
    </row>
    <row r="2671" spans="2:7" x14ac:dyDescent="0.3">
      <c r="B2671" s="17">
        <v>46262</v>
      </c>
      <c r="C2671" t="s">
        <v>42</v>
      </c>
      <c r="D2671" t="s">
        <v>231</v>
      </c>
      <c r="E2671">
        <v>484</v>
      </c>
      <c r="F2671" t="str">
        <f>TEXT(tbl_Datos[[#This Row],[Fecha]],"dddd")</f>
        <v>viernes</v>
      </c>
      <c r="G2671">
        <f>WEEKNUM(tbl_Datos[[#This Row],[Fecha]])</f>
        <v>35</v>
      </c>
    </row>
    <row r="2672" spans="2:7" x14ac:dyDescent="0.3">
      <c r="B2672" s="17">
        <v>46262</v>
      </c>
      <c r="C2672" t="s">
        <v>106</v>
      </c>
      <c r="D2672" t="s">
        <v>236</v>
      </c>
      <c r="E2672">
        <v>154</v>
      </c>
      <c r="F2672" t="str">
        <f>TEXT(tbl_Datos[[#This Row],[Fecha]],"dddd")</f>
        <v>viernes</v>
      </c>
      <c r="G2672">
        <f>WEEKNUM(tbl_Datos[[#This Row],[Fecha]])</f>
        <v>35</v>
      </c>
    </row>
    <row r="2673" spans="2:7" x14ac:dyDescent="0.3">
      <c r="B2673" s="17">
        <v>46262</v>
      </c>
      <c r="C2673" t="s">
        <v>38</v>
      </c>
      <c r="D2673" t="s">
        <v>230</v>
      </c>
      <c r="E2673">
        <v>851</v>
      </c>
      <c r="F2673" t="str">
        <f>TEXT(tbl_Datos[[#This Row],[Fecha]],"dddd")</f>
        <v>viernes</v>
      </c>
      <c r="G2673">
        <f>WEEKNUM(tbl_Datos[[#This Row],[Fecha]])</f>
        <v>35</v>
      </c>
    </row>
    <row r="2674" spans="2:7" x14ac:dyDescent="0.3">
      <c r="B2674" s="17">
        <v>46263</v>
      </c>
      <c r="C2674" t="s">
        <v>106</v>
      </c>
      <c r="D2674" t="s">
        <v>236</v>
      </c>
      <c r="E2674">
        <v>55</v>
      </c>
      <c r="F2674" t="str">
        <f>TEXT(tbl_Datos[[#This Row],[Fecha]],"dddd")</f>
        <v>sábado</v>
      </c>
      <c r="G2674">
        <f>WEEKNUM(tbl_Datos[[#This Row],[Fecha]])</f>
        <v>35</v>
      </c>
    </row>
    <row r="2675" spans="2:7" x14ac:dyDescent="0.3">
      <c r="B2675" s="17">
        <v>46263</v>
      </c>
      <c r="C2675" t="s">
        <v>39</v>
      </c>
      <c r="D2675" t="s">
        <v>227</v>
      </c>
      <c r="E2675">
        <v>1160</v>
      </c>
      <c r="F2675" t="str">
        <f>TEXT(tbl_Datos[[#This Row],[Fecha]],"dddd")</f>
        <v>sábado</v>
      </c>
      <c r="G2675">
        <f>WEEKNUM(tbl_Datos[[#This Row],[Fecha]])</f>
        <v>35</v>
      </c>
    </row>
    <row r="2676" spans="2:7" x14ac:dyDescent="0.3">
      <c r="B2676" s="17">
        <v>46263</v>
      </c>
      <c r="C2676" t="s">
        <v>42</v>
      </c>
      <c r="D2676" t="s">
        <v>230</v>
      </c>
      <c r="E2676">
        <v>296</v>
      </c>
      <c r="F2676" t="str">
        <f>TEXT(tbl_Datos[[#This Row],[Fecha]],"dddd")</f>
        <v>sábado</v>
      </c>
      <c r="G2676">
        <f>WEEKNUM(tbl_Datos[[#This Row],[Fecha]])</f>
        <v>35</v>
      </c>
    </row>
    <row r="2677" spans="2:7" x14ac:dyDescent="0.3">
      <c r="B2677" s="17">
        <v>46263</v>
      </c>
      <c r="C2677" t="s">
        <v>106</v>
      </c>
      <c r="D2677" t="s">
        <v>223</v>
      </c>
      <c r="E2677">
        <v>1325</v>
      </c>
      <c r="F2677" t="str">
        <f>TEXT(tbl_Datos[[#This Row],[Fecha]],"dddd")</f>
        <v>sábado</v>
      </c>
      <c r="G2677">
        <f>WEEKNUM(tbl_Datos[[#This Row],[Fecha]])</f>
        <v>35</v>
      </c>
    </row>
    <row r="2678" spans="2:7" x14ac:dyDescent="0.3">
      <c r="B2678" s="17">
        <v>46263</v>
      </c>
      <c r="C2678" t="s">
        <v>39</v>
      </c>
      <c r="D2678" t="s">
        <v>236</v>
      </c>
      <c r="E2678">
        <v>165</v>
      </c>
      <c r="F2678" t="str">
        <f>TEXT(tbl_Datos[[#This Row],[Fecha]],"dddd")</f>
        <v>sábado</v>
      </c>
      <c r="G2678">
        <f>WEEKNUM(tbl_Datos[[#This Row],[Fecha]])</f>
        <v>35</v>
      </c>
    </row>
    <row r="2679" spans="2:7" x14ac:dyDescent="0.3">
      <c r="B2679" s="17">
        <v>46263</v>
      </c>
      <c r="C2679" t="s">
        <v>106</v>
      </c>
      <c r="D2679" t="s">
        <v>225</v>
      </c>
      <c r="E2679">
        <v>320</v>
      </c>
      <c r="F2679" t="str">
        <f>TEXT(tbl_Datos[[#This Row],[Fecha]],"dddd")</f>
        <v>sábado</v>
      </c>
      <c r="G2679">
        <f>WEEKNUM(tbl_Datos[[#This Row],[Fecha]])</f>
        <v>35</v>
      </c>
    </row>
    <row r="2680" spans="2:7" x14ac:dyDescent="0.3">
      <c r="B2680" s="17">
        <v>46263</v>
      </c>
      <c r="C2680" t="s">
        <v>106</v>
      </c>
      <c r="D2680" t="s">
        <v>237</v>
      </c>
      <c r="E2680">
        <v>1134</v>
      </c>
      <c r="F2680" t="str">
        <f>TEXT(tbl_Datos[[#This Row],[Fecha]],"dddd")</f>
        <v>sábado</v>
      </c>
      <c r="G2680">
        <f>WEEKNUM(tbl_Datos[[#This Row],[Fecha]])</f>
        <v>35</v>
      </c>
    </row>
    <row r="2681" spans="2:7" x14ac:dyDescent="0.3">
      <c r="B2681" s="17">
        <v>46263</v>
      </c>
      <c r="C2681" t="s">
        <v>42</v>
      </c>
      <c r="D2681" t="s">
        <v>240</v>
      </c>
      <c r="E2681">
        <v>540</v>
      </c>
      <c r="F2681" t="str">
        <f>TEXT(tbl_Datos[[#This Row],[Fecha]],"dddd")</f>
        <v>sábado</v>
      </c>
      <c r="G2681">
        <f>WEEKNUM(tbl_Datos[[#This Row],[Fecha]])</f>
        <v>35</v>
      </c>
    </row>
    <row r="2682" spans="2:7" x14ac:dyDescent="0.3">
      <c r="B2682" s="17">
        <v>46263</v>
      </c>
      <c r="C2682" t="s">
        <v>38</v>
      </c>
      <c r="D2682" t="s">
        <v>223</v>
      </c>
      <c r="E2682">
        <v>212</v>
      </c>
      <c r="F2682" t="str">
        <f>TEXT(tbl_Datos[[#This Row],[Fecha]],"dddd")</f>
        <v>sábado</v>
      </c>
      <c r="G2682">
        <f>WEEKNUM(tbl_Datos[[#This Row],[Fecha]])</f>
        <v>35</v>
      </c>
    </row>
    <row r="2683" spans="2:7" x14ac:dyDescent="0.3">
      <c r="B2683" s="17">
        <v>46263</v>
      </c>
      <c r="C2683" t="s">
        <v>39</v>
      </c>
      <c r="D2683" t="s">
        <v>228</v>
      </c>
      <c r="E2683">
        <v>1512</v>
      </c>
      <c r="F2683" t="str">
        <f>TEXT(tbl_Datos[[#This Row],[Fecha]],"dddd")</f>
        <v>sábado</v>
      </c>
      <c r="G2683">
        <f>WEEKNUM(tbl_Datos[[#This Row],[Fecha]])</f>
        <v>35</v>
      </c>
    </row>
    <row r="2684" spans="2:7" x14ac:dyDescent="0.3">
      <c r="B2684" s="17">
        <v>46264</v>
      </c>
      <c r="C2684" t="s">
        <v>106</v>
      </c>
      <c r="D2684" t="s">
        <v>223</v>
      </c>
      <c r="E2684">
        <v>1325</v>
      </c>
      <c r="F2684" t="str">
        <f>TEXT(tbl_Datos[[#This Row],[Fecha]],"dddd")</f>
        <v>domingo</v>
      </c>
      <c r="G2684">
        <f>WEEKNUM(tbl_Datos[[#This Row],[Fecha]])</f>
        <v>36</v>
      </c>
    </row>
    <row r="2685" spans="2:7" x14ac:dyDescent="0.3">
      <c r="B2685" s="17">
        <v>46264</v>
      </c>
      <c r="C2685" t="s">
        <v>39</v>
      </c>
      <c r="D2685" t="s">
        <v>226</v>
      </c>
      <c r="E2685">
        <v>2112</v>
      </c>
      <c r="F2685" t="str">
        <f>TEXT(tbl_Datos[[#This Row],[Fecha]],"dddd")</f>
        <v>domingo</v>
      </c>
      <c r="G2685">
        <f>WEEKNUM(tbl_Datos[[#This Row],[Fecha]])</f>
        <v>36</v>
      </c>
    </row>
    <row r="2686" spans="2:7" x14ac:dyDescent="0.3">
      <c r="B2686" s="17">
        <v>46264</v>
      </c>
      <c r="C2686" t="s">
        <v>106</v>
      </c>
      <c r="D2686" t="s">
        <v>217</v>
      </c>
      <c r="E2686">
        <v>1092</v>
      </c>
      <c r="F2686" t="str">
        <f>TEXT(tbl_Datos[[#This Row],[Fecha]],"dddd")</f>
        <v>domingo</v>
      </c>
      <c r="G2686">
        <f>WEEKNUM(tbl_Datos[[#This Row],[Fecha]])</f>
        <v>36</v>
      </c>
    </row>
    <row r="2687" spans="2:7" x14ac:dyDescent="0.3">
      <c r="B2687" s="17">
        <v>46264</v>
      </c>
      <c r="C2687" t="s">
        <v>42</v>
      </c>
      <c r="D2687" t="s">
        <v>231</v>
      </c>
      <c r="E2687">
        <v>528</v>
      </c>
      <c r="F2687" t="str">
        <f>TEXT(tbl_Datos[[#This Row],[Fecha]],"dddd")</f>
        <v>domingo</v>
      </c>
      <c r="G2687">
        <f>WEEKNUM(tbl_Datos[[#This Row],[Fecha]])</f>
        <v>36</v>
      </c>
    </row>
    <row r="2688" spans="2:7" x14ac:dyDescent="0.3">
      <c r="B2688" s="17">
        <v>46264</v>
      </c>
      <c r="C2688" t="s">
        <v>106</v>
      </c>
      <c r="D2688" t="s">
        <v>223</v>
      </c>
      <c r="E2688">
        <v>901</v>
      </c>
      <c r="F2688" t="str">
        <f>TEXT(tbl_Datos[[#This Row],[Fecha]],"dddd")</f>
        <v>domingo</v>
      </c>
      <c r="G2688">
        <f>WEEKNUM(tbl_Datos[[#This Row],[Fecha]])</f>
        <v>36</v>
      </c>
    </row>
    <row r="2689" spans="2:7" x14ac:dyDescent="0.3">
      <c r="B2689" s="17">
        <v>46264</v>
      </c>
      <c r="C2689" t="s">
        <v>38</v>
      </c>
      <c r="D2689" t="s">
        <v>236</v>
      </c>
      <c r="E2689">
        <v>275</v>
      </c>
      <c r="F2689" t="str">
        <f>TEXT(tbl_Datos[[#This Row],[Fecha]],"dddd")</f>
        <v>domingo</v>
      </c>
      <c r="G2689">
        <f>WEEKNUM(tbl_Datos[[#This Row],[Fecha]])</f>
        <v>36</v>
      </c>
    </row>
    <row r="2690" spans="2:7" x14ac:dyDescent="0.3">
      <c r="B2690" s="17">
        <v>46264</v>
      </c>
      <c r="C2690" t="s">
        <v>38</v>
      </c>
      <c r="D2690" t="s">
        <v>230</v>
      </c>
      <c r="E2690">
        <v>481</v>
      </c>
      <c r="F2690" t="str">
        <f>TEXT(tbl_Datos[[#This Row],[Fecha]],"dddd")</f>
        <v>domingo</v>
      </c>
      <c r="G2690">
        <f>WEEKNUM(tbl_Datos[[#This Row],[Fecha]])</f>
        <v>36</v>
      </c>
    </row>
    <row r="2691" spans="2:7" x14ac:dyDescent="0.3">
      <c r="B2691" s="17">
        <v>46264</v>
      </c>
      <c r="C2691" t="s">
        <v>38</v>
      </c>
      <c r="D2691" t="s">
        <v>215</v>
      </c>
      <c r="E2691">
        <v>1587</v>
      </c>
      <c r="F2691" t="str">
        <f>TEXT(tbl_Datos[[#This Row],[Fecha]],"dddd")</f>
        <v>domingo</v>
      </c>
      <c r="G2691">
        <f>WEEKNUM(tbl_Datos[[#This Row],[Fecha]])</f>
        <v>36</v>
      </c>
    </row>
    <row r="2692" spans="2:7" x14ac:dyDescent="0.3">
      <c r="B2692" s="17">
        <v>46264</v>
      </c>
      <c r="C2692" t="s">
        <v>42</v>
      </c>
      <c r="D2692" t="s">
        <v>241</v>
      </c>
      <c r="E2692">
        <v>780</v>
      </c>
      <c r="F2692" t="str">
        <f>TEXT(tbl_Datos[[#This Row],[Fecha]],"dddd")</f>
        <v>domingo</v>
      </c>
      <c r="G2692">
        <f>WEEKNUM(tbl_Datos[[#This Row],[Fecha]])</f>
        <v>36</v>
      </c>
    </row>
    <row r="2693" spans="2:7" x14ac:dyDescent="0.3">
      <c r="B2693" s="17">
        <v>46264</v>
      </c>
      <c r="C2693" t="s">
        <v>38</v>
      </c>
      <c r="D2693" t="s">
        <v>232</v>
      </c>
      <c r="E2693">
        <v>705</v>
      </c>
      <c r="F2693" t="str">
        <f>TEXT(tbl_Datos[[#This Row],[Fecha]],"dddd")</f>
        <v>domingo</v>
      </c>
      <c r="G2693">
        <f>WEEKNUM(tbl_Datos[[#This Row],[Fecha]])</f>
        <v>36</v>
      </c>
    </row>
    <row r="2694" spans="2:7" x14ac:dyDescent="0.3">
      <c r="B2694" s="17">
        <v>46265</v>
      </c>
      <c r="C2694" t="s">
        <v>39</v>
      </c>
      <c r="D2694" t="s">
        <v>228</v>
      </c>
      <c r="E2694">
        <v>1440</v>
      </c>
      <c r="F2694" t="str">
        <f>TEXT(tbl_Datos[[#This Row],[Fecha]],"dddd")</f>
        <v>lunes</v>
      </c>
      <c r="G2694">
        <f>WEEKNUM(tbl_Datos[[#This Row],[Fecha]])</f>
        <v>36</v>
      </c>
    </row>
    <row r="2695" spans="2:7" x14ac:dyDescent="0.3">
      <c r="B2695" s="17">
        <v>46265</v>
      </c>
      <c r="C2695" t="s">
        <v>39</v>
      </c>
      <c r="D2695" t="s">
        <v>235</v>
      </c>
      <c r="E2695">
        <v>860</v>
      </c>
      <c r="F2695" t="str">
        <f>TEXT(tbl_Datos[[#This Row],[Fecha]],"dddd")</f>
        <v>lunes</v>
      </c>
      <c r="G2695">
        <f>WEEKNUM(tbl_Datos[[#This Row],[Fecha]])</f>
        <v>36</v>
      </c>
    </row>
    <row r="2696" spans="2:7" x14ac:dyDescent="0.3">
      <c r="B2696" s="17">
        <v>46265</v>
      </c>
      <c r="C2696" t="s">
        <v>39</v>
      </c>
      <c r="D2696" t="s">
        <v>237</v>
      </c>
      <c r="E2696">
        <v>693</v>
      </c>
      <c r="F2696" t="str">
        <f>TEXT(tbl_Datos[[#This Row],[Fecha]],"dddd")</f>
        <v>lunes</v>
      </c>
      <c r="G2696">
        <f>WEEKNUM(tbl_Datos[[#This Row],[Fecha]])</f>
        <v>36</v>
      </c>
    </row>
    <row r="2697" spans="2:7" x14ac:dyDescent="0.3">
      <c r="B2697" s="17">
        <v>46265</v>
      </c>
      <c r="C2697" t="s">
        <v>106</v>
      </c>
      <c r="D2697" t="s">
        <v>236</v>
      </c>
      <c r="E2697">
        <v>88</v>
      </c>
      <c r="F2697" t="str">
        <f>TEXT(tbl_Datos[[#This Row],[Fecha]],"dddd")</f>
        <v>lunes</v>
      </c>
      <c r="G2697">
        <f>WEEKNUM(tbl_Datos[[#This Row],[Fecha]])</f>
        <v>36</v>
      </c>
    </row>
    <row r="2698" spans="2:7" x14ac:dyDescent="0.3">
      <c r="B2698" s="17">
        <v>46265</v>
      </c>
      <c r="C2698" t="s">
        <v>39</v>
      </c>
      <c r="D2698" t="s">
        <v>235</v>
      </c>
      <c r="E2698">
        <v>430</v>
      </c>
      <c r="F2698" t="str">
        <f>TEXT(tbl_Datos[[#This Row],[Fecha]],"dddd")</f>
        <v>lunes</v>
      </c>
      <c r="G2698">
        <f>WEEKNUM(tbl_Datos[[#This Row],[Fecha]])</f>
        <v>36</v>
      </c>
    </row>
    <row r="2699" spans="2:7" x14ac:dyDescent="0.3">
      <c r="B2699" s="17">
        <v>46265</v>
      </c>
      <c r="C2699" t="s">
        <v>39</v>
      </c>
      <c r="D2699" t="s">
        <v>241</v>
      </c>
      <c r="E2699">
        <v>300</v>
      </c>
      <c r="F2699" t="str">
        <f>TEXT(tbl_Datos[[#This Row],[Fecha]],"dddd")</f>
        <v>lunes</v>
      </c>
      <c r="G2699">
        <f>WEEKNUM(tbl_Datos[[#This Row],[Fecha]])</f>
        <v>36</v>
      </c>
    </row>
    <row r="2700" spans="2:7" x14ac:dyDescent="0.3">
      <c r="B2700" s="17">
        <v>46265</v>
      </c>
      <c r="C2700" t="s">
        <v>106</v>
      </c>
      <c r="D2700" t="s">
        <v>228</v>
      </c>
      <c r="E2700">
        <v>504</v>
      </c>
      <c r="F2700" t="str">
        <f>TEXT(tbl_Datos[[#This Row],[Fecha]],"dddd")</f>
        <v>lunes</v>
      </c>
      <c r="G2700">
        <f>WEEKNUM(tbl_Datos[[#This Row],[Fecha]])</f>
        <v>36</v>
      </c>
    </row>
    <row r="2701" spans="2:7" x14ac:dyDescent="0.3">
      <c r="B2701" s="17">
        <v>46265</v>
      </c>
      <c r="C2701" t="s">
        <v>42</v>
      </c>
      <c r="D2701" t="s">
        <v>223</v>
      </c>
      <c r="E2701">
        <v>159</v>
      </c>
      <c r="F2701" t="str">
        <f>TEXT(tbl_Datos[[#This Row],[Fecha]],"dddd")</f>
        <v>lunes</v>
      </c>
      <c r="G2701">
        <f>WEEKNUM(tbl_Datos[[#This Row],[Fecha]])</f>
        <v>36</v>
      </c>
    </row>
    <row r="2702" spans="2:7" x14ac:dyDescent="0.3">
      <c r="B2702" s="17">
        <v>46265</v>
      </c>
      <c r="C2702" t="s">
        <v>39</v>
      </c>
      <c r="D2702" t="s">
        <v>223</v>
      </c>
      <c r="E2702">
        <v>424</v>
      </c>
      <c r="F2702" t="str">
        <f>TEXT(tbl_Datos[[#This Row],[Fecha]],"dddd")</f>
        <v>lunes</v>
      </c>
      <c r="G2702">
        <f>WEEKNUM(tbl_Datos[[#This Row],[Fecha]])</f>
        <v>36</v>
      </c>
    </row>
    <row r="2703" spans="2:7" x14ac:dyDescent="0.3">
      <c r="B2703" s="17">
        <v>46265</v>
      </c>
      <c r="C2703" t="s">
        <v>42</v>
      </c>
      <c r="D2703" t="s">
        <v>242</v>
      </c>
      <c r="E2703">
        <v>171</v>
      </c>
      <c r="F2703" t="str">
        <f>TEXT(tbl_Datos[[#This Row],[Fecha]],"dddd")</f>
        <v>lunes</v>
      </c>
      <c r="G2703">
        <f>WEEKNUM(tbl_Datos[[#This Row],[Fecha]])</f>
        <v>36</v>
      </c>
    </row>
    <row r="2704" spans="2:7" x14ac:dyDescent="0.3">
      <c r="B2704" s="17">
        <v>46265</v>
      </c>
      <c r="C2704" t="s">
        <v>42</v>
      </c>
      <c r="D2704" t="s">
        <v>217</v>
      </c>
      <c r="E2704">
        <v>1248</v>
      </c>
      <c r="F2704" t="str">
        <f>TEXT(tbl_Datos[[#This Row],[Fecha]],"dddd")</f>
        <v>lunes</v>
      </c>
      <c r="G2704">
        <f>WEEKNUM(tbl_Datos[[#This Row],[Fecha]])</f>
        <v>36</v>
      </c>
    </row>
    <row r="2705" spans="2:7" x14ac:dyDescent="0.3">
      <c r="B2705" s="17">
        <v>46266</v>
      </c>
      <c r="C2705" t="s">
        <v>106</v>
      </c>
      <c r="D2705" t="s">
        <v>228</v>
      </c>
      <c r="E2705">
        <v>1440</v>
      </c>
      <c r="F2705" t="str">
        <f>TEXT(tbl_Datos[[#This Row],[Fecha]],"dddd")</f>
        <v>martes</v>
      </c>
      <c r="G2705">
        <f>WEEKNUM(tbl_Datos[[#This Row],[Fecha]])</f>
        <v>36</v>
      </c>
    </row>
    <row r="2706" spans="2:7" x14ac:dyDescent="0.3">
      <c r="B2706" s="17">
        <v>46266</v>
      </c>
      <c r="C2706" t="s">
        <v>39</v>
      </c>
      <c r="D2706" t="s">
        <v>227</v>
      </c>
      <c r="E2706">
        <v>986</v>
      </c>
      <c r="F2706" t="str">
        <f>TEXT(tbl_Datos[[#This Row],[Fecha]],"dddd")</f>
        <v>martes</v>
      </c>
      <c r="G2706">
        <f>WEEKNUM(tbl_Datos[[#This Row],[Fecha]])</f>
        <v>36</v>
      </c>
    </row>
    <row r="2707" spans="2:7" x14ac:dyDescent="0.3">
      <c r="B2707" s="17">
        <v>46266</v>
      </c>
      <c r="C2707" t="s">
        <v>42</v>
      </c>
      <c r="D2707" t="s">
        <v>242</v>
      </c>
      <c r="E2707">
        <v>1368</v>
      </c>
      <c r="F2707" t="str">
        <f>TEXT(tbl_Datos[[#This Row],[Fecha]],"dddd")</f>
        <v>martes</v>
      </c>
      <c r="G2707">
        <f>WEEKNUM(tbl_Datos[[#This Row],[Fecha]])</f>
        <v>36</v>
      </c>
    </row>
    <row r="2708" spans="2:7" x14ac:dyDescent="0.3">
      <c r="B2708" s="17">
        <v>46266</v>
      </c>
      <c r="C2708" t="s">
        <v>42</v>
      </c>
      <c r="D2708" t="s">
        <v>237</v>
      </c>
      <c r="E2708">
        <v>1449</v>
      </c>
      <c r="F2708" t="str">
        <f>TEXT(tbl_Datos[[#This Row],[Fecha]],"dddd")</f>
        <v>martes</v>
      </c>
      <c r="G2708">
        <f>WEEKNUM(tbl_Datos[[#This Row],[Fecha]])</f>
        <v>36</v>
      </c>
    </row>
    <row r="2709" spans="2:7" x14ac:dyDescent="0.3">
      <c r="B2709" s="17">
        <v>46266</v>
      </c>
      <c r="C2709" t="s">
        <v>39</v>
      </c>
      <c r="D2709" t="s">
        <v>228</v>
      </c>
      <c r="E2709">
        <v>1152</v>
      </c>
      <c r="F2709" t="str">
        <f>TEXT(tbl_Datos[[#This Row],[Fecha]],"dddd")</f>
        <v>martes</v>
      </c>
      <c r="G2709">
        <f>WEEKNUM(tbl_Datos[[#This Row],[Fecha]])</f>
        <v>36</v>
      </c>
    </row>
    <row r="2710" spans="2:7" x14ac:dyDescent="0.3">
      <c r="B2710" s="17">
        <v>46266</v>
      </c>
      <c r="C2710" t="s">
        <v>106</v>
      </c>
      <c r="D2710" t="s">
        <v>233</v>
      </c>
      <c r="E2710">
        <v>357</v>
      </c>
      <c r="F2710" t="str">
        <f>TEXT(tbl_Datos[[#This Row],[Fecha]],"dddd")</f>
        <v>martes</v>
      </c>
      <c r="G2710">
        <f>WEEKNUM(tbl_Datos[[#This Row],[Fecha]])</f>
        <v>36</v>
      </c>
    </row>
    <row r="2711" spans="2:7" x14ac:dyDescent="0.3">
      <c r="B2711" s="17">
        <v>46266</v>
      </c>
      <c r="C2711" t="s">
        <v>106</v>
      </c>
      <c r="D2711" t="s">
        <v>236</v>
      </c>
      <c r="E2711">
        <v>209</v>
      </c>
      <c r="F2711" t="str">
        <f>TEXT(tbl_Datos[[#This Row],[Fecha]],"dddd")</f>
        <v>martes</v>
      </c>
      <c r="G2711">
        <f>WEEKNUM(tbl_Datos[[#This Row],[Fecha]])</f>
        <v>36</v>
      </c>
    </row>
    <row r="2712" spans="2:7" x14ac:dyDescent="0.3">
      <c r="B2712" s="17">
        <v>46266</v>
      </c>
      <c r="C2712" t="s">
        <v>106</v>
      </c>
      <c r="D2712" t="s">
        <v>221</v>
      </c>
      <c r="E2712">
        <v>104</v>
      </c>
      <c r="F2712" t="str">
        <f>TEXT(tbl_Datos[[#This Row],[Fecha]],"dddd")</f>
        <v>martes</v>
      </c>
      <c r="G2712">
        <f>WEEKNUM(tbl_Datos[[#This Row],[Fecha]])</f>
        <v>36</v>
      </c>
    </row>
    <row r="2713" spans="2:7" x14ac:dyDescent="0.3">
      <c r="B2713" s="17">
        <v>46266</v>
      </c>
      <c r="C2713" t="s">
        <v>106</v>
      </c>
      <c r="D2713" t="s">
        <v>241</v>
      </c>
      <c r="E2713">
        <v>900</v>
      </c>
      <c r="F2713" t="str">
        <f>TEXT(tbl_Datos[[#This Row],[Fecha]],"dddd")</f>
        <v>martes</v>
      </c>
      <c r="G2713">
        <f>WEEKNUM(tbl_Datos[[#This Row],[Fecha]])</f>
        <v>36</v>
      </c>
    </row>
    <row r="2714" spans="2:7" x14ac:dyDescent="0.3">
      <c r="B2714" s="17">
        <v>46267</v>
      </c>
      <c r="C2714" t="s">
        <v>39</v>
      </c>
      <c r="D2714" t="s">
        <v>238</v>
      </c>
      <c r="E2714">
        <v>87</v>
      </c>
      <c r="F2714" t="str">
        <f>TEXT(tbl_Datos[[#This Row],[Fecha]],"dddd")</f>
        <v>miércoles</v>
      </c>
      <c r="G2714">
        <f>WEEKNUM(tbl_Datos[[#This Row],[Fecha]])</f>
        <v>36</v>
      </c>
    </row>
    <row r="2715" spans="2:7" x14ac:dyDescent="0.3">
      <c r="B2715" s="17">
        <v>46267</v>
      </c>
      <c r="C2715" t="s">
        <v>106</v>
      </c>
      <c r="D2715" t="s">
        <v>221</v>
      </c>
      <c r="E2715">
        <v>247</v>
      </c>
      <c r="F2715" t="str">
        <f>TEXT(tbl_Datos[[#This Row],[Fecha]],"dddd")</f>
        <v>miércoles</v>
      </c>
      <c r="G2715">
        <f>WEEKNUM(tbl_Datos[[#This Row],[Fecha]])</f>
        <v>36</v>
      </c>
    </row>
    <row r="2716" spans="2:7" x14ac:dyDescent="0.3">
      <c r="B2716" s="17">
        <v>46267</v>
      </c>
      <c r="C2716" t="s">
        <v>38</v>
      </c>
      <c r="D2716" t="s">
        <v>223</v>
      </c>
      <c r="E2716">
        <v>1166</v>
      </c>
      <c r="F2716" t="str">
        <f>TEXT(tbl_Datos[[#This Row],[Fecha]],"dddd")</f>
        <v>miércoles</v>
      </c>
      <c r="G2716">
        <f>WEEKNUM(tbl_Datos[[#This Row],[Fecha]])</f>
        <v>36</v>
      </c>
    </row>
    <row r="2717" spans="2:7" x14ac:dyDescent="0.3">
      <c r="B2717" s="17">
        <v>46267</v>
      </c>
      <c r="C2717" t="s">
        <v>38</v>
      </c>
      <c r="D2717" t="s">
        <v>233</v>
      </c>
      <c r="E2717">
        <v>153</v>
      </c>
      <c r="F2717" t="str">
        <f>TEXT(tbl_Datos[[#This Row],[Fecha]],"dddd")</f>
        <v>miércoles</v>
      </c>
      <c r="G2717">
        <f>WEEKNUM(tbl_Datos[[#This Row],[Fecha]])</f>
        <v>36</v>
      </c>
    </row>
    <row r="2718" spans="2:7" x14ac:dyDescent="0.3">
      <c r="B2718" s="17">
        <v>46267</v>
      </c>
      <c r="C2718" t="s">
        <v>106</v>
      </c>
      <c r="D2718" t="s">
        <v>229</v>
      </c>
      <c r="E2718">
        <v>1760</v>
      </c>
      <c r="F2718" t="str">
        <f>TEXT(tbl_Datos[[#This Row],[Fecha]],"dddd")</f>
        <v>miércoles</v>
      </c>
      <c r="G2718">
        <f>WEEKNUM(tbl_Datos[[#This Row],[Fecha]])</f>
        <v>36</v>
      </c>
    </row>
    <row r="2719" spans="2:7" x14ac:dyDescent="0.3">
      <c r="B2719" s="17">
        <v>46267</v>
      </c>
      <c r="C2719" t="s">
        <v>42</v>
      </c>
      <c r="D2719" t="s">
        <v>227</v>
      </c>
      <c r="E2719">
        <v>290</v>
      </c>
      <c r="F2719" t="str">
        <f>TEXT(tbl_Datos[[#This Row],[Fecha]],"dddd")</f>
        <v>miércoles</v>
      </c>
      <c r="G2719">
        <f>WEEKNUM(tbl_Datos[[#This Row],[Fecha]])</f>
        <v>36</v>
      </c>
    </row>
    <row r="2720" spans="2:7" x14ac:dyDescent="0.3">
      <c r="B2720" s="17">
        <v>46267</v>
      </c>
      <c r="C2720" t="s">
        <v>42</v>
      </c>
      <c r="D2720" t="s">
        <v>232</v>
      </c>
      <c r="E2720">
        <v>141</v>
      </c>
      <c r="F2720" t="str">
        <f>TEXT(tbl_Datos[[#This Row],[Fecha]],"dddd")</f>
        <v>miércoles</v>
      </c>
      <c r="G2720">
        <f>WEEKNUM(tbl_Datos[[#This Row],[Fecha]])</f>
        <v>36</v>
      </c>
    </row>
    <row r="2721" spans="2:7" x14ac:dyDescent="0.3">
      <c r="B2721" s="17">
        <v>46267</v>
      </c>
      <c r="C2721" t="s">
        <v>38</v>
      </c>
      <c r="D2721" t="s">
        <v>225</v>
      </c>
      <c r="E2721">
        <v>256</v>
      </c>
      <c r="F2721" t="str">
        <f>TEXT(tbl_Datos[[#This Row],[Fecha]],"dddd")</f>
        <v>miércoles</v>
      </c>
      <c r="G2721">
        <f>WEEKNUM(tbl_Datos[[#This Row],[Fecha]])</f>
        <v>36</v>
      </c>
    </row>
    <row r="2722" spans="2:7" x14ac:dyDescent="0.3">
      <c r="B2722" s="17">
        <v>46267</v>
      </c>
      <c r="C2722" t="s">
        <v>106</v>
      </c>
      <c r="D2722" t="s">
        <v>235</v>
      </c>
      <c r="E2722">
        <v>645</v>
      </c>
      <c r="F2722" t="str">
        <f>TEXT(tbl_Datos[[#This Row],[Fecha]],"dddd")</f>
        <v>miércoles</v>
      </c>
      <c r="G2722">
        <f>WEEKNUM(tbl_Datos[[#This Row],[Fecha]])</f>
        <v>36</v>
      </c>
    </row>
    <row r="2723" spans="2:7" x14ac:dyDescent="0.3">
      <c r="B2723" s="17">
        <v>46267</v>
      </c>
      <c r="C2723" t="s">
        <v>42</v>
      </c>
      <c r="D2723" t="s">
        <v>219</v>
      </c>
      <c r="E2723">
        <v>2093</v>
      </c>
      <c r="F2723" t="str">
        <f>TEXT(tbl_Datos[[#This Row],[Fecha]],"dddd")</f>
        <v>miércoles</v>
      </c>
      <c r="G2723">
        <f>WEEKNUM(tbl_Datos[[#This Row],[Fecha]])</f>
        <v>36</v>
      </c>
    </row>
    <row r="2724" spans="2:7" x14ac:dyDescent="0.3">
      <c r="B2724" s="17">
        <v>46267</v>
      </c>
      <c r="C2724" t="s">
        <v>42</v>
      </c>
      <c r="D2724" t="s">
        <v>233</v>
      </c>
      <c r="E2724">
        <v>714</v>
      </c>
      <c r="F2724" t="str">
        <f>TEXT(tbl_Datos[[#This Row],[Fecha]],"dddd")</f>
        <v>miércoles</v>
      </c>
      <c r="G2724">
        <f>WEEKNUM(tbl_Datos[[#This Row],[Fecha]])</f>
        <v>36</v>
      </c>
    </row>
    <row r="2725" spans="2:7" x14ac:dyDescent="0.3">
      <c r="B2725" s="17">
        <v>46268</v>
      </c>
      <c r="C2725" t="s">
        <v>38</v>
      </c>
      <c r="D2725" t="s">
        <v>242</v>
      </c>
      <c r="E2725">
        <v>456</v>
      </c>
      <c r="F2725" t="str">
        <f>TEXT(tbl_Datos[[#This Row],[Fecha]],"dddd")</f>
        <v>jueves</v>
      </c>
      <c r="G2725">
        <f>WEEKNUM(tbl_Datos[[#This Row],[Fecha]])</f>
        <v>36</v>
      </c>
    </row>
    <row r="2726" spans="2:7" x14ac:dyDescent="0.3">
      <c r="B2726" s="17">
        <v>46268</v>
      </c>
      <c r="C2726" t="s">
        <v>38</v>
      </c>
      <c r="D2726" t="s">
        <v>233</v>
      </c>
      <c r="E2726">
        <v>867</v>
      </c>
      <c r="F2726" t="str">
        <f>TEXT(tbl_Datos[[#This Row],[Fecha]],"dddd")</f>
        <v>jueves</v>
      </c>
      <c r="G2726">
        <f>WEEKNUM(tbl_Datos[[#This Row],[Fecha]])</f>
        <v>36</v>
      </c>
    </row>
    <row r="2727" spans="2:7" x14ac:dyDescent="0.3">
      <c r="B2727" s="17">
        <v>46268</v>
      </c>
      <c r="C2727" t="s">
        <v>39</v>
      </c>
      <c r="D2727" t="s">
        <v>226</v>
      </c>
      <c r="E2727">
        <v>2112</v>
      </c>
      <c r="F2727" t="str">
        <f>TEXT(tbl_Datos[[#This Row],[Fecha]],"dddd")</f>
        <v>jueves</v>
      </c>
      <c r="G2727">
        <f>WEEKNUM(tbl_Datos[[#This Row],[Fecha]])</f>
        <v>36</v>
      </c>
    </row>
    <row r="2728" spans="2:7" x14ac:dyDescent="0.3">
      <c r="B2728" s="17">
        <v>46268</v>
      </c>
      <c r="C2728" t="s">
        <v>38</v>
      </c>
      <c r="D2728" t="s">
        <v>241</v>
      </c>
      <c r="E2728">
        <v>300</v>
      </c>
      <c r="F2728" t="str">
        <f>TEXT(tbl_Datos[[#This Row],[Fecha]],"dddd")</f>
        <v>jueves</v>
      </c>
      <c r="G2728">
        <f>WEEKNUM(tbl_Datos[[#This Row],[Fecha]])</f>
        <v>36</v>
      </c>
    </row>
    <row r="2729" spans="2:7" x14ac:dyDescent="0.3">
      <c r="B2729" s="17">
        <v>46268</v>
      </c>
      <c r="C2729" t="s">
        <v>106</v>
      </c>
      <c r="D2729" t="s">
        <v>225</v>
      </c>
      <c r="E2729">
        <v>1088</v>
      </c>
      <c r="F2729" t="str">
        <f>TEXT(tbl_Datos[[#This Row],[Fecha]],"dddd")</f>
        <v>jueves</v>
      </c>
      <c r="G2729">
        <f>WEEKNUM(tbl_Datos[[#This Row],[Fecha]])</f>
        <v>36</v>
      </c>
    </row>
    <row r="2730" spans="2:7" x14ac:dyDescent="0.3">
      <c r="B2730" s="17">
        <v>46268</v>
      </c>
      <c r="C2730" t="s">
        <v>39</v>
      </c>
      <c r="D2730" t="s">
        <v>242</v>
      </c>
      <c r="E2730">
        <v>1311</v>
      </c>
      <c r="F2730" t="str">
        <f>TEXT(tbl_Datos[[#This Row],[Fecha]],"dddd")</f>
        <v>jueves</v>
      </c>
      <c r="G2730">
        <f>WEEKNUM(tbl_Datos[[#This Row],[Fecha]])</f>
        <v>36</v>
      </c>
    </row>
    <row r="2731" spans="2:7" x14ac:dyDescent="0.3">
      <c r="B2731" s="17">
        <v>46268</v>
      </c>
      <c r="C2731" t="s">
        <v>39</v>
      </c>
      <c r="D2731" t="s">
        <v>226</v>
      </c>
      <c r="E2731">
        <v>480</v>
      </c>
      <c r="F2731" t="str">
        <f>TEXT(tbl_Datos[[#This Row],[Fecha]],"dddd")</f>
        <v>jueves</v>
      </c>
      <c r="G2731">
        <f>WEEKNUM(tbl_Datos[[#This Row],[Fecha]])</f>
        <v>36</v>
      </c>
    </row>
    <row r="2732" spans="2:7" x14ac:dyDescent="0.3">
      <c r="B2732" s="17">
        <v>46268</v>
      </c>
      <c r="C2732" t="s">
        <v>39</v>
      </c>
      <c r="D2732" t="s">
        <v>240</v>
      </c>
      <c r="E2732">
        <v>225</v>
      </c>
      <c r="F2732" t="str">
        <f>TEXT(tbl_Datos[[#This Row],[Fecha]],"dddd")</f>
        <v>jueves</v>
      </c>
      <c r="G2732">
        <f>WEEKNUM(tbl_Datos[[#This Row],[Fecha]])</f>
        <v>36</v>
      </c>
    </row>
    <row r="2733" spans="2:7" x14ac:dyDescent="0.3">
      <c r="B2733" s="17">
        <v>46268</v>
      </c>
      <c r="C2733" t="s">
        <v>42</v>
      </c>
      <c r="D2733" t="s">
        <v>236</v>
      </c>
      <c r="E2733">
        <v>77</v>
      </c>
      <c r="F2733" t="str">
        <f>TEXT(tbl_Datos[[#This Row],[Fecha]],"dddd")</f>
        <v>jueves</v>
      </c>
      <c r="G2733">
        <f>WEEKNUM(tbl_Datos[[#This Row],[Fecha]])</f>
        <v>36</v>
      </c>
    </row>
    <row r="2734" spans="2:7" x14ac:dyDescent="0.3">
      <c r="B2734" s="17">
        <v>46268</v>
      </c>
      <c r="C2734" t="s">
        <v>39</v>
      </c>
      <c r="D2734" t="s">
        <v>228</v>
      </c>
      <c r="E2734">
        <v>1512</v>
      </c>
      <c r="F2734" t="str">
        <f>TEXT(tbl_Datos[[#This Row],[Fecha]],"dddd")</f>
        <v>jueves</v>
      </c>
      <c r="G2734">
        <f>WEEKNUM(tbl_Datos[[#This Row],[Fecha]])</f>
        <v>36</v>
      </c>
    </row>
    <row r="2735" spans="2:7" x14ac:dyDescent="0.3">
      <c r="B2735" s="17">
        <v>46268</v>
      </c>
      <c r="C2735" t="s">
        <v>42</v>
      </c>
      <c r="D2735" t="s">
        <v>232</v>
      </c>
      <c r="E2735">
        <v>1128</v>
      </c>
      <c r="F2735" t="str">
        <f>TEXT(tbl_Datos[[#This Row],[Fecha]],"dddd")</f>
        <v>jueves</v>
      </c>
      <c r="G2735">
        <f>WEEKNUM(tbl_Datos[[#This Row],[Fecha]])</f>
        <v>36</v>
      </c>
    </row>
    <row r="2736" spans="2:7" x14ac:dyDescent="0.3">
      <c r="B2736" s="17">
        <v>46268</v>
      </c>
      <c r="C2736" t="s">
        <v>39</v>
      </c>
      <c r="D2736" t="s">
        <v>242</v>
      </c>
      <c r="E2736">
        <v>684</v>
      </c>
      <c r="F2736" t="str">
        <f>TEXT(tbl_Datos[[#This Row],[Fecha]],"dddd")</f>
        <v>jueves</v>
      </c>
      <c r="G2736">
        <f>WEEKNUM(tbl_Datos[[#This Row],[Fecha]])</f>
        <v>36</v>
      </c>
    </row>
    <row r="2737" spans="2:7" x14ac:dyDescent="0.3">
      <c r="B2737" s="17">
        <v>46269</v>
      </c>
      <c r="C2737" t="s">
        <v>106</v>
      </c>
      <c r="D2737" t="s">
        <v>215</v>
      </c>
      <c r="E2737">
        <v>1173</v>
      </c>
      <c r="F2737" t="str">
        <f>TEXT(tbl_Datos[[#This Row],[Fecha]],"dddd")</f>
        <v>viernes</v>
      </c>
      <c r="G2737">
        <f>WEEKNUM(tbl_Datos[[#This Row],[Fecha]])</f>
        <v>36</v>
      </c>
    </row>
    <row r="2738" spans="2:7" x14ac:dyDescent="0.3">
      <c r="B2738" s="17">
        <v>46269</v>
      </c>
      <c r="C2738" t="s">
        <v>38</v>
      </c>
      <c r="D2738" t="s">
        <v>215</v>
      </c>
      <c r="E2738">
        <v>1104</v>
      </c>
      <c r="F2738" t="str">
        <f>TEXT(tbl_Datos[[#This Row],[Fecha]],"dddd")</f>
        <v>viernes</v>
      </c>
      <c r="G2738">
        <f>WEEKNUM(tbl_Datos[[#This Row],[Fecha]])</f>
        <v>36</v>
      </c>
    </row>
    <row r="2739" spans="2:7" x14ac:dyDescent="0.3">
      <c r="B2739" s="17">
        <v>46269</v>
      </c>
      <c r="C2739" t="s">
        <v>106</v>
      </c>
      <c r="D2739" t="s">
        <v>242</v>
      </c>
      <c r="E2739">
        <v>912</v>
      </c>
      <c r="F2739" t="str">
        <f>TEXT(tbl_Datos[[#This Row],[Fecha]],"dddd")</f>
        <v>viernes</v>
      </c>
      <c r="G2739">
        <f>WEEKNUM(tbl_Datos[[#This Row],[Fecha]])</f>
        <v>36</v>
      </c>
    </row>
    <row r="2740" spans="2:7" x14ac:dyDescent="0.3">
      <c r="B2740" s="17">
        <v>46269</v>
      </c>
      <c r="C2740" t="s">
        <v>39</v>
      </c>
      <c r="D2740" t="s">
        <v>217</v>
      </c>
      <c r="E2740">
        <v>260</v>
      </c>
      <c r="F2740" t="str">
        <f>TEXT(tbl_Datos[[#This Row],[Fecha]],"dddd")</f>
        <v>viernes</v>
      </c>
      <c r="G2740">
        <f>WEEKNUM(tbl_Datos[[#This Row],[Fecha]])</f>
        <v>36</v>
      </c>
    </row>
    <row r="2741" spans="2:7" x14ac:dyDescent="0.3">
      <c r="B2741" s="17">
        <v>46269</v>
      </c>
      <c r="C2741" t="s">
        <v>38</v>
      </c>
      <c r="D2741" t="s">
        <v>215</v>
      </c>
      <c r="E2741">
        <v>828</v>
      </c>
      <c r="F2741" t="str">
        <f>TEXT(tbl_Datos[[#This Row],[Fecha]],"dddd")</f>
        <v>viernes</v>
      </c>
      <c r="G2741">
        <f>WEEKNUM(tbl_Datos[[#This Row],[Fecha]])</f>
        <v>36</v>
      </c>
    </row>
    <row r="2742" spans="2:7" x14ac:dyDescent="0.3">
      <c r="B2742" s="17">
        <v>46269</v>
      </c>
      <c r="C2742" t="s">
        <v>38</v>
      </c>
      <c r="D2742" t="s">
        <v>229</v>
      </c>
      <c r="E2742">
        <v>1056</v>
      </c>
      <c r="F2742" t="str">
        <f>TEXT(tbl_Datos[[#This Row],[Fecha]],"dddd")</f>
        <v>viernes</v>
      </c>
      <c r="G2742">
        <f>WEEKNUM(tbl_Datos[[#This Row],[Fecha]])</f>
        <v>36</v>
      </c>
    </row>
    <row r="2743" spans="2:7" x14ac:dyDescent="0.3">
      <c r="B2743" s="17">
        <v>46269</v>
      </c>
      <c r="C2743" t="s">
        <v>106</v>
      </c>
      <c r="D2743" t="s">
        <v>240</v>
      </c>
      <c r="E2743">
        <v>450</v>
      </c>
      <c r="F2743" t="str">
        <f>TEXT(tbl_Datos[[#This Row],[Fecha]],"dddd")</f>
        <v>viernes</v>
      </c>
      <c r="G2743">
        <f>WEEKNUM(tbl_Datos[[#This Row],[Fecha]])</f>
        <v>36</v>
      </c>
    </row>
    <row r="2744" spans="2:7" x14ac:dyDescent="0.3">
      <c r="B2744" s="17">
        <v>46269</v>
      </c>
      <c r="C2744" t="s">
        <v>42</v>
      </c>
      <c r="D2744" t="s">
        <v>240</v>
      </c>
      <c r="E2744">
        <v>720</v>
      </c>
      <c r="F2744" t="str">
        <f>TEXT(tbl_Datos[[#This Row],[Fecha]],"dddd")</f>
        <v>viernes</v>
      </c>
      <c r="G2744">
        <f>WEEKNUM(tbl_Datos[[#This Row],[Fecha]])</f>
        <v>36</v>
      </c>
    </row>
    <row r="2745" spans="2:7" x14ac:dyDescent="0.3">
      <c r="B2745" s="17">
        <v>46270</v>
      </c>
      <c r="C2745" t="s">
        <v>42</v>
      </c>
      <c r="D2745" t="s">
        <v>227</v>
      </c>
      <c r="E2745">
        <v>928</v>
      </c>
      <c r="F2745" t="str">
        <f>TEXT(tbl_Datos[[#This Row],[Fecha]],"dddd")</f>
        <v>sábado</v>
      </c>
      <c r="G2745">
        <f>WEEKNUM(tbl_Datos[[#This Row],[Fecha]])</f>
        <v>36</v>
      </c>
    </row>
    <row r="2746" spans="2:7" x14ac:dyDescent="0.3">
      <c r="B2746" s="17">
        <v>46270</v>
      </c>
      <c r="C2746" t="s">
        <v>106</v>
      </c>
      <c r="D2746" t="s">
        <v>237</v>
      </c>
      <c r="E2746">
        <v>504</v>
      </c>
      <c r="F2746" t="str">
        <f>TEXT(tbl_Datos[[#This Row],[Fecha]],"dddd")</f>
        <v>sábado</v>
      </c>
      <c r="G2746">
        <f>WEEKNUM(tbl_Datos[[#This Row],[Fecha]])</f>
        <v>36</v>
      </c>
    </row>
    <row r="2747" spans="2:7" x14ac:dyDescent="0.3">
      <c r="B2747" s="17">
        <v>46270</v>
      </c>
      <c r="C2747" t="s">
        <v>38</v>
      </c>
      <c r="D2747" t="s">
        <v>227</v>
      </c>
      <c r="E2747">
        <v>812</v>
      </c>
      <c r="F2747" t="str">
        <f>TEXT(tbl_Datos[[#This Row],[Fecha]],"dddd")</f>
        <v>sábado</v>
      </c>
      <c r="G2747">
        <f>WEEKNUM(tbl_Datos[[#This Row],[Fecha]])</f>
        <v>36</v>
      </c>
    </row>
    <row r="2748" spans="2:7" x14ac:dyDescent="0.3">
      <c r="B2748" s="17">
        <v>46270</v>
      </c>
      <c r="C2748" t="s">
        <v>39</v>
      </c>
      <c r="D2748" t="s">
        <v>215</v>
      </c>
      <c r="E2748">
        <v>897</v>
      </c>
      <c r="F2748" t="str">
        <f>TEXT(tbl_Datos[[#This Row],[Fecha]],"dddd")</f>
        <v>sábado</v>
      </c>
      <c r="G2748">
        <f>WEEKNUM(tbl_Datos[[#This Row],[Fecha]])</f>
        <v>36</v>
      </c>
    </row>
    <row r="2749" spans="2:7" x14ac:dyDescent="0.3">
      <c r="B2749" s="17">
        <v>46270</v>
      </c>
      <c r="C2749" t="s">
        <v>39</v>
      </c>
      <c r="D2749" t="s">
        <v>223</v>
      </c>
      <c r="E2749">
        <v>265</v>
      </c>
      <c r="F2749" t="str">
        <f>TEXT(tbl_Datos[[#This Row],[Fecha]],"dddd")</f>
        <v>sábado</v>
      </c>
      <c r="G2749">
        <f>WEEKNUM(tbl_Datos[[#This Row],[Fecha]])</f>
        <v>36</v>
      </c>
    </row>
    <row r="2750" spans="2:7" x14ac:dyDescent="0.3">
      <c r="B2750" s="17">
        <v>46270</v>
      </c>
      <c r="C2750" t="s">
        <v>42</v>
      </c>
      <c r="D2750" t="s">
        <v>219</v>
      </c>
      <c r="E2750">
        <v>1547</v>
      </c>
      <c r="F2750" t="str">
        <f>TEXT(tbl_Datos[[#This Row],[Fecha]],"dddd")</f>
        <v>sábado</v>
      </c>
      <c r="G2750">
        <f>WEEKNUM(tbl_Datos[[#This Row],[Fecha]])</f>
        <v>36</v>
      </c>
    </row>
    <row r="2751" spans="2:7" x14ac:dyDescent="0.3">
      <c r="B2751" s="17">
        <v>46270</v>
      </c>
      <c r="C2751" t="s">
        <v>106</v>
      </c>
      <c r="D2751" t="s">
        <v>230</v>
      </c>
      <c r="E2751">
        <v>185</v>
      </c>
      <c r="F2751" t="str">
        <f>TEXT(tbl_Datos[[#This Row],[Fecha]],"dddd")</f>
        <v>sábado</v>
      </c>
      <c r="G2751">
        <f>WEEKNUM(tbl_Datos[[#This Row],[Fecha]])</f>
        <v>36</v>
      </c>
    </row>
    <row r="2752" spans="2:7" x14ac:dyDescent="0.3">
      <c r="B2752" s="17">
        <v>46270</v>
      </c>
      <c r="C2752" t="s">
        <v>38</v>
      </c>
      <c r="D2752" t="s">
        <v>234</v>
      </c>
      <c r="E2752">
        <v>765</v>
      </c>
      <c r="F2752" t="str">
        <f>TEXT(tbl_Datos[[#This Row],[Fecha]],"dddd")</f>
        <v>sábado</v>
      </c>
      <c r="G2752">
        <f>WEEKNUM(tbl_Datos[[#This Row],[Fecha]])</f>
        <v>36</v>
      </c>
    </row>
    <row r="2753" spans="2:7" x14ac:dyDescent="0.3">
      <c r="B2753" s="17">
        <v>46270</v>
      </c>
      <c r="C2753" t="s">
        <v>39</v>
      </c>
      <c r="D2753" t="s">
        <v>217</v>
      </c>
      <c r="E2753">
        <v>208</v>
      </c>
      <c r="F2753" t="str">
        <f>TEXT(tbl_Datos[[#This Row],[Fecha]],"dddd")</f>
        <v>sábado</v>
      </c>
      <c r="G2753">
        <f>WEEKNUM(tbl_Datos[[#This Row],[Fecha]])</f>
        <v>36</v>
      </c>
    </row>
    <row r="2754" spans="2:7" x14ac:dyDescent="0.3">
      <c r="B2754" s="17">
        <v>46270</v>
      </c>
      <c r="C2754" t="s">
        <v>42</v>
      </c>
      <c r="D2754" t="s">
        <v>230</v>
      </c>
      <c r="E2754">
        <v>851</v>
      </c>
      <c r="F2754" t="str">
        <f>TEXT(tbl_Datos[[#This Row],[Fecha]],"dddd")</f>
        <v>sábado</v>
      </c>
      <c r="G2754">
        <f>WEEKNUM(tbl_Datos[[#This Row],[Fecha]])</f>
        <v>36</v>
      </c>
    </row>
    <row r="2755" spans="2:7" x14ac:dyDescent="0.3">
      <c r="B2755" s="17">
        <v>46270</v>
      </c>
      <c r="C2755" t="s">
        <v>42</v>
      </c>
      <c r="D2755" t="s">
        <v>237</v>
      </c>
      <c r="E2755">
        <v>882</v>
      </c>
      <c r="F2755" t="str">
        <f>TEXT(tbl_Datos[[#This Row],[Fecha]],"dddd")</f>
        <v>sábado</v>
      </c>
      <c r="G2755">
        <f>WEEKNUM(tbl_Datos[[#This Row],[Fecha]])</f>
        <v>36</v>
      </c>
    </row>
    <row r="2756" spans="2:7" x14ac:dyDescent="0.3">
      <c r="B2756" s="17">
        <v>46271</v>
      </c>
      <c r="C2756" t="s">
        <v>38</v>
      </c>
      <c r="D2756" t="s">
        <v>223</v>
      </c>
      <c r="E2756">
        <v>1007</v>
      </c>
      <c r="F2756" t="str">
        <f>TEXT(tbl_Datos[[#This Row],[Fecha]],"dddd")</f>
        <v>domingo</v>
      </c>
      <c r="G2756">
        <f>WEEKNUM(tbl_Datos[[#This Row],[Fecha]])</f>
        <v>37</v>
      </c>
    </row>
    <row r="2757" spans="2:7" x14ac:dyDescent="0.3">
      <c r="B2757" s="17">
        <v>46271</v>
      </c>
      <c r="C2757" t="s">
        <v>38</v>
      </c>
      <c r="D2757" t="s">
        <v>223</v>
      </c>
      <c r="E2757">
        <v>795</v>
      </c>
      <c r="F2757" t="str">
        <f>TEXT(tbl_Datos[[#This Row],[Fecha]],"dddd")</f>
        <v>domingo</v>
      </c>
      <c r="G2757">
        <f>WEEKNUM(tbl_Datos[[#This Row],[Fecha]])</f>
        <v>37</v>
      </c>
    </row>
    <row r="2758" spans="2:7" x14ac:dyDescent="0.3">
      <c r="B2758" s="17">
        <v>46271</v>
      </c>
      <c r="C2758" t="s">
        <v>106</v>
      </c>
      <c r="D2758" t="s">
        <v>226</v>
      </c>
      <c r="E2758">
        <v>2400</v>
      </c>
      <c r="F2758" t="str">
        <f>TEXT(tbl_Datos[[#This Row],[Fecha]],"dddd")</f>
        <v>domingo</v>
      </c>
      <c r="G2758">
        <f>WEEKNUM(tbl_Datos[[#This Row],[Fecha]])</f>
        <v>37</v>
      </c>
    </row>
    <row r="2759" spans="2:7" x14ac:dyDescent="0.3">
      <c r="B2759" s="17">
        <v>46271</v>
      </c>
      <c r="C2759" t="s">
        <v>106</v>
      </c>
      <c r="D2759" t="s">
        <v>227</v>
      </c>
      <c r="E2759">
        <v>522</v>
      </c>
      <c r="F2759" t="str">
        <f>TEXT(tbl_Datos[[#This Row],[Fecha]],"dddd")</f>
        <v>domingo</v>
      </c>
      <c r="G2759">
        <f>WEEKNUM(tbl_Datos[[#This Row],[Fecha]])</f>
        <v>37</v>
      </c>
    </row>
    <row r="2760" spans="2:7" x14ac:dyDescent="0.3">
      <c r="B2760" s="17">
        <v>46271</v>
      </c>
      <c r="C2760" t="s">
        <v>38</v>
      </c>
      <c r="D2760" t="s">
        <v>223</v>
      </c>
      <c r="E2760">
        <v>1166</v>
      </c>
      <c r="F2760" t="str">
        <f>TEXT(tbl_Datos[[#This Row],[Fecha]],"dddd")</f>
        <v>domingo</v>
      </c>
      <c r="G2760">
        <f>WEEKNUM(tbl_Datos[[#This Row],[Fecha]])</f>
        <v>37</v>
      </c>
    </row>
    <row r="2761" spans="2:7" x14ac:dyDescent="0.3">
      <c r="B2761" s="17">
        <v>46271</v>
      </c>
      <c r="C2761" t="s">
        <v>42</v>
      </c>
      <c r="D2761" t="s">
        <v>227</v>
      </c>
      <c r="E2761">
        <v>290</v>
      </c>
      <c r="F2761" t="str">
        <f>TEXT(tbl_Datos[[#This Row],[Fecha]],"dddd")</f>
        <v>domingo</v>
      </c>
      <c r="G2761">
        <f>WEEKNUM(tbl_Datos[[#This Row],[Fecha]])</f>
        <v>37</v>
      </c>
    </row>
    <row r="2762" spans="2:7" x14ac:dyDescent="0.3">
      <c r="B2762" s="17">
        <v>46271</v>
      </c>
      <c r="C2762" t="s">
        <v>42</v>
      </c>
      <c r="D2762" t="s">
        <v>230</v>
      </c>
      <c r="E2762">
        <v>111</v>
      </c>
      <c r="F2762" t="str">
        <f>TEXT(tbl_Datos[[#This Row],[Fecha]],"dddd")</f>
        <v>domingo</v>
      </c>
      <c r="G2762">
        <f>WEEKNUM(tbl_Datos[[#This Row],[Fecha]])</f>
        <v>37</v>
      </c>
    </row>
    <row r="2763" spans="2:7" x14ac:dyDescent="0.3">
      <c r="B2763" s="17">
        <v>46271</v>
      </c>
      <c r="C2763" t="s">
        <v>106</v>
      </c>
      <c r="D2763" t="s">
        <v>237</v>
      </c>
      <c r="E2763">
        <v>1008</v>
      </c>
      <c r="F2763" t="str">
        <f>TEXT(tbl_Datos[[#This Row],[Fecha]],"dddd")</f>
        <v>domingo</v>
      </c>
      <c r="G2763">
        <f>WEEKNUM(tbl_Datos[[#This Row],[Fecha]])</f>
        <v>37</v>
      </c>
    </row>
    <row r="2764" spans="2:7" x14ac:dyDescent="0.3">
      <c r="B2764" s="17">
        <v>46271</v>
      </c>
      <c r="C2764" t="s">
        <v>38</v>
      </c>
      <c r="D2764" t="s">
        <v>238</v>
      </c>
      <c r="E2764">
        <v>1044</v>
      </c>
      <c r="F2764" t="str">
        <f>TEXT(tbl_Datos[[#This Row],[Fecha]],"dddd")</f>
        <v>domingo</v>
      </c>
      <c r="G2764">
        <f>WEEKNUM(tbl_Datos[[#This Row],[Fecha]])</f>
        <v>37</v>
      </c>
    </row>
    <row r="2765" spans="2:7" x14ac:dyDescent="0.3">
      <c r="B2765" s="17">
        <v>46271</v>
      </c>
      <c r="C2765" t="s">
        <v>38</v>
      </c>
      <c r="D2765" t="s">
        <v>241</v>
      </c>
      <c r="E2765">
        <v>600</v>
      </c>
      <c r="F2765" t="str">
        <f>TEXT(tbl_Datos[[#This Row],[Fecha]],"dddd")</f>
        <v>domingo</v>
      </c>
      <c r="G2765">
        <f>WEEKNUM(tbl_Datos[[#This Row],[Fecha]])</f>
        <v>37</v>
      </c>
    </row>
    <row r="2766" spans="2:7" x14ac:dyDescent="0.3">
      <c r="B2766" s="17">
        <v>46271</v>
      </c>
      <c r="C2766" t="s">
        <v>38</v>
      </c>
      <c r="D2766" t="s">
        <v>229</v>
      </c>
      <c r="E2766">
        <v>1672</v>
      </c>
      <c r="F2766" t="str">
        <f>TEXT(tbl_Datos[[#This Row],[Fecha]],"dddd")</f>
        <v>domingo</v>
      </c>
      <c r="G2766">
        <f>WEEKNUM(tbl_Datos[[#This Row],[Fecha]])</f>
        <v>37</v>
      </c>
    </row>
    <row r="2767" spans="2:7" x14ac:dyDescent="0.3">
      <c r="B2767" s="17">
        <v>46271</v>
      </c>
      <c r="C2767" t="s">
        <v>38</v>
      </c>
      <c r="D2767" t="s">
        <v>236</v>
      </c>
      <c r="E2767">
        <v>132</v>
      </c>
      <c r="F2767" t="str">
        <f>TEXT(tbl_Datos[[#This Row],[Fecha]],"dddd")</f>
        <v>domingo</v>
      </c>
      <c r="G2767">
        <f>WEEKNUM(tbl_Datos[[#This Row],[Fecha]])</f>
        <v>37</v>
      </c>
    </row>
    <row r="2768" spans="2:7" x14ac:dyDescent="0.3">
      <c r="B2768" s="17">
        <v>46271</v>
      </c>
      <c r="C2768" t="s">
        <v>39</v>
      </c>
      <c r="D2768" t="s">
        <v>229</v>
      </c>
      <c r="E2768">
        <v>2024</v>
      </c>
      <c r="F2768" t="str">
        <f>TEXT(tbl_Datos[[#This Row],[Fecha]],"dddd")</f>
        <v>domingo</v>
      </c>
      <c r="G2768">
        <f>WEEKNUM(tbl_Datos[[#This Row],[Fecha]])</f>
        <v>37</v>
      </c>
    </row>
    <row r="2769" spans="2:7" x14ac:dyDescent="0.3">
      <c r="B2769" s="17">
        <v>46271</v>
      </c>
      <c r="C2769" t="s">
        <v>106</v>
      </c>
      <c r="D2769" t="s">
        <v>237</v>
      </c>
      <c r="E2769">
        <v>630</v>
      </c>
      <c r="F2769" t="str">
        <f>TEXT(tbl_Datos[[#This Row],[Fecha]],"dddd")</f>
        <v>domingo</v>
      </c>
      <c r="G2769">
        <f>WEEKNUM(tbl_Datos[[#This Row],[Fecha]])</f>
        <v>37</v>
      </c>
    </row>
    <row r="2770" spans="2:7" x14ac:dyDescent="0.3">
      <c r="B2770" s="17">
        <v>46272</v>
      </c>
      <c r="C2770" t="s">
        <v>39</v>
      </c>
      <c r="D2770" t="s">
        <v>228</v>
      </c>
      <c r="E2770">
        <v>1800</v>
      </c>
      <c r="F2770" t="str">
        <f>TEXT(tbl_Datos[[#This Row],[Fecha]],"dddd")</f>
        <v>lunes</v>
      </c>
      <c r="G2770">
        <f>WEEKNUM(tbl_Datos[[#This Row],[Fecha]])</f>
        <v>37</v>
      </c>
    </row>
    <row r="2771" spans="2:7" x14ac:dyDescent="0.3">
      <c r="B2771" s="17">
        <v>46272</v>
      </c>
      <c r="C2771" t="s">
        <v>38</v>
      </c>
      <c r="D2771" t="s">
        <v>226</v>
      </c>
      <c r="E2771">
        <v>1536</v>
      </c>
      <c r="F2771" t="str">
        <f>TEXT(tbl_Datos[[#This Row],[Fecha]],"dddd")</f>
        <v>lunes</v>
      </c>
      <c r="G2771">
        <f>WEEKNUM(tbl_Datos[[#This Row],[Fecha]])</f>
        <v>37</v>
      </c>
    </row>
    <row r="2772" spans="2:7" x14ac:dyDescent="0.3">
      <c r="B2772" s="17">
        <v>46272</v>
      </c>
      <c r="C2772" t="s">
        <v>106</v>
      </c>
      <c r="D2772" t="s">
        <v>229</v>
      </c>
      <c r="E2772">
        <v>1936</v>
      </c>
      <c r="F2772" t="str">
        <f>TEXT(tbl_Datos[[#This Row],[Fecha]],"dddd")</f>
        <v>lunes</v>
      </c>
      <c r="G2772">
        <f>WEEKNUM(tbl_Datos[[#This Row],[Fecha]])</f>
        <v>37</v>
      </c>
    </row>
    <row r="2773" spans="2:7" x14ac:dyDescent="0.3">
      <c r="B2773" s="17">
        <v>46272</v>
      </c>
      <c r="C2773" t="s">
        <v>106</v>
      </c>
      <c r="D2773" t="s">
        <v>233</v>
      </c>
      <c r="E2773">
        <v>510</v>
      </c>
      <c r="F2773" t="str">
        <f>TEXT(tbl_Datos[[#This Row],[Fecha]],"dddd")</f>
        <v>lunes</v>
      </c>
      <c r="G2773">
        <f>WEEKNUM(tbl_Datos[[#This Row],[Fecha]])</f>
        <v>37</v>
      </c>
    </row>
    <row r="2774" spans="2:7" x14ac:dyDescent="0.3">
      <c r="B2774" s="17">
        <v>46272</v>
      </c>
      <c r="C2774" t="s">
        <v>39</v>
      </c>
      <c r="D2774" t="s">
        <v>231</v>
      </c>
      <c r="E2774">
        <v>44</v>
      </c>
      <c r="F2774" t="str">
        <f>TEXT(tbl_Datos[[#This Row],[Fecha]],"dddd")</f>
        <v>lunes</v>
      </c>
      <c r="G2774">
        <f>WEEKNUM(tbl_Datos[[#This Row],[Fecha]])</f>
        <v>37</v>
      </c>
    </row>
    <row r="2775" spans="2:7" x14ac:dyDescent="0.3">
      <c r="B2775" s="17">
        <v>46272</v>
      </c>
      <c r="C2775" t="s">
        <v>39</v>
      </c>
      <c r="D2775" t="s">
        <v>240</v>
      </c>
      <c r="E2775">
        <v>90</v>
      </c>
      <c r="F2775" t="str">
        <f>TEXT(tbl_Datos[[#This Row],[Fecha]],"dddd")</f>
        <v>lunes</v>
      </c>
      <c r="G2775">
        <f>WEEKNUM(tbl_Datos[[#This Row],[Fecha]])</f>
        <v>37</v>
      </c>
    </row>
    <row r="2776" spans="2:7" x14ac:dyDescent="0.3">
      <c r="B2776" s="17">
        <v>46272</v>
      </c>
      <c r="C2776" t="s">
        <v>39</v>
      </c>
      <c r="D2776" t="s">
        <v>239</v>
      </c>
      <c r="E2776">
        <v>760</v>
      </c>
      <c r="F2776" t="str">
        <f>TEXT(tbl_Datos[[#This Row],[Fecha]],"dddd")</f>
        <v>lunes</v>
      </c>
      <c r="G2776">
        <f>WEEKNUM(tbl_Datos[[#This Row],[Fecha]])</f>
        <v>37</v>
      </c>
    </row>
    <row r="2777" spans="2:7" x14ac:dyDescent="0.3">
      <c r="B2777" s="17">
        <v>46273</v>
      </c>
      <c r="C2777" t="s">
        <v>39</v>
      </c>
      <c r="D2777" t="s">
        <v>230</v>
      </c>
      <c r="E2777">
        <v>481</v>
      </c>
      <c r="F2777" t="str">
        <f>TEXT(tbl_Datos[[#This Row],[Fecha]],"dddd")</f>
        <v>martes</v>
      </c>
      <c r="G2777">
        <f>WEEKNUM(tbl_Datos[[#This Row],[Fecha]])</f>
        <v>37</v>
      </c>
    </row>
    <row r="2778" spans="2:7" x14ac:dyDescent="0.3">
      <c r="B2778" s="17">
        <v>46273</v>
      </c>
      <c r="C2778" t="s">
        <v>38</v>
      </c>
      <c r="D2778" t="s">
        <v>242</v>
      </c>
      <c r="E2778">
        <v>513</v>
      </c>
      <c r="F2778" t="str">
        <f>TEXT(tbl_Datos[[#This Row],[Fecha]],"dddd")</f>
        <v>martes</v>
      </c>
      <c r="G2778">
        <f>WEEKNUM(tbl_Datos[[#This Row],[Fecha]])</f>
        <v>37</v>
      </c>
    </row>
    <row r="2779" spans="2:7" x14ac:dyDescent="0.3">
      <c r="B2779" s="17">
        <v>46273</v>
      </c>
      <c r="C2779" t="s">
        <v>39</v>
      </c>
      <c r="D2779" t="s">
        <v>215</v>
      </c>
      <c r="E2779">
        <v>1725</v>
      </c>
      <c r="F2779" t="str">
        <f>TEXT(tbl_Datos[[#This Row],[Fecha]],"dddd")</f>
        <v>martes</v>
      </c>
      <c r="G2779">
        <f>WEEKNUM(tbl_Datos[[#This Row],[Fecha]])</f>
        <v>37</v>
      </c>
    </row>
    <row r="2780" spans="2:7" x14ac:dyDescent="0.3">
      <c r="B2780" s="17">
        <v>46273</v>
      </c>
      <c r="C2780" t="s">
        <v>39</v>
      </c>
      <c r="D2780" t="s">
        <v>223</v>
      </c>
      <c r="E2780">
        <v>53</v>
      </c>
      <c r="F2780" t="str">
        <f>TEXT(tbl_Datos[[#This Row],[Fecha]],"dddd")</f>
        <v>martes</v>
      </c>
      <c r="G2780">
        <f>WEEKNUM(tbl_Datos[[#This Row],[Fecha]])</f>
        <v>37</v>
      </c>
    </row>
    <row r="2781" spans="2:7" x14ac:dyDescent="0.3">
      <c r="B2781" s="17">
        <v>46273</v>
      </c>
      <c r="C2781" t="s">
        <v>39</v>
      </c>
      <c r="D2781" t="s">
        <v>230</v>
      </c>
      <c r="E2781">
        <v>592</v>
      </c>
      <c r="F2781" t="str">
        <f>TEXT(tbl_Datos[[#This Row],[Fecha]],"dddd")</f>
        <v>martes</v>
      </c>
      <c r="G2781">
        <f>WEEKNUM(tbl_Datos[[#This Row],[Fecha]])</f>
        <v>37</v>
      </c>
    </row>
    <row r="2782" spans="2:7" x14ac:dyDescent="0.3">
      <c r="B2782" s="17">
        <v>46273</v>
      </c>
      <c r="C2782" t="s">
        <v>39</v>
      </c>
      <c r="D2782" t="s">
        <v>235</v>
      </c>
      <c r="E2782">
        <v>430</v>
      </c>
      <c r="F2782" t="str">
        <f>TEXT(tbl_Datos[[#This Row],[Fecha]],"dddd")</f>
        <v>martes</v>
      </c>
      <c r="G2782">
        <f>WEEKNUM(tbl_Datos[[#This Row],[Fecha]])</f>
        <v>37</v>
      </c>
    </row>
    <row r="2783" spans="2:7" x14ac:dyDescent="0.3">
      <c r="B2783" s="17">
        <v>46273</v>
      </c>
      <c r="C2783" t="s">
        <v>39</v>
      </c>
      <c r="D2783" t="s">
        <v>235</v>
      </c>
      <c r="E2783">
        <v>559</v>
      </c>
      <c r="F2783" t="str">
        <f>TEXT(tbl_Datos[[#This Row],[Fecha]],"dddd")</f>
        <v>martes</v>
      </c>
      <c r="G2783">
        <f>WEEKNUM(tbl_Datos[[#This Row],[Fecha]])</f>
        <v>37</v>
      </c>
    </row>
    <row r="2784" spans="2:7" x14ac:dyDescent="0.3">
      <c r="B2784" s="17">
        <v>46273</v>
      </c>
      <c r="C2784" t="s">
        <v>106</v>
      </c>
      <c r="D2784" t="s">
        <v>226</v>
      </c>
      <c r="E2784">
        <v>384</v>
      </c>
      <c r="F2784" t="str">
        <f>TEXT(tbl_Datos[[#This Row],[Fecha]],"dddd")</f>
        <v>martes</v>
      </c>
      <c r="G2784">
        <f>WEEKNUM(tbl_Datos[[#This Row],[Fecha]])</f>
        <v>37</v>
      </c>
    </row>
    <row r="2785" spans="2:7" x14ac:dyDescent="0.3">
      <c r="B2785" s="17">
        <v>46273</v>
      </c>
      <c r="C2785" t="s">
        <v>42</v>
      </c>
      <c r="D2785" t="s">
        <v>215</v>
      </c>
      <c r="E2785">
        <v>1035</v>
      </c>
      <c r="F2785" t="str">
        <f>TEXT(tbl_Datos[[#This Row],[Fecha]],"dddd")</f>
        <v>martes</v>
      </c>
      <c r="G2785">
        <f>WEEKNUM(tbl_Datos[[#This Row],[Fecha]])</f>
        <v>37</v>
      </c>
    </row>
    <row r="2786" spans="2:7" x14ac:dyDescent="0.3">
      <c r="B2786" s="17">
        <v>46273</v>
      </c>
      <c r="C2786" t="s">
        <v>39</v>
      </c>
      <c r="D2786" t="s">
        <v>232</v>
      </c>
      <c r="E2786">
        <v>846</v>
      </c>
      <c r="F2786" t="str">
        <f>TEXT(tbl_Datos[[#This Row],[Fecha]],"dddd")</f>
        <v>martes</v>
      </c>
      <c r="G2786">
        <f>WEEKNUM(tbl_Datos[[#This Row],[Fecha]])</f>
        <v>37</v>
      </c>
    </row>
    <row r="2787" spans="2:7" x14ac:dyDescent="0.3">
      <c r="B2787" s="17">
        <v>46273</v>
      </c>
      <c r="C2787" t="s">
        <v>106</v>
      </c>
      <c r="D2787" t="s">
        <v>229</v>
      </c>
      <c r="E2787">
        <v>440</v>
      </c>
      <c r="F2787" t="str">
        <f>TEXT(tbl_Datos[[#This Row],[Fecha]],"dddd")</f>
        <v>martes</v>
      </c>
      <c r="G2787">
        <f>WEEKNUM(tbl_Datos[[#This Row],[Fecha]])</f>
        <v>37</v>
      </c>
    </row>
    <row r="2788" spans="2:7" x14ac:dyDescent="0.3">
      <c r="B2788" s="17">
        <v>46273</v>
      </c>
      <c r="C2788" t="s">
        <v>38</v>
      </c>
      <c r="D2788" t="s">
        <v>225</v>
      </c>
      <c r="E2788">
        <v>1088</v>
      </c>
      <c r="F2788" t="str">
        <f>TEXT(tbl_Datos[[#This Row],[Fecha]],"dddd")</f>
        <v>martes</v>
      </c>
      <c r="G2788">
        <f>WEEKNUM(tbl_Datos[[#This Row],[Fecha]])</f>
        <v>37</v>
      </c>
    </row>
    <row r="2789" spans="2:7" x14ac:dyDescent="0.3">
      <c r="B2789" s="17">
        <v>46273</v>
      </c>
      <c r="C2789" t="s">
        <v>38</v>
      </c>
      <c r="D2789" t="s">
        <v>223</v>
      </c>
      <c r="E2789">
        <v>1272</v>
      </c>
      <c r="F2789" t="str">
        <f>TEXT(tbl_Datos[[#This Row],[Fecha]],"dddd")</f>
        <v>martes</v>
      </c>
      <c r="G2789">
        <f>WEEKNUM(tbl_Datos[[#This Row],[Fecha]])</f>
        <v>37</v>
      </c>
    </row>
    <row r="2790" spans="2:7" x14ac:dyDescent="0.3">
      <c r="B2790" s="17">
        <v>46273</v>
      </c>
      <c r="C2790" t="s">
        <v>39</v>
      </c>
      <c r="D2790" t="s">
        <v>235</v>
      </c>
      <c r="E2790">
        <v>301</v>
      </c>
      <c r="F2790" t="str">
        <f>TEXT(tbl_Datos[[#This Row],[Fecha]],"dddd")</f>
        <v>martes</v>
      </c>
      <c r="G2790">
        <f>WEEKNUM(tbl_Datos[[#This Row],[Fecha]])</f>
        <v>37</v>
      </c>
    </row>
    <row r="2791" spans="2:7" x14ac:dyDescent="0.3">
      <c r="B2791" s="17">
        <v>46273</v>
      </c>
      <c r="C2791" t="s">
        <v>106</v>
      </c>
      <c r="D2791" t="s">
        <v>237</v>
      </c>
      <c r="E2791">
        <v>1197</v>
      </c>
      <c r="F2791" t="str">
        <f>TEXT(tbl_Datos[[#This Row],[Fecha]],"dddd")</f>
        <v>martes</v>
      </c>
      <c r="G2791">
        <f>WEEKNUM(tbl_Datos[[#This Row],[Fecha]])</f>
        <v>37</v>
      </c>
    </row>
    <row r="2792" spans="2:7" x14ac:dyDescent="0.3">
      <c r="B2792" s="17">
        <v>46274</v>
      </c>
      <c r="C2792" t="s">
        <v>106</v>
      </c>
      <c r="D2792" t="s">
        <v>233</v>
      </c>
      <c r="E2792">
        <v>714</v>
      </c>
      <c r="F2792" t="str">
        <f>TEXT(tbl_Datos[[#This Row],[Fecha]],"dddd")</f>
        <v>miércoles</v>
      </c>
      <c r="G2792">
        <f>WEEKNUM(tbl_Datos[[#This Row],[Fecha]])</f>
        <v>37</v>
      </c>
    </row>
    <row r="2793" spans="2:7" x14ac:dyDescent="0.3">
      <c r="B2793" s="17">
        <v>46274</v>
      </c>
      <c r="C2793" t="s">
        <v>42</v>
      </c>
      <c r="D2793" t="s">
        <v>223</v>
      </c>
      <c r="E2793">
        <v>424</v>
      </c>
      <c r="F2793" t="str">
        <f>TEXT(tbl_Datos[[#This Row],[Fecha]],"dddd")</f>
        <v>miércoles</v>
      </c>
      <c r="G2793">
        <f>WEEKNUM(tbl_Datos[[#This Row],[Fecha]])</f>
        <v>37</v>
      </c>
    </row>
    <row r="2794" spans="2:7" x14ac:dyDescent="0.3">
      <c r="B2794" s="17">
        <v>46274</v>
      </c>
      <c r="C2794" t="s">
        <v>38</v>
      </c>
      <c r="D2794" t="s">
        <v>223</v>
      </c>
      <c r="E2794">
        <v>1007</v>
      </c>
      <c r="F2794" t="str">
        <f>TEXT(tbl_Datos[[#This Row],[Fecha]],"dddd")</f>
        <v>miércoles</v>
      </c>
      <c r="G2794">
        <f>WEEKNUM(tbl_Datos[[#This Row],[Fecha]])</f>
        <v>37</v>
      </c>
    </row>
    <row r="2795" spans="2:7" x14ac:dyDescent="0.3">
      <c r="B2795" s="17">
        <v>46274</v>
      </c>
      <c r="C2795" t="s">
        <v>38</v>
      </c>
      <c r="D2795" t="s">
        <v>230</v>
      </c>
      <c r="E2795">
        <v>777</v>
      </c>
      <c r="F2795" t="str">
        <f>TEXT(tbl_Datos[[#This Row],[Fecha]],"dddd")</f>
        <v>miércoles</v>
      </c>
      <c r="G2795">
        <f>WEEKNUM(tbl_Datos[[#This Row],[Fecha]])</f>
        <v>37</v>
      </c>
    </row>
    <row r="2796" spans="2:7" x14ac:dyDescent="0.3">
      <c r="B2796" s="17">
        <v>46274</v>
      </c>
      <c r="C2796" t="s">
        <v>39</v>
      </c>
      <c r="D2796" t="s">
        <v>227</v>
      </c>
      <c r="E2796">
        <v>348</v>
      </c>
      <c r="F2796" t="str">
        <f>TEXT(tbl_Datos[[#This Row],[Fecha]],"dddd")</f>
        <v>miércoles</v>
      </c>
      <c r="G2796">
        <f>WEEKNUM(tbl_Datos[[#This Row],[Fecha]])</f>
        <v>37</v>
      </c>
    </row>
    <row r="2797" spans="2:7" x14ac:dyDescent="0.3">
      <c r="B2797" s="17">
        <v>46274</v>
      </c>
      <c r="C2797" t="s">
        <v>38</v>
      </c>
      <c r="D2797" t="s">
        <v>231</v>
      </c>
      <c r="E2797">
        <v>308</v>
      </c>
      <c r="F2797" t="str">
        <f>TEXT(tbl_Datos[[#This Row],[Fecha]],"dddd")</f>
        <v>miércoles</v>
      </c>
      <c r="G2797">
        <f>WEEKNUM(tbl_Datos[[#This Row],[Fecha]])</f>
        <v>37</v>
      </c>
    </row>
    <row r="2798" spans="2:7" x14ac:dyDescent="0.3">
      <c r="B2798" s="17">
        <v>46274</v>
      </c>
      <c r="C2798" t="s">
        <v>106</v>
      </c>
      <c r="D2798" t="s">
        <v>221</v>
      </c>
      <c r="E2798">
        <v>208</v>
      </c>
      <c r="F2798" t="str">
        <f>TEXT(tbl_Datos[[#This Row],[Fecha]],"dddd")</f>
        <v>miércoles</v>
      </c>
      <c r="G2798">
        <f>WEEKNUM(tbl_Datos[[#This Row],[Fecha]])</f>
        <v>37</v>
      </c>
    </row>
    <row r="2799" spans="2:7" x14ac:dyDescent="0.3">
      <c r="B2799" s="17">
        <v>46274</v>
      </c>
      <c r="C2799" t="s">
        <v>38</v>
      </c>
      <c r="D2799" t="s">
        <v>227</v>
      </c>
      <c r="E2799">
        <v>1276</v>
      </c>
      <c r="F2799" t="str">
        <f>TEXT(tbl_Datos[[#This Row],[Fecha]],"dddd")</f>
        <v>miércoles</v>
      </c>
      <c r="G2799">
        <f>WEEKNUM(tbl_Datos[[#This Row],[Fecha]])</f>
        <v>37</v>
      </c>
    </row>
    <row r="2800" spans="2:7" x14ac:dyDescent="0.3">
      <c r="B2800" s="17">
        <v>46274</v>
      </c>
      <c r="C2800" t="s">
        <v>38</v>
      </c>
      <c r="D2800" t="s">
        <v>241</v>
      </c>
      <c r="E2800">
        <v>1200</v>
      </c>
      <c r="F2800" t="str">
        <f>TEXT(tbl_Datos[[#This Row],[Fecha]],"dddd")</f>
        <v>miércoles</v>
      </c>
      <c r="G2800">
        <f>WEEKNUM(tbl_Datos[[#This Row],[Fecha]])</f>
        <v>37</v>
      </c>
    </row>
    <row r="2801" spans="2:7" x14ac:dyDescent="0.3">
      <c r="B2801" s="17">
        <v>46274</v>
      </c>
      <c r="C2801" t="s">
        <v>39</v>
      </c>
      <c r="D2801" t="s">
        <v>230</v>
      </c>
      <c r="E2801">
        <v>185</v>
      </c>
      <c r="F2801" t="str">
        <f>TEXT(tbl_Datos[[#This Row],[Fecha]],"dddd")</f>
        <v>miércoles</v>
      </c>
      <c r="G2801">
        <f>WEEKNUM(tbl_Datos[[#This Row],[Fecha]])</f>
        <v>37</v>
      </c>
    </row>
    <row r="2802" spans="2:7" x14ac:dyDescent="0.3">
      <c r="B2802" s="17">
        <v>46274</v>
      </c>
      <c r="C2802" t="s">
        <v>42</v>
      </c>
      <c r="D2802" t="s">
        <v>225</v>
      </c>
      <c r="E2802">
        <v>128</v>
      </c>
      <c r="F2802" t="str">
        <f>TEXT(tbl_Datos[[#This Row],[Fecha]],"dddd")</f>
        <v>miércoles</v>
      </c>
      <c r="G2802">
        <f>WEEKNUM(tbl_Datos[[#This Row],[Fecha]])</f>
        <v>37</v>
      </c>
    </row>
    <row r="2803" spans="2:7" x14ac:dyDescent="0.3">
      <c r="B2803" s="17">
        <v>46274</v>
      </c>
      <c r="C2803" t="s">
        <v>39</v>
      </c>
      <c r="D2803" t="s">
        <v>229</v>
      </c>
      <c r="E2803">
        <v>1144</v>
      </c>
      <c r="F2803" t="str">
        <f>TEXT(tbl_Datos[[#This Row],[Fecha]],"dddd")</f>
        <v>miércoles</v>
      </c>
      <c r="G2803">
        <f>WEEKNUM(tbl_Datos[[#This Row],[Fecha]])</f>
        <v>37</v>
      </c>
    </row>
    <row r="2804" spans="2:7" x14ac:dyDescent="0.3">
      <c r="B2804" s="17">
        <v>46274</v>
      </c>
      <c r="C2804" t="s">
        <v>106</v>
      </c>
      <c r="D2804" t="s">
        <v>235</v>
      </c>
      <c r="E2804">
        <v>645</v>
      </c>
      <c r="F2804" t="str">
        <f>TEXT(tbl_Datos[[#This Row],[Fecha]],"dddd")</f>
        <v>miércoles</v>
      </c>
      <c r="G2804">
        <f>WEEKNUM(tbl_Datos[[#This Row],[Fecha]])</f>
        <v>37</v>
      </c>
    </row>
    <row r="2805" spans="2:7" x14ac:dyDescent="0.3">
      <c r="B2805" s="17">
        <v>46274</v>
      </c>
      <c r="C2805" t="s">
        <v>39</v>
      </c>
      <c r="D2805" t="s">
        <v>215</v>
      </c>
      <c r="E2805">
        <v>1587</v>
      </c>
      <c r="F2805" t="str">
        <f>TEXT(tbl_Datos[[#This Row],[Fecha]],"dddd")</f>
        <v>miércoles</v>
      </c>
      <c r="G2805">
        <f>WEEKNUM(tbl_Datos[[#This Row],[Fecha]])</f>
        <v>37</v>
      </c>
    </row>
    <row r="2806" spans="2:7" x14ac:dyDescent="0.3">
      <c r="B2806" s="17">
        <v>46274</v>
      </c>
      <c r="C2806" t="s">
        <v>38</v>
      </c>
      <c r="D2806" t="s">
        <v>230</v>
      </c>
      <c r="E2806">
        <v>629</v>
      </c>
      <c r="F2806" t="str">
        <f>TEXT(tbl_Datos[[#This Row],[Fecha]],"dddd")</f>
        <v>miércoles</v>
      </c>
      <c r="G2806">
        <f>WEEKNUM(tbl_Datos[[#This Row],[Fecha]])</f>
        <v>37</v>
      </c>
    </row>
    <row r="2807" spans="2:7" x14ac:dyDescent="0.3">
      <c r="B2807" s="17">
        <v>46274</v>
      </c>
      <c r="C2807" t="s">
        <v>38</v>
      </c>
      <c r="D2807" t="s">
        <v>223</v>
      </c>
      <c r="E2807">
        <v>1272</v>
      </c>
      <c r="F2807" t="str">
        <f>TEXT(tbl_Datos[[#This Row],[Fecha]],"dddd")</f>
        <v>miércoles</v>
      </c>
      <c r="G2807">
        <f>WEEKNUM(tbl_Datos[[#This Row],[Fecha]])</f>
        <v>37</v>
      </c>
    </row>
    <row r="2808" spans="2:7" x14ac:dyDescent="0.3">
      <c r="B2808" s="17">
        <v>46274</v>
      </c>
      <c r="C2808" t="s">
        <v>106</v>
      </c>
      <c r="D2808" t="s">
        <v>226</v>
      </c>
      <c r="E2808">
        <v>2304</v>
      </c>
      <c r="F2808" t="str">
        <f>TEXT(tbl_Datos[[#This Row],[Fecha]],"dddd")</f>
        <v>miércoles</v>
      </c>
      <c r="G2808">
        <f>WEEKNUM(tbl_Datos[[#This Row],[Fecha]])</f>
        <v>37</v>
      </c>
    </row>
    <row r="2809" spans="2:7" x14ac:dyDescent="0.3">
      <c r="B2809" s="17">
        <v>46274</v>
      </c>
      <c r="C2809" t="s">
        <v>38</v>
      </c>
      <c r="D2809" t="s">
        <v>219</v>
      </c>
      <c r="E2809">
        <v>1274</v>
      </c>
      <c r="F2809" t="str">
        <f>TEXT(tbl_Datos[[#This Row],[Fecha]],"dddd")</f>
        <v>miércoles</v>
      </c>
      <c r="G2809">
        <f>WEEKNUM(tbl_Datos[[#This Row],[Fecha]])</f>
        <v>37</v>
      </c>
    </row>
    <row r="2810" spans="2:7" x14ac:dyDescent="0.3">
      <c r="B2810" s="17">
        <v>46274</v>
      </c>
      <c r="C2810" t="s">
        <v>106</v>
      </c>
      <c r="D2810" t="s">
        <v>231</v>
      </c>
      <c r="E2810">
        <v>286</v>
      </c>
      <c r="F2810" t="str">
        <f>TEXT(tbl_Datos[[#This Row],[Fecha]],"dddd")</f>
        <v>miércoles</v>
      </c>
      <c r="G2810">
        <f>WEEKNUM(tbl_Datos[[#This Row],[Fecha]])</f>
        <v>37</v>
      </c>
    </row>
    <row r="2811" spans="2:7" x14ac:dyDescent="0.3">
      <c r="B2811" s="17">
        <v>46274</v>
      </c>
      <c r="C2811" t="s">
        <v>39</v>
      </c>
      <c r="D2811" t="s">
        <v>232</v>
      </c>
      <c r="E2811">
        <v>423</v>
      </c>
      <c r="F2811" t="str">
        <f>TEXT(tbl_Datos[[#This Row],[Fecha]],"dddd")</f>
        <v>miércoles</v>
      </c>
      <c r="G2811">
        <f>WEEKNUM(tbl_Datos[[#This Row],[Fecha]])</f>
        <v>37</v>
      </c>
    </row>
    <row r="2812" spans="2:7" x14ac:dyDescent="0.3">
      <c r="B2812" s="17">
        <v>46274</v>
      </c>
      <c r="C2812" t="s">
        <v>42</v>
      </c>
      <c r="D2812" t="s">
        <v>226</v>
      </c>
      <c r="E2812">
        <v>1248</v>
      </c>
      <c r="F2812" t="str">
        <f>TEXT(tbl_Datos[[#This Row],[Fecha]],"dddd")</f>
        <v>miércoles</v>
      </c>
      <c r="G2812">
        <f>WEEKNUM(tbl_Datos[[#This Row],[Fecha]])</f>
        <v>37</v>
      </c>
    </row>
    <row r="2813" spans="2:7" x14ac:dyDescent="0.3">
      <c r="B2813" s="17">
        <v>46274</v>
      </c>
      <c r="C2813" t="s">
        <v>39</v>
      </c>
      <c r="D2813" t="s">
        <v>221</v>
      </c>
      <c r="E2813">
        <v>169</v>
      </c>
      <c r="F2813" t="str">
        <f>TEXT(tbl_Datos[[#This Row],[Fecha]],"dddd")</f>
        <v>miércoles</v>
      </c>
      <c r="G2813">
        <f>WEEKNUM(tbl_Datos[[#This Row],[Fecha]])</f>
        <v>37</v>
      </c>
    </row>
    <row r="2814" spans="2:7" x14ac:dyDescent="0.3">
      <c r="B2814" s="17">
        <v>46274</v>
      </c>
      <c r="C2814" t="s">
        <v>38</v>
      </c>
      <c r="D2814" t="s">
        <v>230</v>
      </c>
      <c r="E2814">
        <v>814</v>
      </c>
      <c r="F2814" t="str">
        <f>TEXT(tbl_Datos[[#This Row],[Fecha]],"dddd")</f>
        <v>miércoles</v>
      </c>
      <c r="G2814">
        <f>WEEKNUM(tbl_Datos[[#This Row],[Fecha]])</f>
        <v>37</v>
      </c>
    </row>
    <row r="2815" spans="2:7" x14ac:dyDescent="0.3">
      <c r="B2815" s="17">
        <v>46274</v>
      </c>
      <c r="C2815" t="s">
        <v>106</v>
      </c>
      <c r="D2815" t="s">
        <v>217</v>
      </c>
      <c r="E2815">
        <v>1092</v>
      </c>
      <c r="F2815" t="str">
        <f>TEXT(tbl_Datos[[#This Row],[Fecha]],"dddd")</f>
        <v>miércoles</v>
      </c>
      <c r="G2815">
        <f>WEEKNUM(tbl_Datos[[#This Row],[Fecha]])</f>
        <v>37</v>
      </c>
    </row>
    <row r="2816" spans="2:7" x14ac:dyDescent="0.3">
      <c r="B2816" s="17">
        <v>46275</v>
      </c>
      <c r="C2816" t="s">
        <v>38</v>
      </c>
      <c r="D2816" t="s">
        <v>228</v>
      </c>
      <c r="E2816">
        <v>1224</v>
      </c>
      <c r="F2816" t="str">
        <f>TEXT(tbl_Datos[[#This Row],[Fecha]],"dddd")</f>
        <v>jueves</v>
      </c>
      <c r="G2816">
        <f>WEEKNUM(tbl_Datos[[#This Row],[Fecha]])</f>
        <v>37</v>
      </c>
    </row>
    <row r="2817" spans="2:7" x14ac:dyDescent="0.3">
      <c r="B2817" s="17">
        <v>46275</v>
      </c>
      <c r="C2817" t="s">
        <v>42</v>
      </c>
      <c r="D2817" t="s">
        <v>233</v>
      </c>
      <c r="E2817">
        <v>816</v>
      </c>
      <c r="F2817" t="str">
        <f>TEXT(tbl_Datos[[#This Row],[Fecha]],"dddd")</f>
        <v>jueves</v>
      </c>
      <c r="G2817">
        <f>WEEKNUM(tbl_Datos[[#This Row],[Fecha]])</f>
        <v>37</v>
      </c>
    </row>
    <row r="2818" spans="2:7" x14ac:dyDescent="0.3">
      <c r="B2818" s="17">
        <v>46275</v>
      </c>
      <c r="C2818" t="s">
        <v>42</v>
      </c>
      <c r="D2818" t="s">
        <v>226</v>
      </c>
      <c r="E2818">
        <v>1920</v>
      </c>
      <c r="F2818" t="str">
        <f>TEXT(tbl_Datos[[#This Row],[Fecha]],"dddd")</f>
        <v>jueves</v>
      </c>
      <c r="G2818">
        <f>WEEKNUM(tbl_Datos[[#This Row],[Fecha]])</f>
        <v>37</v>
      </c>
    </row>
    <row r="2819" spans="2:7" x14ac:dyDescent="0.3">
      <c r="B2819" s="17">
        <v>46275</v>
      </c>
      <c r="C2819" t="s">
        <v>38</v>
      </c>
      <c r="D2819" t="s">
        <v>242</v>
      </c>
      <c r="E2819">
        <v>1026</v>
      </c>
      <c r="F2819" t="str">
        <f>TEXT(tbl_Datos[[#This Row],[Fecha]],"dddd")</f>
        <v>jueves</v>
      </c>
      <c r="G2819">
        <f>WEEKNUM(tbl_Datos[[#This Row],[Fecha]])</f>
        <v>37</v>
      </c>
    </row>
    <row r="2820" spans="2:7" x14ac:dyDescent="0.3">
      <c r="B2820" s="17">
        <v>46275</v>
      </c>
      <c r="C2820" t="s">
        <v>106</v>
      </c>
      <c r="D2820" t="s">
        <v>242</v>
      </c>
      <c r="E2820">
        <v>114</v>
      </c>
      <c r="F2820" t="str">
        <f>TEXT(tbl_Datos[[#This Row],[Fecha]],"dddd")</f>
        <v>jueves</v>
      </c>
      <c r="G2820">
        <f>WEEKNUM(tbl_Datos[[#This Row],[Fecha]])</f>
        <v>37</v>
      </c>
    </row>
    <row r="2821" spans="2:7" x14ac:dyDescent="0.3">
      <c r="B2821" s="17">
        <v>46275</v>
      </c>
      <c r="C2821" t="s">
        <v>42</v>
      </c>
      <c r="D2821" t="s">
        <v>238</v>
      </c>
      <c r="E2821">
        <v>783</v>
      </c>
      <c r="F2821" t="str">
        <f>TEXT(tbl_Datos[[#This Row],[Fecha]],"dddd")</f>
        <v>jueves</v>
      </c>
      <c r="G2821">
        <f>WEEKNUM(tbl_Datos[[#This Row],[Fecha]])</f>
        <v>37</v>
      </c>
    </row>
    <row r="2822" spans="2:7" x14ac:dyDescent="0.3">
      <c r="B2822" s="17">
        <v>46275</v>
      </c>
      <c r="C2822" t="s">
        <v>42</v>
      </c>
      <c r="D2822" t="s">
        <v>230</v>
      </c>
      <c r="E2822">
        <v>851</v>
      </c>
      <c r="F2822" t="str">
        <f>TEXT(tbl_Datos[[#This Row],[Fecha]],"dddd")</f>
        <v>jueves</v>
      </c>
      <c r="G2822">
        <f>WEEKNUM(tbl_Datos[[#This Row],[Fecha]])</f>
        <v>37</v>
      </c>
    </row>
    <row r="2823" spans="2:7" x14ac:dyDescent="0.3">
      <c r="B2823" s="17">
        <v>46275</v>
      </c>
      <c r="C2823" t="s">
        <v>42</v>
      </c>
      <c r="D2823" t="s">
        <v>235</v>
      </c>
      <c r="E2823">
        <v>559</v>
      </c>
      <c r="F2823" t="str">
        <f>TEXT(tbl_Datos[[#This Row],[Fecha]],"dddd")</f>
        <v>jueves</v>
      </c>
      <c r="G2823">
        <f>WEEKNUM(tbl_Datos[[#This Row],[Fecha]])</f>
        <v>37</v>
      </c>
    </row>
    <row r="2824" spans="2:7" x14ac:dyDescent="0.3">
      <c r="B2824" s="17">
        <v>46275</v>
      </c>
      <c r="C2824" t="s">
        <v>38</v>
      </c>
      <c r="D2824" t="s">
        <v>217</v>
      </c>
      <c r="E2824">
        <v>780</v>
      </c>
      <c r="F2824" t="str">
        <f>TEXT(tbl_Datos[[#This Row],[Fecha]],"dddd")</f>
        <v>jueves</v>
      </c>
      <c r="G2824">
        <f>WEEKNUM(tbl_Datos[[#This Row],[Fecha]])</f>
        <v>37</v>
      </c>
    </row>
    <row r="2825" spans="2:7" x14ac:dyDescent="0.3">
      <c r="B2825" s="17">
        <v>46275</v>
      </c>
      <c r="C2825" t="s">
        <v>39</v>
      </c>
      <c r="D2825" t="s">
        <v>232</v>
      </c>
      <c r="E2825">
        <v>752</v>
      </c>
      <c r="F2825" t="str">
        <f>TEXT(tbl_Datos[[#This Row],[Fecha]],"dddd")</f>
        <v>jueves</v>
      </c>
      <c r="G2825">
        <f>WEEKNUM(tbl_Datos[[#This Row],[Fecha]])</f>
        <v>37</v>
      </c>
    </row>
    <row r="2826" spans="2:7" x14ac:dyDescent="0.3">
      <c r="B2826" s="17">
        <v>46275</v>
      </c>
      <c r="C2826" t="s">
        <v>42</v>
      </c>
      <c r="D2826" t="s">
        <v>233</v>
      </c>
      <c r="E2826">
        <v>765</v>
      </c>
      <c r="F2826" t="str">
        <f>TEXT(tbl_Datos[[#This Row],[Fecha]],"dddd")</f>
        <v>jueves</v>
      </c>
      <c r="G2826">
        <f>WEEKNUM(tbl_Datos[[#This Row],[Fecha]])</f>
        <v>37</v>
      </c>
    </row>
    <row r="2827" spans="2:7" x14ac:dyDescent="0.3">
      <c r="B2827" s="17">
        <v>46275</v>
      </c>
      <c r="C2827" t="s">
        <v>106</v>
      </c>
      <c r="D2827" t="s">
        <v>223</v>
      </c>
      <c r="E2827">
        <v>318</v>
      </c>
      <c r="F2827" t="str">
        <f>TEXT(tbl_Datos[[#This Row],[Fecha]],"dddd")</f>
        <v>jueves</v>
      </c>
      <c r="G2827">
        <f>WEEKNUM(tbl_Datos[[#This Row],[Fecha]])</f>
        <v>37</v>
      </c>
    </row>
    <row r="2828" spans="2:7" x14ac:dyDescent="0.3">
      <c r="B2828" s="17">
        <v>46275</v>
      </c>
      <c r="C2828" t="s">
        <v>39</v>
      </c>
      <c r="D2828" t="s">
        <v>236</v>
      </c>
      <c r="E2828">
        <v>209</v>
      </c>
      <c r="F2828" t="str">
        <f>TEXT(tbl_Datos[[#This Row],[Fecha]],"dddd")</f>
        <v>jueves</v>
      </c>
      <c r="G2828">
        <f>WEEKNUM(tbl_Datos[[#This Row],[Fecha]])</f>
        <v>37</v>
      </c>
    </row>
    <row r="2829" spans="2:7" x14ac:dyDescent="0.3">
      <c r="B2829" s="17">
        <v>46275</v>
      </c>
      <c r="C2829" t="s">
        <v>42</v>
      </c>
      <c r="D2829" t="s">
        <v>223</v>
      </c>
      <c r="E2829">
        <v>954</v>
      </c>
      <c r="F2829" t="str">
        <f>TEXT(tbl_Datos[[#This Row],[Fecha]],"dddd")</f>
        <v>jueves</v>
      </c>
      <c r="G2829">
        <f>WEEKNUM(tbl_Datos[[#This Row],[Fecha]])</f>
        <v>37</v>
      </c>
    </row>
    <row r="2830" spans="2:7" x14ac:dyDescent="0.3">
      <c r="B2830" s="17">
        <v>46275</v>
      </c>
      <c r="C2830" t="s">
        <v>106</v>
      </c>
      <c r="D2830" t="s">
        <v>237</v>
      </c>
      <c r="E2830">
        <v>945</v>
      </c>
      <c r="F2830" t="str">
        <f>TEXT(tbl_Datos[[#This Row],[Fecha]],"dddd")</f>
        <v>jueves</v>
      </c>
      <c r="G2830">
        <f>WEEKNUM(tbl_Datos[[#This Row],[Fecha]])</f>
        <v>37</v>
      </c>
    </row>
    <row r="2831" spans="2:7" x14ac:dyDescent="0.3">
      <c r="B2831" s="17">
        <v>46275</v>
      </c>
      <c r="C2831" t="s">
        <v>39</v>
      </c>
      <c r="D2831" t="s">
        <v>240</v>
      </c>
      <c r="E2831">
        <v>1125</v>
      </c>
      <c r="F2831" t="str">
        <f>TEXT(tbl_Datos[[#This Row],[Fecha]],"dddd")</f>
        <v>jueves</v>
      </c>
      <c r="G2831">
        <f>WEEKNUM(tbl_Datos[[#This Row],[Fecha]])</f>
        <v>37</v>
      </c>
    </row>
    <row r="2832" spans="2:7" x14ac:dyDescent="0.3">
      <c r="B2832" s="17">
        <v>46276</v>
      </c>
      <c r="C2832" t="s">
        <v>106</v>
      </c>
      <c r="D2832" t="s">
        <v>242</v>
      </c>
      <c r="E2832">
        <v>1425</v>
      </c>
      <c r="F2832" t="str">
        <f>TEXT(tbl_Datos[[#This Row],[Fecha]],"dddd")</f>
        <v>viernes</v>
      </c>
      <c r="G2832">
        <f>WEEKNUM(tbl_Datos[[#This Row],[Fecha]])</f>
        <v>37</v>
      </c>
    </row>
    <row r="2833" spans="2:7" x14ac:dyDescent="0.3">
      <c r="B2833" s="17">
        <v>46276</v>
      </c>
      <c r="C2833" t="s">
        <v>42</v>
      </c>
      <c r="D2833" t="s">
        <v>238</v>
      </c>
      <c r="E2833">
        <v>1740</v>
      </c>
      <c r="F2833" t="str">
        <f>TEXT(tbl_Datos[[#This Row],[Fecha]],"dddd")</f>
        <v>viernes</v>
      </c>
      <c r="G2833">
        <f>WEEKNUM(tbl_Datos[[#This Row],[Fecha]])</f>
        <v>37</v>
      </c>
    </row>
    <row r="2834" spans="2:7" x14ac:dyDescent="0.3">
      <c r="B2834" s="17">
        <v>46276</v>
      </c>
      <c r="C2834" t="s">
        <v>39</v>
      </c>
      <c r="D2834" t="s">
        <v>235</v>
      </c>
      <c r="E2834">
        <v>172</v>
      </c>
      <c r="F2834" t="str">
        <f>TEXT(tbl_Datos[[#This Row],[Fecha]],"dddd")</f>
        <v>viernes</v>
      </c>
      <c r="G2834">
        <f>WEEKNUM(tbl_Datos[[#This Row],[Fecha]])</f>
        <v>37</v>
      </c>
    </row>
    <row r="2835" spans="2:7" x14ac:dyDescent="0.3">
      <c r="B2835" s="17">
        <v>46276</v>
      </c>
      <c r="C2835" t="s">
        <v>106</v>
      </c>
      <c r="D2835" t="s">
        <v>225</v>
      </c>
      <c r="E2835">
        <v>1088</v>
      </c>
      <c r="F2835" t="str">
        <f>TEXT(tbl_Datos[[#This Row],[Fecha]],"dddd")</f>
        <v>viernes</v>
      </c>
      <c r="G2835">
        <f>WEEKNUM(tbl_Datos[[#This Row],[Fecha]])</f>
        <v>37</v>
      </c>
    </row>
    <row r="2836" spans="2:7" x14ac:dyDescent="0.3">
      <c r="B2836" s="17">
        <v>46276</v>
      </c>
      <c r="C2836" t="s">
        <v>38</v>
      </c>
      <c r="D2836" t="s">
        <v>242</v>
      </c>
      <c r="E2836">
        <v>513</v>
      </c>
      <c r="F2836" t="str">
        <f>TEXT(tbl_Datos[[#This Row],[Fecha]],"dddd")</f>
        <v>viernes</v>
      </c>
      <c r="G2836">
        <f>WEEKNUM(tbl_Datos[[#This Row],[Fecha]])</f>
        <v>37</v>
      </c>
    </row>
    <row r="2837" spans="2:7" x14ac:dyDescent="0.3">
      <c r="B2837" s="17">
        <v>46276</v>
      </c>
      <c r="C2837" t="s">
        <v>38</v>
      </c>
      <c r="D2837" t="s">
        <v>230</v>
      </c>
      <c r="E2837">
        <v>444</v>
      </c>
      <c r="F2837" t="str">
        <f>TEXT(tbl_Datos[[#This Row],[Fecha]],"dddd")</f>
        <v>viernes</v>
      </c>
      <c r="G2837">
        <f>WEEKNUM(tbl_Datos[[#This Row],[Fecha]])</f>
        <v>37</v>
      </c>
    </row>
    <row r="2838" spans="2:7" x14ac:dyDescent="0.3">
      <c r="B2838" s="17">
        <v>46276</v>
      </c>
      <c r="C2838" t="s">
        <v>42</v>
      </c>
      <c r="D2838" t="s">
        <v>219</v>
      </c>
      <c r="E2838">
        <v>819</v>
      </c>
      <c r="F2838" t="str">
        <f>TEXT(tbl_Datos[[#This Row],[Fecha]],"dddd")</f>
        <v>viernes</v>
      </c>
      <c r="G2838">
        <f>WEEKNUM(tbl_Datos[[#This Row],[Fecha]])</f>
        <v>37</v>
      </c>
    </row>
    <row r="2839" spans="2:7" x14ac:dyDescent="0.3">
      <c r="B2839" s="17">
        <v>46276</v>
      </c>
      <c r="C2839" t="s">
        <v>106</v>
      </c>
      <c r="D2839" t="s">
        <v>237</v>
      </c>
      <c r="E2839">
        <v>378</v>
      </c>
      <c r="F2839" t="str">
        <f>TEXT(tbl_Datos[[#This Row],[Fecha]],"dddd")</f>
        <v>viernes</v>
      </c>
      <c r="G2839">
        <f>WEEKNUM(tbl_Datos[[#This Row],[Fecha]])</f>
        <v>37</v>
      </c>
    </row>
    <row r="2840" spans="2:7" x14ac:dyDescent="0.3">
      <c r="B2840" s="17">
        <v>46277</v>
      </c>
      <c r="C2840" t="s">
        <v>38</v>
      </c>
      <c r="D2840" t="s">
        <v>232</v>
      </c>
      <c r="E2840">
        <v>235</v>
      </c>
      <c r="F2840" t="str">
        <f>TEXT(tbl_Datos[[#This Row],[Fecha]],"dddd")</f>
        <v>sábado</v>
      </c>
      <c r="G2840">
        <f>WEEKNUM(tbl_Datos[[#This Row],[Fecha]])</f>
        <v>37</v>
      </c>
    </row>
    <row r="2841" spans="2:7" x14ac:dyDescent="0.3">
      <c r="B2841" s="17">
        <v>46277</v>
      </c>
      <c r="C2841" t="s">
        <v>38</v>
      </c>
      <c r="D2841" t="s">
        <v>230</v>
      </c>
      <c r="E2841">
        <v>666</v>
      </c>
      <c r="F2841" t="str">
        <f>TEXT(tbl_Datos[[#This Row],[Fecha]],"dddd")</f>
        <v>sábado</v>
      </c>
      <c r="G2841">
        <f>WEEKNUM(tbl_Datos[[#This Row],[Fecha]])</f>
        <v>37</v>
      </c>
    </row>
    <row r="2842" spans="2:7" x14ac:dyDescent="0.3">
      <c r="B2842" s="17">
        <v>46277</v>
      </c>
      <c r="C2842" t="s">
        <v>106</v>
      </c>
      <c r="D2842" t="s">
        <v>215</v>
      </c>
      <c r="E2842">
        <v>1725</v>
      </c>
      <c r="F2842" t="str">
        <f>TEXT(tbl_Datos[[#This Row],[Fecha]],"dddd")</f>
        <v>sábado</v>
      </c>
      <c r="G2842">
        <f>WEEKNUM(tbl_Datos[[#This Row],[Fecha]])</f>
        <v>37</v>
      </c>
    </row>
    <row r="2843" spans="2:7" x14ac:dyDescent="0.3">
      <c r="B2843" s="17">
        <v>46277</v>
      </c>
      <c r="C2843" t="s">
        <v>106</v>
      </c>
      <c r="D2843" t="s">
        <v>239</v>
      </c>
      <c r="E2843">
        <v>152</v>
      </c>
      <c r="F2843" t="str">
        <f>TEXT(tbl_Datos[[#This Row],[Fecha]],"dddd")</f>
        <v>sábado</v>
      </c>
      <c r="G2843">
        <f>WEEKNUM(tbl_Datos[[#This Row],[Fecha]])</f>
        <v>37</v>
      </c>
    </row>
    <row r="2844" spans="2:7" x14ac:dyDescent="0.3">
      <c r="B2844" s="17">
        <v>46277</v>
      </c>
      <c r="C2844" t="s">
        <v>38</v>
      </c>
      <c r="D2844" t="s">
        <v>241</v>
      </c>
      <c r="E2844">
        <v>1440</v>
      </c>
      <c r="F2844" t="str">
        <f>TEXT(tbl_Datos[[#This Row],[Fecha]],"dddd")</f>
        <v>sábado</v>
      </c>
      <c r="G2844">
        <f>WEEKNUM(tbl_Datos[[#This Row],[Fecha]])</f>
        <v>37</v>
      </c>
    </row>
    <row r="2845" spans="2:7" x14ac:dyDescent="0.3">
      <c r="B2845" s="17">
        <v>46277</v>
      </c>
      <c r="C2845" t="s">
        <v>106</v>
      </c>
      <c r="D2845" t="s">
        <v>226</v>
      </c>
      <c r="E2845">
        <v>1824</v>
      </c>
      <c r="F2845" t="str">
        <f>TEXT(tbl_Datos[[#This Row],[Fecha]],"dddd")</f>
        <v>sábado</v>
      </c>
      <c r="G2845">
        <f>WEEKNUM(tbl_Datos[[#This Row],[Fecha]])</f>
        <v>37</v>
      </c>
    </row>
    <row r="2846" spans="2:7" x14ac:dyDescent="0.3">
      <c r="B2846" s="17">
        <v>46277</v>
      </c>
      <c r="C2846" t="s">
        <v>39</v>
      </c>
      <c r="D2846" t="s">
        <v>233</v>
      </c>
      <c r="E2846">
        <v>51</v>
      </c>
      <c r="F2846" t="str">
        <f>TEXT(tbl_Datos[[#This Row],[Fecha]],"dddd")</f>
        <v>sábado</v>
      </c>
      <c r="G2846">
        <f>WEEKNUM(tbl_Datos[[#This Row],[Fecha]])</f>
        <v>37</v>
      </c>
    </row>
    <row r="2847" spans="2:7" x14ac:dyDescent="0.3">
      <c r="B2847" s="17">
        <v>46277</v>
      </c>
      <c r="C2847" t="s">
        <v>39</v>
      </c>
      <c r="D2847" t="s">
        <v>223</v>
      </c>
      <c r="E2847">
        <v>742</v>
      </c>
      <c r="F2847" t="str">
        <f>TEXT(tbl_Datos[[#This Row],[Fecha]],"dddd")</f>
        <v>sábado</v>
      </c>
      <c r="G2847">
        <f>WEEKNUM(tbl_Datos[[#This Row],[Fecha]])</f>
        <v>37</v>
      </c>
    </row>
    <row r="2848" spans="2:7" x14ac:dyDescent="0.3">
      <c r="B2848" s="17">
        <v>46277</v>
      </c>
      <c r="C2848" t="s">
        <v>38</v>
      </c>
      <c r="D2848" t="s">
        <v>236</v>
      </c>
      <c r="E2848">
        <v>264</v>
      </c>
      <c r="F2848" t="str">
        <f>TEXT(tbl_Datos[[#This Row],[Fecha]],"dddd")</f>
        <v>sábado</v>
      </c>
      <c r="G2848">
        <f>WEEKNUM(tbl_Datos[[#This Row],[Fecha]])</f>
        <v>37</v>
      </c>
    </row>
    <row r="2849" spans="2:7" x14ac:dyDescent="0.3">
      <c r="B2849" s="17">
        <v>46277</v>
      </c>
      <c r="C2849" t="s">
        <v>106</v>
      </c>
      <c r="D2849" t="s">
        <v>240</v>
      </c>
      <c r="E2849">
        <v>675</v>
      </c>
      <c r="F2849" t="str">
        <f>TEXT(tbl_Datos[[#This Row],[Fecha]],"dddd")</f>
        <v>sábado</v>
      </c>
      <c r="G2849">
        <f>WEEKNUM(tbl_Datos[[#This Row],[Fecha]])</f>
        <v>37</v>
      </c>
    </row>
    <row r="2850" spans="2:7" x14ac:dyDescent="0.3">
      <c r="B2850" s="17">
        <v>46277</v>
      </c>
      <c r="C2850" t="s">
        <v>42</v>
      </c>
      <c r="D2850" t="s">
        <v>226</v>
      </c>
      <c r="E2850">
        <v>96</v>
      </c>
      <c r="F2850" t="str">
        <f>TEXT(tbl_Datos[[#This Row],[Fecha]],"dddd")</f>
        <v>sábado</v>
      </c>
      <c r="G2850">
        <f>WEEKNUM(tbl_Datos[[#This Row],[Fecha]])</f>
        <v>37</v>
      </c>
    </row>
    <row r="2851" spans="2:7" x14ac:dyDescent="0.3">
      <c r="B2851" s="17">
        <v>46277</v>
      </c>
      <c r="C2851" t="s">
        <v>39</v>
      </c>
      <c r="D2851" t="s">
        <v>234</v>
      </c>
      <c r="E2851">
        <v>1224</v>
      </c>
      <c r="F2851" t="str">
        <f>TEXT(tbl_Datos[[#This Row],[Fecha]],"dddd")</f>
        <v>sábado</v>
      </c>
      <c r="G2851">
        <f>WEEKNUM(tbl_Datos[[#This Row],[Fecha]])</f>
        <v>37</v>
      </c>
    </row>
    <row r="2852" spans="2:7" x14ac:dyDescent="0.3">
      <c r="B2852" s="17">
        <v>46277</v>
      </c>
      <c r="C2852" t="s">
        <v>106</v>
      </c>
      <c r="D2852" t="s">
        <v>240</v>
      </c>
      <c r="E2852">
        <v>1035</v>
      </c>
      <c r="F2852" t="str">
        <f>TEXT(tbl_Datos[[#This Row],[Fecha]],"dddd")</f>
        <v>sábado</v>
      </c>
      <c r="G2852">
        <f>WEEKNUM(tbl_Datos[[#This Row],[Fecha]])</f>
        <v>37</v>
      </c>
    </row>
    <row r="2853" spans="2:7" x14ac:dyDescent="0.3">
      <c r="B2853" s="17">
        <v>46277</v>
      </c>
      <c r="C2853" t="s">
        <v>42</v>
      </c>
      <c r="D2853" t="s">
        <v>226</v>
      </c>
      <c r="E2853">
        <v>864</v>
      </c>
      <c r="F2853" t="str">
        <f>TEXT(tbl_Datos[[#This Row],[Fecha]],"dddd")</f>
        <v>sábado</v>
      </c>
      <c r="G2853">
        <f>WEEKNUM(tbl_Datos[[#This Row],[Fecha]])</f>
        <v>37</v>
      </c>
    </row>
    <row r="2854" spans="2:7" x14ac:dyDescent="0.3">
      <c r="B2854" s="17">
        <v>46277</v>
      </c>
      <c r="C2854" t="s">
        <v>39</v>
      </c>
      <c r="D2854" t="s">
        <v>232</v>
      </c>
      <c r="E2854">
        <v>752</v>
      </c>
      <c r="F2854" t="str">
        <f>TEXT(tbl_Datos[[#This Row],[Fecha]],"dddd")</f>
        <v>sábado</v>
      </c>
      <c r="G2854">
        <f>WEEKNUM(tbl_Datos[[#This Row],[Fecha]])</f>
        <v>37</v>
      </c>
    </row>
    <row r="2855" spans="2:7" x14ac:dyDescent="0.3">
      <c r="B2855" s="17">
        <v>46277</v>
      </c>
      <c r="C2855" t="s">
        <v>38</v>
      </c>
      <c r="D2855" t="s">
        <v>225</v>
      </c>
      <c r="E2855">
        <v>832</v>
      </c>
      <c r="F2855" t="str">
        <f>TEXT(tbl_Datos[[#This Row],[Fecha]],"dddd")</f>
        <v>sábado</v>
      </c>
      <c r="G2855">
        <f>WEEKNUM(tbl_Datos[[#This Row],[Fecha]])</f>
        <v>37</v>
      </c>
    </row>
    <row r="2856" spans="2:7" x14ac:dyDescent="0.3">
      <c r="B2856" s="17">
        <v>46277</v>
      </c>
      <c r="C2856" t="s">
        <v>39</v>
      </c>
      <c r="D2856" t="s">
        <v>235</v>
      </c>
      <c r="E2856">
        <v>774</v>
      </c>
      <c r="F2856" t="str">
        <f>TEXT(tbl_Datos[[#This Row],[Fecha]],"dddd")</f>
        <v>sábado</v>
      </c>
      <c r="G2856">
        <f>WEEKNUM(tbl_Datos[[#This Row],[Fecha]])</f>
        <v>37</v>
      </c>
    </row>
    <row r="2857" spans="2:7" x14ac:dyDescent="0.3">
      <c r="B2857" s="17">
        <v>46277</v>
      </c>
      <c r="C2857" t="s">
        <v>39</v>
      </c>
      <c r="D2857" t="s">
        <v>226</v>
      </c>
      <c r="E2857">
        <v>192</v>
      </c>
      <c r="F2857" t="str">
        <f>TEXT(tbl_Datos[[#This Row],[Fecha]],"dddd")</f>
        <v>sábado</v>
      </c>
      <c r="G2857">
        <f>WEEKNUM(tbl_Datos[[#This Row],[Fecha]])</f>
        <v>37</v>
      </c>
    </row>
    <row r="2858" spans="2:7" x14ac:dyDescent="0.3">
      <c r="B2858" s="17">
        <v>46277</v>
      </c>
      <c r="C2858" t="s">
        <v>106</v>
      </c>
      <c r="D2858" t="s">
        <v>233</v>
      </c>
      <c r="E2858">
        <v>714</v>
      </c>
      <c r="F2858" t="str">
        <f>TEXT(tbl_Datos[[#This Row],[Fecha]],"dddd")</f>
        <v>sábado</v>
      </c>
      <c r="G2858">
        <f>WEEKNUM(tbl_Datos[[#This Row],[Fecha]])</f>
        <v>37</v>
      </c>
    </row>
    <row r="2859" spans="2:7" x14ac:dyDescent="0.3">
      <c r="B2859" s="17">
        <v>46277</v>
      </c>
      <c r="C2859" t="s">
        <v>39</v>
      </c>
      <c r="D2859" t="s">
        <v>231</v>
      </c>
      <c r="E2859">
        <v>528</v>
      </c>
      <c r="F2859" t="str">
        <f>TEXT(tbl_Datos[[#This Row],[Fecha]],"dddd")</f>
        <v>sábado</v>
      </c>
      <c r="G2859">
        <f>WEEKNUM(tbl_Datos[[#This Row],[Fecha]])</f>
        <v>37</v>
      </c>
    </row>
    <row r="2860" spans="2:7" x14ac:dyDescent="0.3">
      <c r="B2860" s="17">
        <v>46278</v>
      </c>
      <c r="C2860" t="s">
        <v>42</v>
      </c>
      <c r="D2860" t="s">
        <v>234</v>
      </c>
      <c r="E2860">
        <v>1275</v>
      </c>
      <c r="F2860" t="str">
        <f>TEXT(tbl_Datos[[#This Row],[Fecha]],"dddd")</f>
        <v>domingo</v>
      </c>
      <c r="G2860">
        <f>WEEKNUM(tbl_Datos[[#This Row],[Fecha]])</f>
        <v>38</v>
      </c>
    </row>
    <row r="2861" spans="2:7" x14ac:dyDescent="0.3">
      <c r="B2861" s="17">
        <v>46278</v>
      </c>
      <c r="C2861" t="s">
        <v>38</v>
      </c>
      <c r="D2861" t="s">
        <v>239</v>
      </c>
      <c r="E2861">
        <v>342</v>
      </c>
      <c r="F2861" t="str">
        <f>TEXT(tbl_Datos[[#This Row],[Fecha]],"dddd")</f>
        <v>domingo</v>
      </c>
      <c r="G2861">
        <f>WEEKNUM(tbl_Datos[[#This Row],[Fecha]])</f>
        <v>38</v>
      </c>
    </row>
    <row r="2862" spans="2:7" x14ac:dyDescent="0.3">
      <c r="B2862" s="17">
        <v>46278</v>
      </c>
      <c r="C2862" t="s">
        <v>106</v>
      </c>
      <c r="D2862" t="s">
        <v>235</v>
      </c>
      <c r="E2862">
        <v>430</v>
      </c>
      <c r="F2862" t="str">
        <f>TEXT(tbl_Datos[[#This Row],[Fecha]],"dddd")</f>
        <v>domingo</v>
      </c>
      <c r="G2862">
        <f>WEEKNUM(tbl_Datos[[#This Row],[Fecha]])</f>
        <v>38</v>
      </c>
    </row>
    <row r="2863" spans="2:7" x14ac:dyDescent="0.3">
      <c r="B2863" s="17">
        <v>46278</v>
      </c>
      <c r="C2863" t="s">
        <v>39</v>
      </c>
      <c r="D2863" t="s">
        <v>219</v>
      </c>
      <c r="E2863">
        <v>1456</v>
      </c>
      <c r="F2863" t="str">
        <f>TEXT(tbl_Datos[[#This Row],[Fecha]],"dddd")</f>
        <v>domingo</v>
      </c>
      <c r="G2863">
        <f>WEEKNUM(tbl_Datos[[#This Row],[Fecha]])</f>
        <v>38</v>
      </c>
    </row>
    <row r="2864" spans="2:7" x14ac:dyDescent="0.3">
      <c r="B2864" s="17">
        <v>46278</v>
      </c>
      <c r="C2864" t="s">
        <v>38</v>
      </c>
      <c r="D2864" t="s">
        <v>226</v>
      </c>
      <c r="E2864">
        <v>864</v>
      </c>
      <c r="F2864" t="str">
        <f>TEXT(tbl_Datos[[#This Row],[Fecha]],"dddd")</f>
        <v>domingo</v>
      </c>
      <c r="G2864">
        <f>WEEKNUM(tbl_Datos[[#This Row],[Fecha]])</f>
        <v>38</v>
      </c>
    </row>
    <row r="2865" spans="2:7" x14ac:dyDescent="0.3">
      <c r="B2865" s="17">
        <v>46278</v>
      </c>
      <c r="C2865" t="s">
        <v>38</v>
      </c>
      <c r="D2865" t="s">
        <v>228</v>
      </c>
      <c r="E2865">
        <v>1368</v>
      </c>
      <c r="F2865" t="str">
        <f>TEXT(tbl_Datos[[#This Row],[Fecha]],"dddd")</f>
        <v>domingo</v>
      </c>
      <c r="G2865">
        <f>WEEKNUM(tbl_Datos[[#This Row],[Fecha]])</f>
        <v>38</v>
      </c>
    </row>
    <row r="2866" spans="2:7" x14ac:dyDescent="0.3">
      <c r="B2866" s="17">
        <v>46278</v>
      </c>
      <c r="C2866" t="s">
        <v>38</v>
      </c>
      <c r="D2866" t="s">
        <v>231</v>
      </c>
      <c r="E2866">
        <v>198</v>
      </c>
      <c r="F2866" t="str">
        <f>TEXT(tbl_Datos[[#This Row],[Fecha]],"dddd")</f>
        <v>domingo</v>
      </c>
      <c r="G2866">
        <f>WEEKNUM(tbl_Datos[[#This Row],[Fecha]])</f>
        <v>38</v>
      </c>
    </row>
    <row r="2867" spans="2:7" x14ac:dyDescent="0.3">
      <c r="B2867" s="17">
        <v>46278</v>
      </c>
      <c r="C2867" t="s">
        <v>106</v>
      </c>
      <c r="D2867" t="s">
        <v>226</v>
      </c>
      <c r="E2867">
        <v>1344</v>
      </c>
      <c r="F2867" t="str">
        <f>TEXT(tbl_Datos[[#This Row],[Fecha]],"dddd")</f>
        <v>domingo</v>
      </c>
      <c r="G2867">
        <f>WEEKNUM(tbl_Datos[[#This Row],[Fecha]])</f>
        <v>38</v>
      </c>
    </row>
    <row r="2868" spans="2:7" x14ac:dyDescent="0.3">
      <c r="B2868" s="17">
        <v>46279</v>
      </c>
      <c r="C2868" t="s">
        <v>38</v>
      </c>
      <c r="D2868" t="s">
        <v>241</v>
      </c>
      <c r="E2868">
        <v>960</v>
      </c>
      <c r="F2868" t="str">
        <f>TEXT(tbl_Datos[[#This Row],[Fecha]],"dddd")</f>
        <v>lunes</v>
      </c>
      <c r="G2868">
        <f>WEEKNUM(tbl_Datos[[#This Row],[Fecha]])</f>
        <v>38</v>
      </c>
    </row>
    <row r="2869" spans="2:7" x14ac:dyDescent="0.3">
      <c r="B2869" s="17">
        <v>46279</v>
      </c>
      <c r="C2869" t="s">
        <v>42</v>
      </c>
      <c r="D2869" t="s">
        <v>226</v>
      </c>
      <c r="E2869">
        <v>864</v>
      </c>
      <c r="F2869" t="str">
        <f>TEXT(tbl_Datos[[#This Row],[Fecha]],"dddd")</f>
        <v>lunes</v>
      </c>
      <c r="G2869">
        <f>WEEKNUM(tbl_Datos[[#This Row],[Fecha]])</f>
        <v>38</v>
      </c>
    </row>
    <row r="2870" spans="2:7" x14ac:dyDescent="0.3">
      <c r="B2870" s="17">
        <v>46279</v>
      </c>
      <c r="C2870" t="s">
        <v>38</v>
      </c>
      <c r="D2870" t="s">
        <v>239</v>
      </c>
      <c r="E2870">
        <v>152</v>
      </c>
      <c r="F2870" t="str">
        <f>TEXT(tbl_Datos[[#This Row],[Fecha]],"dddd")</f>
        <v>lunes</v>
      </c>
      <c r="G2870">
        <f>WEEKNUM(tbl_Datos[[#This Row],[Fecha]])</f>
        <v>38</v>
      </c>
    </row>
    <row r="2871" spans="2:7" x14ac:dyDescent="0.3">
      <c r="B2871" s="17">
        <v>46279</v>
      </c>
      <c r="C2871" t="s">
        <v>106</v>
      </c>
      <c r="D2871" t="s">
        <v>228</v>
      </c>
      <c r="E2871">
        <v>1512</v>
      </c>
      <c r="F2871" t="str">
        <f>TEXT(tbl_Datos[[#This Row],[Fecha]],"dddd")</f>
        <v>lunes</v>
      </c>
      <c r="G2871">
        <f>WEEKNUM(tbl_Datos[[#This Row],[Fecha]])</f>
        <v>38</v>
      </c>
    </row>
    <row r="2872" spans="2:7" x14ac:dyDescent="0.3">
      <c r="B2872" s="17">
        <v>46279</v>
      </c>
      <c r="C2872" t="s">
        <v>106</v>
      </c>
      <c r="D2872" t="s">
        <v>232</v>
      </c>
      <c r="E2872">
        <v>470</v>
      </c>
      <c r="F2872" t="str">
        <f>TEXT(tbl_Datos[[#This Row],[Fecha]],"dddd")</f>
        <v>lunes</v>
      </c>
      <c r="G2872">
        <f>WEEKNUM(tbl_Datos[[#This Row],[Fecha]])</f>
        <v>38</v>
      </c>
    </row>
    <row r="2873" spans="2:7" x14ac:dyDescent="0.3">
      <c r="B2873" s="17">
        <v>46279</v>
      </c>
      <c r="C2873" t="s">
        <v>38</v>
      </c>
      <c r="D2873" t="s">
        <v>239</v>
      </c>
      <c r="E2873">
        <v>228</v>
      </c>
      <c r="F2873" t="str">
        <f>TEXT(tbl_Datos[[#This Row],[Fecha]],"dddd")</f>
        <v>lunes</v>
      </c>
      <c r="G2873">
        <f>WEEKNUM(tbl_Datos[[#This Row],[Fecha]])</f>
        <v>38</v>
      </c>
    </row>
    <row r="2874" spans="2:7" x14ac:dyDescent="0.3">
      <c r="B2874" s="17">
        <v>46279</v>
      </c>
      <c r="C2874" t="s">
        <v>42</v>
      </c>
      <c r="D2874" t="s">
        <v>232</v>
      </c>
      <c r="E2874">
        <v>846</v>
      </c>
      <c r="F2874" t="str">
        <f>TEXT(tbl_Datos[[#This Row],[Fecha]],"dddd")</f>
        <v>lunes</v>
      </c>
      <c r="G2874">
        <f>WEEKNUM(tbl_Datos[[#This Row],[Fecha]])</f>
        <v>38</v>
      </c>
    </row>
    <row r="2875" spans="2:7" x14ac:dyDescent="0.3">
      <c r="B2875" s="17">
        <v>46279</v>
      </c>
      <c r="C2875" t="s">
        <v>42</v>
      </c>
      <c r="D2875" t="s">
        <v>227</v>
      </c>
      <c r="E2875">
        <v>754</v>
      </c>
      <c r="F2875" t="str">
        <f>TEXT(tbl_Datos[[#This Row],[Fecha]],"dddd")</f>
        <v>lunes</v>
      </c>
      <c r="G2875">
        <f>WEEKNUM(tbl_Datos[[#This Row],[Fecha]])</f>
        <v>38</v>
      </c>
    </row>
    <row r="2876" spans="2:7" x14ac:dyDescent="0.3">
      <c r="B2876" s="17">
        <v>46279</v>
      </c>
      <c r="C2876" t="s">
        <v>39</v>
      </c>
      <c r="D2876" t="s">
        <v>231</v>
      </c>
      <c r="E2876">
        <v>484</v>
      </c>
      <c r="F2876" t="str">
        <f>TEXT(tbl_Datos[[#This Row],[Fecha]],"dddd")</f>
        <v>lunes</v>
      </c>
      <c r="G2876">
        <f>WEEKNUM(tbl_Datos[[#This Row],[Fecha]])</f>
        <v>38</v>
      </c>
    </row>
    <row r="2877" spans="2:7" x14ac:dyDescent="0.3">
      <c r="B2877" s="17">
        <v>46279</v>
      </c>
      <c r="C2877" t="s">
        <v>39</v>
      </c>
      <c r="D2877" t="s">
        <v>237</v>
      </c>
      <c r="E2877">
        <v>504</v>
      </c>
      <c r="F2877" t="str">
        <f>TEXT(tbl_Datos[[#This Row],[Fecha]],"dddd")</f>
        <v>lunes</v>
      </c>
      <c r="G2877">
        <f>WEEKNUM(tbl_Datos[[#This Row],[Fecha]])</f>
        <v>38</v>
      </c>
    </row>
    <row r="2878" spans="2:7" x14ac:dyDescent="0.3">
      <c r="B2878" s="17">
        <v>46279</v>
      </c>
      <c r="C2878" t="s">
        <v>106</v>
      </c>
      <c r="D2878" t="s">
        <v>219</v>
      </c>
      <c r="E2878">
        <v>364</v>
      </c>
      <c r="F2878" t="str">
        <f>TEXT(tbl_Datos[[#This Row],[Fecha]],"dddd")</f>
        <v>lunes</v>
      </c>
      <c r="G2878">
        <f>WEEKNUM(tbl_Datos[[#This Row],[Fecha]])</f>
        <v>38</v>
      </c>
    </row>
    <row r="2879" spans="2:7" x14ac:dyDescent="0.3">
      <c r="B2879" s="17">
        <v>46280</v>
      </c>
      <c r="C2879" t="s">
        <v>106</v>
      </c>
      <c r="D2879" t="s">
        <v>227</v>
      </c>
      <c r="E2879">
        <v>348</v>
      </c>
      <c r="F2879" t="str">
        <f>TEXT(tbl_Datos[[#This Row],[Fecha]],"dddd")</f>
        <v>martes</v>
      </c>
      <c r="G2879">
        <f>WEEKNUM(tbl_Datos[[#This Row],[Fecha]])</f>
        <v>38</v>
      </c>
    </row>
    <row r="2880" spans="2:7" x14ac:dyDescent="0.3">
      <c r="B2880" s="17">
        <v>46280</v>
      </c>
      <c r="C2880" t="s">
        <v>39</v>
      </c>
      <c r="D2880" t="s">
        <v>237</v>
      </c>
      <c r="E2880">
        <v>693</v>
      </c>
      <c r="F2880" t="str">
        <f>TEXT(tbl_Datos[[#This Row],[Fecha]],"dddd")</f>
        <v>martes</v>
      </c>
      <c r="G2880">
        <f>WEEKNUM(tbl_Datos[[#This Row],[Fecha]])</f>
        <v>38</v>
      </c>
    </row>
    <row r="2881" spans="2:7" x14ac:dyDescent="0.3">
      <c r="B2881" s="17">
        <v>46280</v>
      </c>
      <c r="C2881" t="s">
        <v>38</v>
      </c>
      <c r="D2881" t="s">
        <v>226</v>
      </c>
      <c r="E2881">
        <v>2400</v>
      </c>
      <c r="F2881" t="str">
        <f>TEXT(tbl_Datos[[#This Row],[Fecha]],"dddd")</f>
        <v>martes</v>
      </c>
      <c r="G2881">
        <f>WEEKNUM(tbl_Datos[[#This Row],[Fecha]])</f>
        <v>38</v>
      </c>
    </row>
    <row r="2882" spans="2:7" x14ac:dyDescent="0.3">
      <c r="B2882" s="17">
        <v>46280</v>
      </c>
      <c r="C2882" t="s">
        <v>38</v>
      </c>
      <c r="D2882" t="s">
        <v>236</v>
      </c>
      <c r="E2882">
        <v>143</v>
      </c>
      <c r="F2882" t="str">
        <f>TEXT(tbl_Datos[[#This Row],[Fecha]],"dddd")</f>
        <v>martes</v>
      </c>
      <c r="G2882">
        <f>WEEKNUM(tbl_Datos[[#This Row],[Fecha]])</f>
        <v>38</v>
      </c>
    </row>
    <row r="2883" spans="2:7" x14ac:dyDescent="0.3">
      <c r="B2883" s="17">
        <v>46280</v>
      </c>
      <c r="C2883" t="s">
        <v>42</v>
      </c>
      <c r="D2883" t="s">
        <v>230</v>
      </c>
      <c r="E2883">
        <v>407</v>
      </c>
      <c r="F2883" t="str">
        <f>TEXT(tbl_Datos[[#This Row],[Fecha]],"dddd")</f>
        <v>martes</v>
      </c>
      <c r="G2883">
        <f>WEEKNUM(tbl_Datos[[#This Row],[Fecha]])</f>
        <v>38</v>
      </c>
    </row>
    <row r="2884" spans="2:7" x14ac:dyDescent="0.3">
      <c r="B2884" s="17">
        <v>46280</v>
      </c>
      <c r="C2884" t="s">
        <v>38</v>
      </c>
      <c r="D2884" t="s">
        <v>221</v>
      </c>
      <c r="E2884">
        <v>91</v>
      </c>
      <c r="F2884" t="str">
        <f>TEXT(tbl_Datos[[#This Row],[Fecha]],"dddd")</f>
        <v>martes</v>
      </c>
      <c r="G2884">
        <f>WEEKNUM(tbl_Datos[[#This Row],[Fecha]])</f>
        <v>38</v>
      </c>
    </row>
    <row r="2885" spans="2:7" x14ac:dyDescent="0.3">
      <c r="B2885" s="17">
        <v>46280</v>
      </c>
      <c r="C2885" t="s">
        <v>106</v>
      </c>
      <c r="D2885" t="s">
        <v>235</v>
      </c>
      <c r="E2885">
        <v>559</v>
      </c>
      <c r="F2885" t="str">
        <f>TEXT(tbl_Datos[[#This Row],[Fecha]],"dddd")</f>
        <v>martes</v>
      </c>
      <c r="G2885">
        <f>WEEKNUM(tbl_Datos[[#This Row],[Fecha]])</f>
        <v>38</v>
      </c>
    </row>
    <row r="2886" spans="2:7" x14ac:dyDescent="0.3">
      <c r="B2886" s="17">
        <v>46280</v>
      </c>
      <c r="C2886" t="s">
        <v>38</v>
      </c>
      <c r="D2886" t="s">
        <v>236</v>
      </c>
      <c r="E2886">
        <v>154</v>
      </c>
      <c r="F2886" t="str">
        <f>TEXT(tbl_Datos[[#This Row],[Fecha]],"dddd")</f>
        <v>martes</v>
      </c>
      <c r="G2886">
        <f>WEEKNUM(tbl_Datos[[#This Row],[Fecha]])</f>
        <v>38</v>
      </c>
    </row>
    <row r="2887" spans="2:7" x14ac:dyDescent="0.3">
      <c r="B2887" s="17">
        <v>46280</v>
      </c>
      <c r="C2887" t="s">
        <v>106</v>
      </c>
      <c r="D2887" t="s">
        <v>235</v>
      </c>
      <c r="E2887">
        <v>946</v>
      </c>
      <c r="F2887" t="str">
        <f>TEXT(tbl_Datos[[#This Row],[Fecha]],"dddd")</f>
        <v>martes</v>
      </c>
      <c r="G2887">
        <f>WEEKNUM(tbl_Datos[[#This Row],[Fecha]])</f>
        <v>38</v>
      </c>
    </row>
    <row r="2888" spans="2:7" x14ac:dyDescent="0.3">
      <c r="B2888" s="17">
        <v>46281</v>
      </c>
      <c r="C2888" t="s">
        <v>42</v>
      </c>
      <c r="D2888" t="s">
        <v>232</v>
      </c>
      <c r="E2888">
        <v>235</v>
      </c>
      <c r="F2888" t="str">
        <f>TEXT(tbl_Datos[[#This Row],[Fecha]],"dddd")</f>
        <v>miércoles</v>
      </c>
      <c r="G2888">
        <f>WEEKNUM(tbl_Datos[[#This Row],[Fecha]])</f>
        <v>38</v>
      </c>
    </row>
    <row r="2889" spans="2:7" x14ac:dyDescent="0.3">
      <c r="B2889" s="17">
        <v>46281</v>
      </c>
      <c r="C2889" t="s">
        <v>39</v>
      </c>
      <c r="D2889" t="s">
        <v>227</v>
      </c>
      <c r="E2889">
        <v>1218</v>
      </c>
      <c r="F2889" t="str">
        <f>TEXT(tbl_Datos[[#This Row],[Fecha]],"dddd")</f>
        <v>miércoles</v>
      </c>
      <c r="G2889">
        <f>WEEKNUM(tbl_Datos[[#This Row],[Fecha]])</f>
        <v>38</v>
      </c>
    </row>
    <row r="2890" spans="2:7" x14ac:dyDescent="0.3">
      <c r="B2890" s="17">
        <v>46281</v>
      </c>
      <c r="C2890" t="s">
        <v>39</v>
      </c>
      <c r="D2890" t="s">
        <v>215</v>
      </c>
      <c r="E2890">
        <v>621</v>
      </c>
      <c r="F2890" t="str">
        <f>TEXT(tbl_Datos[[#This Row],[Fecha]],"dddd")</f>
        <v>miércoles</v>
      </c>
      <c r="G2890">
        <f>WEEKNUM(tbl_Datos[[#This Row],[Fecha]])</f>
        <v>38</v>
      </c>
    </row>
    <row r="2891" spans="2:7" x14ac:dyDescent="0.3">
      <c r="B2891" s="17">
        <v>46281</v>
      </c>
      <c r="C2891" t="s">
        <v>42</v>
      </c>
      <c r="D2891" t="s">
        <v>241</v>
      </c>
      <c r="E2891">
        <v>1020</v>
      </c>
      <c r="F2891" t="str">
        <f>TEXT(tbl_Datos[[#This Row],[Fecha]],"dddd")</f>
        <v>miércoles</v>
      </c>
      <c r="G2891">
        <f>WEEKNUM(tbl_Datos[[#This Row],[Fecha]])</f>
        <v>38</v>
      </c>
    </row>
    <row r="2892" spans="2:7" x14ac:dyDescent="0.3">
      <c r="B2892" s="17">
        <v>46281</v>
      </c>
      <c r="C2892" t="s">
        <v>106</v>
      </c>
      <c r="D2892" t="s">
        <v>227</v>
      </c>
      <c r="E2892">
        <v>522</v>
      </c>
      <c r="F2892" t="str">
        <f>TEXT(tbl_Datos[[#This Row],[Fecha]],"dddd")</f>
        <v>miércoles</v>
      </c>
      <c r="G2892">
        <f>WEEKNUM(tbl_Datos[[#This Row],[Fecha]])</f>
        <v>38</v>
      </c>
    </row>
    <row r="2893" spans="2:7" x14ac:dyDescent="0.3">
      <c r="B2893" s="17">
        <v>46281</v>
      </c>
      <c r="C2893" t="s">
        <v>38</v>
      </c>
      <c r="D2893" t="s">
        <v>229</v>
      </c>
      <c r="E2893">
        <v>968</v>
      </c>
      <c r="F2893" t="str">
        <f>TEXT(tbl_Datos[[#This Row],[Fecha]],"dddd")</f>
        <v>miércoles</v>
      </c>
      <c r="G2893">
        <f>WEEKNUM(tbl_Datos[[#This Row],[Fecha]])</f>
        <v>38</v>
      </c>
    </row>
    <row r="2894" spans="2:7" x14ac:dyDescent="0.3">
      <c r="B2894" s="17">
        <v>46281</v>
      </c>
      <c r="C2894" t="s">
        <v>38</v>
      </c>
      <c r="D2894" t="s">
        <v>232</v>
      </c>
      <c r="E2894">
        <v>188</v>
      </c>
      <c r="F2894" t="str">
        <f>TEXT(tbl_Datos[[#This Row],[Fecha]],"dddd")</f>
        <v>miércoles</v>
      </c>
      <c r="G2894">
        <f>WEEKNUM(tbl_Datos[[#This Row],[Fecha]])</f>
        <v>38</v>
      </c>
    </row>
    <row r="2895" spans="2:7" x14ac:dyDescent="0.3">
      <c r="B2895" s="17">
        <v>46281</v>
      </c>
      <c r="C2895" t="s">
        <v>39</v>
      </c>
      <c r="D2895" t="s">
        <v>235</v>
      </c>
      <c r="E2895">
        <v>946</v>
      </c>
      <c r="F2895" t="str">
        <f>TEXT(tbl_Datos[[#This Row],[Fecha]],"dddd")</f>
        <v>miércoles</v>
      </c>
      <c r="G2895">
        <f>WEEKNUM(tbl_Datos[[#This Row],[Fecha]])</f>
        <v>38</v>
      </c>
    </row>
    <row r="2896" spans="2:7" x14ac:dyDescent="0.3">
      <c r="B2896" s="17">
        <v>46281</v>
      </c>
      <c r="C2896" t="s">
        <v>42</v>
      </c>
      <c r="D2896" t="s">
        <v>240</v>
      </c>
      <c r="E2896">
        <v>630</v>
      </c>
      <c r="F2896" t="str">
        <f>TEXT(tbl_Datos[[#This Row],[Fecha]],"dddd")</f>
        <v>miércoles</v>
      </c>
      <c r="G2896">
        <f>WEEKNUM(tbl_Datos[[#This Row],[Fecha]])</f>
        <v>38</v>
      </c>
    </row>
    <row r="2897" spans="2:7" x14ac:dyDescent="0.3">
      <c r="B2897" s="17">
        <v>46281</v>
      </c>
      <c r="C2897" t="s">
        <v>39</v>
      </c>
      <c r="D2897" t="s">
        <v>232</v>
      </c>
      <c r="E2897">
        <v>188</v>
      </c>
      <c r="F2897" t="str">
        <f>TEXT(tbl_Datos[[#This Row],[Fecha]],"dddd")</f>
        <v>miércoles</v>
      </c>
      <c r="G2897">
        <f>WEEKNUM(tbl_Datos[[#This Row],[Fecha]])</f>
        <v>38</v>
      </c>
    </row>
    <row r="2898" spans="2:7" x14ac:dyDescent="0.3">
      <c r="B2898" s="17">
        <v>46281</v>
      </c>
      <c r="C2898" t="s">
        <v>42</v>
      </c>
      <c r="D2898" t="s">
        <v>226</v>
      </c>
      <c r="E2898">
        <v>960</v>
      </c>
      <c r="F2898" t="str">
        <f>TEXT(tbl_Datos[[#This Row],[Fecha]],"dddd")</f>
        <v>miércoles</v>
      </c>
      <c r="G2898">
        <f>WEEKNUM(tbl_Datos[[#This Row],[Fecha]])</f>
        <v>38</v>
      </c>
    </row>
    <row r="2899" spans="2:7" x14ac:dyDescent="0.3">
      <c r="B2899" s="17">
        <v>46281</v>
      </c>
      <c r="C2899" t="s">
        <v>38</v>
      </c>
      <c r="D2899" t="s">
        <v>231</v>
      </c>
      <c r="E2899">
        <v>308</v>
      </c>
      <c r="F2899" t="str">
        <f>TEXT(tbl_Datos[[#This Row],[Fecha]],"dddd")</f>
        <v>miércoles</v>
      </c>
      <c r="G2899">
        <f>WEEKNUM(tbl_Datos[[#This Row],[Fecha]])</f>
        <v>38</v>
      </c>
    </row>
    <row r="2900" spans="2:7" x14ac:dyDescent="0.3">
      <c r="B2900" s="17">
        <v>46282</v>
      </c>
      <c r="C2900" t="s">
        <v>106</v>
      </c>
      <c r="D2900" t="s">
        <v>234</v>
      </c>
      <c r="E2900">
        <v>1224</v>
      </c>
      <c r="F2900" t="str">
        <f>TEXT(tbl_Datos[[#This Row],[Fecha]],"dddd")</f>
        <v>jueves</v>
      </c>
      <c r="G2900">
        <f>WEEKNUM(tbl_Datos[[#This Row],[Fecha]])</f>
        <v>38</v>
      </c>
    </row>
    <row r="2901" spans="2:7" x14ac:dyDescent="0.3">
      <c r="B2901" s="17">
        <v>46282</v>
      </c>
      <c r="C2901" t="s">
        <v>42</v>
      </c>
      <c r="D2901" t="s">
        <v>239</v>
      </c>
      <c r="E2901">
        <v>266</v>
      </c>
      <c r="F2901" t="str">
        <f>TEXT(tbl_Datos[[#This Row],[Fecha]],"dddd")</f>
        <v>jueves</v>
      </c>
      <c r="G2901">
        <f>WEEKNUM(tbl_Datos[[#This Row],[Fecha]])</f>
        <v>38</v>
      </c>
    </row>
    <row r="2902" spans="2:7" x14ac:dyDescent="0.3">
      <c r="B2902" s="17">
        <v>46282</v>
      </c>
      <c r="C2902" t="s">
        <v>39</v>
      </c>
      <c r="D2902" t="s">
        <v>226</v>
      </c>
      <c r="E2902">
        <v>768</v>
      </c>
      <c r="F2902" t="str">
        <f>TEXT(tbl_Datos[[#This Row],[Fecha]],"dddd")</f>
        <v>jueves</v>
      </c>
      <c r="G2902">
        <f>WEEKNUM(tbl_Datos[[#This Row],[Fecha]])</f>
        <v>38</v>
      </c>
    </row>
    <row r="2903" spans="2:7" x14ac:dyDescent="0.3">
      <c r="B2903" s="17">
        <v>46282</v>
      </c>
      <c r="C2903" t="s">
        <v>39</v>
      </c>
      <c r="D2903" t="s">
        <v>230</v>
      </c>
      <c r="E2903">
        <v>185</v>
      </c>
      <c r="F2903" t="str">
        <f>TEXT(tbl_Datos[[#This Row],[Fecha]],"dddd")</f>
        <v>jueves</v>
      </c>
      <c r="G2903">
        <f>WEEKNUM(tbl_Datos[[#This Row],[Fecha]])</f>
        <v>38</v>
      </c>
    </row>
    <row r="2904" spans="2:7" x14ac:dyDescent="0.3">
      <c r="B2904" s="17">
        <v>46282</v>
      </c>
      <c r="C2904" t="s">
        <v>39</v>
      </c>
      <c r="D2904" t="s">
        <v>235</v>
      </c>
      <c r="E2904">
        <v>731</v>
      </c>
      <c r="F2904" t="str">
        <f>TEXT(tbl_Datos[[#This Row],[Fecha]],"dddd")</f>
        <v>jueves</v>
      </c>
      <c r="G2904">
        <f>WEEKNUM(tbl_Datos[[#This Row],[Fecha]])</f>
        <v>38</v>
      </c>
    </row>
    <row r="2905" spans="2:7" x14ac:dyDescent="0.3">
      <c r="B2905" s="17">
        <v>46282</v>
      </c>
      <c r="C2905" t="s">
        <v>39</v>
      </c>
      <c r="D2905" t="s">
        <v>223</v>
      </c>
      <c r="E2905">
        <v>477</v>
      </c>
      <c r="F2905" t="str">
        <f>TEXT(tbl_Datos[[#This Row],[Fecha]],"dddd")</f>
        <v>jueves</v>
      </c>
      <c r="G2905">
        <f>WEEKNUM(tbl_Datos[[#This Row],[Fecha]])</f>
        <v>38</v>
      </c>
    </row>
    <row r="2906" spans="2:7" x14ac:dyDescent="0.3">
      <c r="B2906" s="17">
        <v>46282</v>
      </c>
      <c r="C2906" t="s">
        <v>42</v>
      </c>
      <c r="D2906" t="s">
        <v>236</v>
      </c>
      <c r="E2906">
        <v>11</v>
      </c>
      <c r="F2906" t="str">
        <f>TEXT(tbl_Datos[[#This Row],[Fecha]],"dddd")</f>
        <v>jueves</v>
      </c>
      <c r="G2906">
        <f>WEEKNUM(tbl_Datos[[#This Row],[Fecha]])</f>
        <v>38</v>
      </c>
    </row>
    <row r="2907" spans="2:7" x14ac:dyDescent="0.3">
      <c r="B2907" s="17">
        <v>46282</v>
      </c>
      <c r="C2907" t="s">
        <v>106</v>
      </c>
      <c r="D2907" t="s">
        <v>225</v>
      </c>
      <c r="E2907">
        <v>960</v>
      </c>
      <c r="F2907" t="str">
        <f>TEXT(tbl_Datos[[#This Row],[Fecha]],"dddd")</f>
        <v>jueves</v>
      </c>
      <c r="G2907">
        <f>WEEKNUM(tbl_Datos[[#This Row],[Fecha]])</f>
        <v>38</v>
      </c>
    </row>
    <row r="2908" spans="2:7" x14ac:dyDescent="0.3">
      <c r="B2908" s="17">
        <v>46282</v>
      </c>
      <c r="C2908" t="s">
        <v>106</v>
      </c>
      <c r="D2908" t="s">
        <v>226</v>
      </c>
      <c r="E2908">
        <v>576</v>
      </c>
      <c r="F2908" t="str">
        <f>TEXT(tbl_Datos[[#This Row],[Fecha]],"dddd")</f>
        <v>jueves</v>
      </c>
      <c r="G2908">
        <f>WEEKNUM(tbl_Datos[[#This Row],[Fecha]])</f>
        <v>38</v>
      </c>
    </row>
    <row r="2909" spans="2:7" x14ac:dyDescent="0.3">
      <c r="B2909" s="17">
        <v>46282</v>
      </c>
      <c r="C2909" t="s">
        <v>38</v>
      </c>
      <c r="D2909" t="s">
        <v>227</v>
      </c>
      <c r="E2909">
        <v>928</v>
      </c>
      <c r="F2909" t="str">
        <f>TEXT(tbl_Datos[[#This Row],[Fecha]],"dddd")</f>
        <v>jueves</v>
      </c>
      <c r="G2909">
        <f>WEEKNUM(tbl_Datos[[#This Row],[Fecha]])</f>
        <v>38</v>
      </c>
    </row>
    <row r="2910" spans="2:7" x14ac:dyDescent="0.3">
      <c r="B2910" s="17">
        <v>46282</v>
      </c>
      <c r="C2910" t="s">
        <v>42</v>
      </c>
      <c r="D2910" t="s">
        <v>221</v>
      </c>
      <c r="E2910">
        <v>195</v>
      </c>
      <c r="F2910" t="str">
        <f>TEXT(tbl_Datos[[#This Row],[Fecha]],"dddd")</f>
        <v>jueves</v>
      </c>
      <c r="G2910">
        <f>WEEKNUM(tbl_Datos[[#This Row],[Fecha]])</f>
        <v>38</v>
      </c>
    </row>
    <row r="2911" spans="2:7" x14ac:dyDescent="0.3">
      <c r="B2911" s="17">
        <v>46282</v>
      </c>
      <c r="C2911" t="s">
        <v>39</v>
      </c>
      <c r="D2911" t="s">
        <v>219</v>
      </c>
      <c r="E2911">
        <v>2002</v>
      </c>
      <c r="F2911" t="str">
        <f>TEXT(tbl_Datos[[#This Row],[Fecha]],"dddd")</f>
        <v>jueves</v>
      </c>
      <c r="G2911">
        <f>WEEKNUM(tbl_Datos[[#This Row],[Fecha]])</f>
        <v>38</v>
      </c>
    </row>
    <row r="2912" spans="2:7" x14ac:dyDescent="0.3">
      <c r="B2912" s="17">
        <v>46283</v>
      </c>
      <c r="C2912" t="s">
        <v>38</v>
      </c>
      <c r="D2912" t="s">
        <v>227</v>
      </c>
      <c r="E2912">
        <v>754</v>
      </c>
      <c r="F2912" t="str">
        <f>TEXT(tbl_Datos[[#This Row],[Fecha]],"dddd")</f>
        <v>viernes</v>
      </c>
      <c r="G2912">
        <f>WEEKNUM(tbl_Datos[[#This Row],[Fecha]])</f>
        <v>38</v>
      </c>
    </row>
    <row r="2913" spans="2:7" x14ac:dyDescent="0.3">
      <c r="B2913" s="17">
        <v>46283</v>
      </c>
      <c r="C2913" t="s">
        <v>42</v>
      </c>
      <c r="D2913" t="s">
        <v>233</v>
      </c>
      <c r="E2913">
        <v>255</v>
      </c>
      <c r="F2913" t="str">
        <f>TEXT(tbl_Datos[[#This Row],[Fecha]],"dddd")</f>
        <v>viernes</v>
      </c>
      <c r="G2913">
        <f>WEEKNUM(tbl_Datos[[#This Row],[Fecha]])</f>
        <v>38</v>
      </c>
    </row>
    <row r="2914" spans="2:7" x14ac:dyDescent="0.3">
      <c r="B2914" s="17">
        <v>46283</v>
      </c>
      <c r="C2914" t="s">
        <v>106</v>
      </c>
      <c r="D2914" t="s">
        <v>240</v>
      </c>
      <c r="E2914">
        <v>270</v>
      </c>
      <c r="F2914" t="str">
        <f>TEXT(tbl_Datos[[#This Row],[Fecha]],"dddd")</f>
        <v>viernes</v>
      </c>
      <c r="G2914">
        <f>WEEKNUM(tbl_Datos[[#This Row],[Fecha]])</f>
        <v>38</v>
      </c>
    </row>
    <row r="2915" spans="2:7" x14ac:dyDescent="0.3">
      <c r="B2915" s="17">
        <v>46283</v>
      </c>
      <c r="C2915" t="s">
        <v>106</v>
      </c>
      <c r="D2915" t="s">
        <v>235</v>
      </c>
      <c r="E2915">
        <v>86</v>
      </c>
      <c r="F2915" t="str">
        <f>TEXT(tbl_Datos[[#This Row],[Fecha]],"dddd")</f>
        <v>viernes</v>
      </c>
      <c r="G2915">
        <f>WEEKNUM(tbl_Datos[[#This Row],[Fecha]])</f>
        <v>38</v>
      </c>
    </row>
    <row r="2916" spans="2:7" x14ac:dyDescent="0.3">
      <c r="B2916" s="17">
        <v>46283</v>
      </c>
      <c r="C2916" t="s">
        <v>38</v>
      </c>
      <c r="D2916" t="s">
        <v>236</v>
      </c>
      <c r="E2916">
        <v>143</v>
      </c>
      <c r="F2916" t="str">
        <f>TEXT(tbl_Datos[[#This Row],[Fecha]],"dddd")</f>
        <v>viernes</v>
      </c>
      <c r="G2916">
        <f>WEEKNUM(tbl_Datos[[#This Row],[Fecha]])</f>
        <v>38</v>
      </c>
    </row>
    <row r="2917" spans="2:7" x14ac:dyDescent="0.3">
      <c r="B2917" s="17">
        <v>46283</v>
      </c>
      <c r="C2917" t="s">
        <v>38</v>
      </c>
      <c r="D2917" t="s">
        <v>239</v>
      </c>
      <c r="E2917">
        <v>380</v>
      </c>
      <c r="F2917" t="str">
        <f>TEXT(tbl_Datos[[#This Row],[Fecha]],"dddd")</f>
        <v>viernes</v>
      </c>
      <c r="G2917">
        <f>WEEKNUM(tbl_Datos[[#This Row],[Fecha]])</f>
        <v>38</v>
      </c>
    </row>
    <row r="2918" spans="2:7" x14ac:dyDescent="0.3">
      <c r="B2918" s="17">
        <v>46283</v>
      </c>
      <c r="C2918" t="s">
        <v>39</v>
      </c>
      <c r="D2918" t="s">
        <v>242</v>
      </c>
      <c r="E2918">
        <v>684</v>
      </c>
      <c r="F2918" t="str">
        <f>TEXT(tbl_Datos[[#This Row],[Fecha]],"dddd")</f>
        <v>viernes</v>
      </c>
      <c r="G2918">
        <f>WEEKNUM(tbl_Datos[[#This Row],[Fecha]])</f>
        <v>38</v>
      </c>
    </row>
    <row r="2919" spans="2:7" x14ac:dyDescent="0.3">
      <c r="B2919" s="17">
        <v>46283</v>
      </c>
      <c r="C2919" t="s">
        <v>106</v>
      </c>
      <c r="D2919" t="s">
        <v>226</v>
      </c>
      <c r="E2919">
        <v>960</v>
      </c>
      <c r="F2919" t="str">
        <f>TEXT(tbl_Datos[[#This Row],[Fecha]],"dddd")</f>
        <v>viernes</v>
      </c>
      <c r="G2919">
        <f>WEEKNUM(tbl_Datos[[#This Row],[Fecha]])</f>
        <v>38</v>
      </c>
    </row>
    <row r="2920" spans="2:7" x14ac:dyDescent="0.3">
      <c r="B2920" s="17">
        <v>46284</v>
      </c>
      <c r="C2920" t="s">
        <v>42</v>
      </c>
      <c r="D2920" t="s">
        <v>242</v>
      </c>
      <c r="E2920">
        <v>969</v>
      </c>
      <c r="F2920" t="str">
        <f>TEXT(tbl_Datos[[#This Row],[Fecha]],"dddd")</f>
        <v>sábado</v>
      </c>
      <c r="G2920">
        <f>WEEKNUM(tbl_Datos[[#This Row],[Fecha]])</f>
        <v>38</v>
      </c>
    </row>
    <row r="2921" spans="2:7" x14ac:dyDescent="0.3">
      <c r="B2921" s="17">
        <v>46284</v>
      </c>
      <c r="C2921" t="s">
        <v>106</v>
      </c>
      <c r="D2921" t="s">
        <v>239</v>
      </c>
      <c r="E2921">
        <v>608</v>
      </c>
      <c r="F2921" t="str">
        <f>TEXT(tbl_Datos[[#This Row],[Fecha]],"dddd")</f>
        <v>sábado</v>
      </c>
      <c r="G2921">
        <f>WEEKNUM(tbl_Datos[[#This Row],[Fecha]])</f>
        <v>38</v>
      </c>
    </row>
    <row r="2922" spans="2:7" x14ac:dyDescent="0.3">
      <c r="B2922" s="17">
        <v>46284</v>
      </c>
      <c r="C2922" t="s">
        <v>106</v>
      </c>
      <c r="D2922" t="s">
        <v>240</v>
      </c>
      <c r="E2922">
        <v>945</v>
      </c>
      <c r="F2922" t="str">
        <f>TEXT(tbl_Datos[[#This Row],[Fecha]],"dddd")</f>
        <v>sábado</v>
      </c>
      <c r="G2922">
        <f>WEEKNUM(tbl_Datos[[#This Row],[Fecha]])</f>
        <v>38</v>
      </c>
    </row>
    <row r="2923" spans="2:7" x14ac:dyDescent="0.3">
      <c r="B2923" s="17">
        <v>46284</v>
      </c>
      <c r="C2923" t="s">
        <v>39</v>
      </c>
      <c r="D2923" t="s">
        <v>240</v>
      </c>
      <c r="E2923">
        <v>990</v>
      </c>
      <c r="F2923" t="str">
        <f>TEXT(tbl_Datos[[#This Row],[Fecha]],"dddd")</f>
        <v>sábado</v>
      </c>
      <c r="G2923">
        <f>WEEKNUM(tbl_Datos[[#This Row],[Fecha]])</f>
        <v>38</v>
      </c>
    </row>
    <row r="2924" spans="2:7" x14ac:dyDescent="0.3">
      <c r="B2924" s="17">
        <v>46284</v>
      </c>
      <c r="C2924" t="s">
        <v>106</v>
      </c>
      <c r="D2924" t="s">
        <v>240</v>
      </c>
      <c r="E2924">
        <v>945</v>
      </c>
      <c r="F2924" t="str">
        <f>TEXT(tbl_Datos[[#This Row],[Fecha]],"dddd")</f>
        <v>sábado</v>
      </c>
      <c r="G2924">
        <f>WEEKNUM(tbl_Datos[[#This Row],[Fecha]])</f>
        <v>38</v>
      </c>
    </row>
    <row r="2925" spans="2:7" x14ac:dyDescent="0.3">
      <c r="B2925" s="17">
        <v>46284</v>
      </c>
      <c r="C2925" t="s">
        <v>38</v>
      </c>
      <c r="D2925" t="s">
        <v>240</v>
      </c>
      <c r="E2925">
        <v>720</v>
      </c>
      <c r="F2925" t="str">
        <f>TEXT(tbl_Datos[[#This Row],[Fecha]],"dddd")</f>
        <v>sábado</v>
      </c>
      <c r="G2925">
        <f>WEEKNUM(tbl_Datos[[#This Row],[Fecha]])</f>
        <v>38</v>
      </c>
    </row>
    <row r="2926" spans="2:7" x14ac:dyDescent="0.3">
      <c r="B2926" s="17">
        <v>46284</v>
      </c>
      <c r="C2926" t="s">
        <v>38</v>
      </c>
      <c r="D2926" t="s">
        <v>219</v>
      </c>
      <c r="E2926">
        <v>273</v>
      </c>
      <c r="F2926" t="str">
        <f>TEXT(tbl_Datos[[#This Row],[Fecha]],"dddd")</f>
        <v>sábado</v>
      </c>
      <c r="G2926">
        <f>WEEKNUM(tbl_Datos[[#This Row],[Fecha]])</f>
        <v>38</v>
      </c>
    </row>
    <row r="2927" spans="2:7" x14ac:dyDescent="0.3">
      <c r="B2927" s="17">
        <v>46284</v>
      </c>
      <c r="C2927" t="s">
        <v>106</v>
      </c>
      <c r="D2927" t="s">
        <v>226</v>
      </c>
      <c r="E2927">
        <v>1536</v>
      </c>
      <c r="F2927" t="str">
        <f>TEXT(tbl_Datos[[#This Row],[Fecha]],"dddd")</f>
        <v>sábado</v>
      </c>
      <c r="G2927">
        <f>WEEKNUM(tbl_Datos[[#This Row],[Fecha]])</f>
        <v>38</v>
      </c>
    </row>
    <row r="2928" spans="2:7" x14ac:dyDescent="0.3">
      <c r="B2928" s="17">
        <v>46284</v>
      </c>
      <c r="C2928" t="s">
        <v>38</v>
      </c>
      <c r="D2928" t="s">
        <v>235</v>
      </c>
      <c r="E2928">
        <v>860</v>
      </c>
      <c r="F2928" t="str">
        <f>TEXT(tbl_Datos[[#This Row],[Fecha]],"dddd")</f>
        <v>sábado</v>
      </c>
      <c r="G2928">
        <f>WEEKNUM(tbl_Datos[[#This Row],[Fecha]])</f>
        <v>38</v>
      </c>
    </row>
    <row r="2929" spans="2:7" x14ac:dyDescent="0.3">
      <c r="B2929" s="17">
        <v>46284</v>
      </c>
      <c r="C2929" t="s">
        <v>106</v>
      </c>
      <c r="D2929" t="s">
        <v>226</v>
      </c>
      <c r="E2929">
        <v>1728</v>
      </c>
      <c r="F2929" t="str">
        <f>TEXT(tbl_Datos[[#This Row],[Fecha]],"dddd")</f>
        <v>sábado</v>
      </c>
      <c r="G2929">
        <f>WEEKNUM(tbl_Datos[[#This Row],[Fecha]])</f>
        <v>38</v>
      </c>
    </row>
    <row r="2930" spans="2:7" x14ac:dyDescent="0.3">
      <c r="B2930" s="17">
        <v>46284</v>
      </c>
      <c r="C2930" t="s">
        <v>38</v>
      </c>
      <c r="D2930" t="s">
        <v>236</v>
      </c>
      <c r="E2930">
        <v>187</v>
      </c>
      <c r="F2930" t="str">
        <f>TEXT(tbl_Datos[[#This Row],[Fecha]],"dddd")</f>
        <v>sábado</v>
      </c>
      <c r="G2930">
        <f>WEEKNUM(tbl_Datos[[#This Row],[Fecha]])</f>
        <v>38</v>
      </c>
    </row>
    <row r="2931" spans="2:7" x14ac:dyDescent="0.3">
      <c r="B2931" s="17">
        <v>46284</v>
      </c>
      <c r="C2931" t="s">
        <v>39</v>
      </c>
      <c r="D2931" t="s">
        <v>232</v>
      </c>
      <c r="E2931">
        <v>564</v>
      </c>
      <c r="F2931" t="str">
        <f>TEXT(tbl_Datos[[#This Row],[Fecha]],"dddd")</f>
        <v>sábado</v>
      </c>
      <c r="G2931">
        <f>WEEKNUM(tbl_Datos[[#This Row],[Fecha]])</f>
        <v>38</v>
      </c>
    </row>
    <row r="2932" spans="2:7" x14ac:dyDescent="0.3">
      <c r="B2932" s="17">
        <v>46284</v>
      </c>
      <c r="C2932" t="s">
        <v>42</v>
      </c>
      <c r="D2932" t="s">
        <v>239</v>
      </c>
      <c r="E2932">
        <v>114</v>
      </c>
      <c r="F2932" t="str">
        <f>TEXT(tbl_Datos[[#This Row],[Fecha]],"dddd")</f>
        <v>sábado</v>
      </c>
      <c r="G2932">
        <f>WEEKNUM(tbl_Datos[[#This Row],[Fecha]])</f>
        <v>38</v>
      </c>
    </row>
    <row r="2933" spans="2:7" x14ac:dyDescent="0.3">
      <c r="B2933" s="17">
        <v>46284</v>
      </c>
      <c r="C2933" t="s">
        <v>38</v>
      </c>
      <c r="D2933" t="s">
        <v>221</v>
      </c>
      <c r="E2933">
        <v>130</v>
      </c>
      <c r="F2933" t="str">
        <f>TEXT(tbl_Datos[[#This Row],[Fecha]],"dddd")</f>
        <v>sábado</v>
      </c>
      <c r="G2933">
        <f>WEEKNUM(tbl_Datos[[#This Row],[Fecha]])</f>
        <v>38</v>
      </c>
    </row>
    <row r="2934" spans="2:7" x14ac:dyDescent="0.3">
      <c r="B2934" s="17">
        <v>46284</v>
      </c>
      <c r="C2934" t="s">
        <v>39</v>
      </c>
      <c r="D2934" t="s">
        <v>239</v>
      </c>
      <c r="E2934">
        <v>912</v>
      </c>
      <c r="F2934" t="str">
        <f>TEXT(tbl_Datos[[#This Row],[Fecha]],"dddd")</f>
        <v>sábado</v>
      </c>
      <c r="G2934">
        <f>WEEKNUM(tbl_Datos[[#This Row],[Fecha]])</f>
        <v>38</v>
      </c>
    </row>
    <row r="2935" spans="2:7" x14ac:dyDescent="0.3">
      <c r="B2935" s="17">
        <v>46284</v>
      </c>
      <c r="C2935" t="s">
        <v>42</v>
      </c>
      <c r="D2935" t="s">
        <v>242</v>
      </c>
      <c r="E2935">
        <v>741</v>
      </c>
      <c r="F2935" t="str">
        <f>TEXT(tbl_Datos[[#This Row],[Fecha]],"dddd")</f>
        <v>sábado</v>
      </c>
      <c r="G2935">
        <f>WEEKNUM(tbl_Datos[[#This Row],[Fecha]])</f>
        <v>38</v>
      </c>
    </row>
    <row r="2936" spans="2:7" x14ac:dyDescent="0.3">
      <c r="B2936" s="17">
        <v>46284</v>
      </c>
      <c r="C2936" t="s">
        <v>42</v>
      </c>
      <c r="D2936" t="s">
        <v>227</v>
      </c>
      <c r="E2936">
        <v>986</v>
      </c>
      <c r="F2936" t="str">
        <f>TEXT(tbl_Datos[[#This Row],[Fecha]],"dddd")</f>
        <v>sábado</v>
      </c>
      <c r="G2936">
        <f>WEEKNUM(tbl_Datos[[#This Row],[Fecha]])</f>
        <v>38</v>
      </c>
    </row>
    <row r="2937" spans="2:7" x14ac:dyDescent="0.3">
      <c r="B2937" s="17">
        <v>46284</v>
      </c>
      <c r="C2937" t="s">
        <v>39</v>
      </c>
      <c r="D2937" t="s">
        <v>215</v>
      </c>
      <c r="E2937">
        <v>1587</v>
      </c>
      <c r="F2937" t="str">
        <f>TEXT(tbl_Datos[[#This Row],[Fecha]],"dddd")</f>
        <v>sábado</v>
      </c>
      <c r="G2937">
        <f>WEEKNUM(tbl_Datos[[#This Row],[Fecha]])</f>
        <v>38</v>
      </c>
    </row>
    <row r="2938" spans="2:7" x14ac:dyDescent="0.3">
      <c r="B2938" s="17">
        <v>46285</v>
      </c>
      <c r="C2938" t="s">
        <v>42</v>
      </c>
      <c r="D2938" t="s">
        <v>234</v>
      </c>
      <c r="E2938">
        <v>153</v>
      </c>
      <c r="F2938" t="str">
        <f>TEXT(tbl_Datos[[#This Row],[Fecha]],"dddd")</f>
        <v>domingo</v>
      </c>
      <c r="G2938">
        <f>WEEKNUM(tbl_Datos[[#This Row],[Fecha]])</f>
        <v>39</v>
      </c>
    </row>
    <row r="2939" spans="2:7" x14ac:dyDescent="0.3">
      <c r="B2939" s="17">
        <v>46285</v>
      </c>
      <c r="C2939" t="s">
        <v>39</v>
      </c>
      <c r="D2939" t="s">
        <v>227</v>
      </c>
      <c r="E2939">
        <v>812</v>
      </c>
      <c r="F2939" t="str">
        <f>TEXT(tbl_Datos[[#This Row],[Fecha]],"dddd")</f>
        <v>domingo</v>
      </c>
      <c r="G2939">
        <f>WEEKNUM(tbl_Datos[[#This Row],[Fecha]])</f>
        <v>39</v>
      </c>
    </row>
    <row r="2940" spans="2:7" x14ac:dyDescent="0.3">
      <c r="B2940" s="17">
        <v>46285</v>
      </c>
      <c r="C2940" t="s">
        <v>42</v>
      </c>
      <c r="D2940" t="s">
        <v>215</v>
      </c>
      <c r="E2940">
        <v>1242</v>
      </c>
      <c r="F2940" t="str">
        <f>TEXT(tbl_Datos[[#This Row],[Fecha]],"dddd")</f>
        <v>domingo</v>
      </c>
      <c r="G2940">
        <f>WEEKNUM(tbl_Datos[[#This Row],[Fecha]])</f>
        <v>39</v>
      </c>
    </row>
    <row r="2941" spans="2:7" x14ac:dyDescent="0.3">
      <c r="B2941" s="17">
        <v>46285</v>
      </c>
      <c r="C2941" t="s">
        <v>39</v>
      </c>
      <c r="D2941" t="s">
        <v>223</v>
      </c>
      <c r="E2941">
        <v>265</v>
      </c>
      <c r="F2941" t="str">
        <f>TEXT(tbl_Datos[[#This Row],[Fecha]],"dddd")</f>
        <v>domingo</v>
      </c>
      <c r="G2941">
        <f>WEEKNUM(tbl_Datos[[#This Row],[Fecha]])</f>
        <v>39</v>
      </c>
    </row>
    <row r="2942" spans="2:7" x14ac:dyDescent="0.3">
      <c r="B2942" s="17">
        <v>46285</v>
      </c>
      <c r="C2942" t="s">
        <v>38</v>
      </c>
      <c r="D2942" t="s">
        <v>230</v>
      </c>
      <c r="E2942">
        <v>703</v>
      </c>
      <c r="F2942" t="str">
        <f>TEXT(tbl_Datos[[#This Row],[Fecha]],"dddd")</f>
        <v>domingo</v>
      </c>
      <c r="G2942">
        <f>WEEKNUM(tbl_Datos[[#This Row],[Fecha]])</f>
        <v>39</v>
      </c>
    </row>
    <row r="2943" spans="2:7" x14ac:dyDescent="0.3">
      <c r="B2943" s="17">
        <v>46285</v>
      </c>
      <c r="C2943" t="s">
        <v>106</v>
      </c>
      <c r="D2943" t="s">
        <v>242</v>
      </c>
      <c r="E2943">
        <v>456</v>
      </c>
      <c r="F2943" t="str">
        <f>TEXT(tbl_Datos[[#This Row],[Fecha]],"dddd")</f>
        <v>domingo</v>
      </c>
      <c r="G2943">
        <f>WEEKNUM(tbl_Datos[[#This Row],[Fecha]])</f>
        <v>39</v>
      </c>
    </row>
    <row r="2944" spans="2:7" x14ac:dyDescent="0.3">
      <c r="B2944" s="17">
        <v>46285</v>
      </c>
      <c r="C2944" t="s">
        <v>106</v>
      </c>
      <c r="D2944" t="s">
        <v>238</v>
      </c>
      <c r="E2944">
        <v>435</v>
      </c>
      <c r="F2944" t="str">
        <f>TEXT(tbl_Datos[[#This Row],[Fecha]],"dddd")</f>
        <v>domingo</v>
      </c>
      <c r="G2944">
        <f>WEEKNUM(tbl_Datos[[#This Row],[Fecha]])</f>
        <v>39</v>
      </c>
    </row>
    <row r="2945" spans="2:7" x14ac:dyDescent="0.3">
      <c r="B2945" s="17">
        <v>46285</v>
      </c>
      <c r="C2945" t="s">
        <v>38</v>
      </c>
      <c r="D2945" t="s">
        <v>226</v>
      </c>
      <c r="E2945">
        <v>2400</v>
      </c>
      <c r="F2945" t="str">
        <f>TEXT(tbl_Datos[[#This Row],[Fecha]],"dddd")</f>
        <v>domingo</v>
      </c>
      <c r="G2945">
        <f>WEEKNUM(tbl_Datos[[#This Row],[Fecha]])</f>
        <v>39</v>
      </c>
    </row>
    <row r="2946" spans="2:7" x14ac:dyDescent="0.3">
      <c r="B2946" s="17">
        <v>46285</v>
      </c>
      <c r="C2946" t="s">
        <v>106</v>
      </c>
      <c r="D2946" t="s">
        <v>230</v>
      </c>
      <c r="E2946">
        <v>111</v>
      </c>
      <c r="F2946" t="str">
        <f>TEXT(tbl_Datos[[#This Row],[Fecha]],"dddd")</f>
        <v>domingo</v>
      </c>
      <c r="G2946">
        <f>WEEKNUM(tbl_Datos[[#This Row],[Fecha]])</f>
        <v>39</v>
      </c>
    </row>
    <row r="2947" spans="2:7" x14ac:dyDescent="0.3">
      <c r="B2947" s="17">
        <v>46286</v>
      </c>
      <c r="C2947" t="s">
        <v>42</v>
      </c>
      <c r="D2947" t="s">
        <v>235</v>
      </c>
      <c r="E2947">
        <v>387</v>
      </c>
      <c r="F2947" t="str">
        <f>TEXT(tbl_Datos[[#This Row],[Fecha]],"dddd")</f>
        <v>lunes</v>
      </c>
      <c r="G2947">
        <f>WEEKNUM(tbl_Datos[[#This Row],[Fecha]])</f>
        <v>39</v>
      </c>
    </row>
    <row r="2948" spans="2:7" x14ac:dyDescent="0.3">
      <c r="B2948" s="17">
        <v>46286</v>
      </c>
      <c r="C2948" t="s">
        <v>38</v>
      </c>
      <c r="D2948" t="s">
        <v>227</v>
      </c>
      <c r="E2948">
        <v>464</v>
      </c>
      <c r="F2948" t="str">
        <f>TEXT(tbl_Datos[[#This Row],[Fecha]],"dddd")</f>
        <v>lunes</v>
      </c>
      <c r="G2948">
        <f>WEEKNUM(tbl_Datos[[#This Row],[Fecha]])</f>
        <v>39</v>
      </c>
    </row>
    <row r="2949" spans="2:7" x14ac:dyDescent="0.3">
      <c r="B2949" s="17">
        <v>46286</v>
      </c>
      <c r="C2949" t="s">
        <v>39</v>
      </c>
      <c r="D2949" t="s">
        <v>238</v>
      </c>
      <c r="E2949">
        <v>2001</v>
      </c>
      <c r="F2949" t="str">
        <f>TEXT(tbl_Datos[[#This Row],[Fecha]],"dddd")</f>
        <v>lunes</v>
      </c>
      <c r="G2949">
        <f>WEEKNUM(tbl_Datos[[#This Row],[Fecha]])</f>
        <v>39</v>
      </c>
    </row>
    <row r="2950" spans="2:7" x14ac:dyDescent="0.3">
      <c r="B2950" s="17">
        <v>46286</v>
      </c>
      <c r="C2950" t="s">
        <v>106</v>
      </c>
      <c r="D2950" t="s">
        <v>225</v>
      </c>
      <c r="E2950">
        <v>768</v>
      </c>
      <c r="F2950" t="str">
        <f>TEXT(tbl_Datos[[#This Row],[Fecha]],"dddd")</f>
        <v>lunes</v>
      </c>
      <c r="G2950">
        <f>WEEKNUM(tbl_Datos[[#This Row],[Fecha]])</f>
        <v>39</v>
      </c>
    </row>
    <row r="2951" spans="2:7" x14ac:dyDescent="0.3">
      <c r="B2951" s="17">
        <v>46286</v>
      </c>
      <c r="C2951" t="s">
        <v>106</v>
      </c>
      <c r="D2951" t="s">
        <v>230</v>
      </c>
      <c r="E2951">
        <v>740</v>
      </c>
      <c r="F2951" t="str">
        <f>TEXT(tbl_Datos[[#This Row],[Fecha]],"dddd")</f>
        <v>lunes</v>
      </c>
      <c r="G2951">
        <f>WEEKNUM(tbl_Datos[[#This Row],[Fecha]])</f>
        <v>39</v>
      </c>
    </row>
    <row r="2952" spans="2:7" x14ac:dyDescent="0.3">
      <c r="B2952" s="17">
        <v>46286</v>
      </c>
      <c r="C2952" t="s">
        <v>42</v>
      </c>
      <c r="D2952" t="s">
        <v>226</v>
      </c>
      <c r="E2952">
        <v>2304</v>
      </c>
      <c r="F2952" t="str">
        <f>TEXT(tbl_Datos[[#This Row],[Fecha]],"dddd")</f>
        <v>lunes</v>
      </c>
      <c r="G2952">
        <f>WEEKNUM(tbl_Datos[[#This Row],[Fecha]])</f>
        <v>39</v>
      </c>
    </row>
    <row r="2953" spans="2:7" x14ac:dyDescent="0.3">
      <c r="B2953" s="17">
        <v>46286</v>
      </c>
      <c r="C2953" t="s">
        <v>39</v>
      </c>
      <c r="D2953" t="s">
        <v>226</v>
      </c>
      <c r="E2953">
        <v>2304</v>
      </c>
      <c r="F2953" t="str">
        <f>TEXT(tbl_Datos[[#This Row],[Fecha]],"dddd")</f>
        <v>lunes</v>
      </c>
      <c r="G2953">
        <f>WEEKNUM(tbl_Datos[[#This Row],[Fecha]])</f>
        <v>39</v>
      </c>
    </row>
    <row r="2954" spans="2:7" x14ac:dyDescent="0.3">
      <c r="B2954" s="17">
        <v>46286</v>
      </c>
      <c r="C2954" t="s">
        <v>38</v>
      </c>
      <c r="D2954" t="s">
        <v>221</v>
      </c>
      <c r="E2954">
        <v>117</v>
      </c>
      <c r="F2954" t="str">
        <f>TEXT(tbl_Datos[[#This Row],[Fecha]],"dddd")</f>
        <v>lunes</v>
      </c>
      <c r="G2954">
        <f>WEEKNUM(tbl_Datos[[#This Row],[Fecha]])</f>
        <v>39</v>
      </c>
    </row>
    <row r="2955" spans="2:7" x14ac:dyDescent="0.3">
      <c r="B2955" s="17">
        <v>46286</v>
      </c>
      <c r="C2955" t="s">
        <v>39</v>
      </c>
      <c r="D2955" t="s">
        <v>237</v>
      </c>
      <c r="E2955">
        <v>756</v>
      </c>
      <c r="F2955" t="str">
        <f>TEXT(tbl_Datos[[#This Row],[Fecha]],"dddd")</f>
        <v>lunes</v>
      </c>
      <c r="G2955">
        <f>WEEKNUM(tbl_Datos[[#This Row],[Fecha]])</f>
        <v>39</v>
      </c>
    </row>
    <row r="2956" spans="2:7" x14ac:dyDescent="0.3">
      <c r="B2956" s="17">
        <v>46286</v>
      </c>
      <c r="C2956" t="s">
        <v>38</v>
      </c>
      <c r="D2956" t="s">
        <v>231</v>
      </c>
      <c r="E2956">
        <v>308</v>
      </c>
      <c r="F2956" t="str">
        <f>TEXT(tbl_Datos[[#This Row],[Fecha]],"dddd")</f>
        <v>lunes</v>
      </c>
      <c r="G2956">
        <f>WEEKNUM(tbl_Datos[[#This Row],[Fecha]])</f>
        <v>39</v>
      </c>
    </row>
    <row r="2957" spans="2:7" x14ac:dyDescent="0.3">
      <c r="B2957" s="17">
        <v>46287</v>
      </c>
      <c r="C2957" t="s">
        <v>42</v>
      </c>
      <c r="D2957" t="s">
        <v>241</v>
      </c>
      <c r="E2957">
        <v>360</v>
      </c>
      <c r="F2957" t="str">
        <f>TEXT(tbl_Datos[[#This Row],[Fecha]],"dddd")</f>
        <v>martes</v>
      </c>
      <c r="G2957">
        <f>WEEKNUM(tbl_Datos[[#This Row],[Fecha]])</f>
        <v>39</v>
      </c>
    </row>
    <row r="2958" spans="2:7" x14ac:dyDescent="0.3">
      <c r="B2958" s="17">
        <v>46287</v>
      </c>
      <c r="C2958" t="s">
        <v>38</v>
      </c>
      <c r="D2958" t="s">
        <v>230</v>
      </c>
      <c r="E2958">
        <v>925</v>
      </c>
      <c r="F2958" t="str">
        <f>TEXT(tbl_Datos[[#This Row],[Fecha]],"dddd")</f>
        <v>martes</v>
      </c>
      <c r="G2958">
        <f>WEEKNUM(tbl_Datos[[#This Row],[Fecha]])</f>
        <v>39</v>
      </c>
    </row>
    <row r="2959" spans="2:7" x14ac:dyDescent="0.3">
      <c r="B2959" s="17">
        <v>46287</v>
      </c>
      <c r="C2959" t="s">
        <v>39</v>
      </c>
      <c r="D2959" t="s">
        <v>217</v>
      </c>
      <c r="E2959">
        <v>1040</v>
      </c>
      <c r="F2959" t="str">
        <f>TEXT(tbl_Datos[[#This Row],[Fecha]],"dddd")</f>
        <v>martes</v>
      </c>
      <c r="G2959">
        <f>WEEKNUM(tbl_Datos[[#This Row],[Fecha]])</f>
        <v>39</v>
      </c>
    </row>
    <row r="2960" spans="2:7" x14ac:dyDescent="0.3">
      <c r="B2960" s="17">
        <v>46287</v>
      </c>
      <c r="C2960" t="s">
        <v>39</v>
      </c>
      <c r="D2960" t="s">
        <v>235</v>
      </c>
      <c r="E2960">
        <v>731</v>
      </c>
      <c r="F2960" t="str">
        <f>TEXT(tbl_Datos[[#This Row],[Fecha]],"dddd")</f>
        <v>martes</v>
      </c>
      <c r="G2960">
        <f>WEEKNUM(tbl_Datos[[#This Row],[Fecha]])</f>
        <v>39</v>
      </c>
    </row>
    <row r="2961" spans="2:7" x14ac:dyDescent="0.3">
      <c r="B2961" s="17">
        <v>46287</v>
      </c>
      <c r="C2961" t="s">
        <v>38</v>
      </c>
      <c r="D2961" t="s">
        <v>229</v>
      </c>
      <c r="E2961">
        <v>1408</v>
      </c>
      <c r="F2961" t="str">
        <f>TEXT(tbl_Datos[[#This Row],[Fecha]],"dddd")</f>
        <v>martes</v>
      </c>
      <c r="G2961">
        <f>WEEKNUM(tbl_Datos[[#This Row],[Fecha]])</f>
        <v>39</v>
      </c>
    </row>
    <row r="2962" spans="2:7" x14ac:dyDescent="0.3">
      <c r="B2962" s="17">
        <v>46287</v>
      </c>
      <c r="C2962" t="s">
        <v>106</v>
      </c>
      <c r="D2962" t="s">
        <v>232</v>
      </c>
      <c r="E2962">
        <v>517</v>
      </c>
      <c r="F2962" t="str">
        <f>TEXT(tbl_Datos[[#This Row],[Fecha]],"dddd")</f>
        <v>martes</v>
      </c>
      <c r="G2962">
        <f>WEEKNUM(tbl_Datos[[#This Row],[Fecha]])</f>
        <v>39</v>
      </c>
    </row>
    <row r="2963" spans="2:7" x14ac:dyDescent="0.3">
      <c r="B2963" s="17">
        <v>46287</v>
      </c>
      <c r="C2963" t="s">
        <v>38</v>
      </c>
      <c r="D2963" t="s">
        <v>238</v>
      </c>
      <c r="E2963">
        <v>870</v>
      </c>
      <c r="F2963" t="str">
        <f>TEXT(tbl_Datos[[#This Row],[Fecha]],"dddd")</f>
        <v>martes</v>
      </c>
      <c r="G2963">
        <f>WEEKNUM(tbl_Datos[[#This Row],[Fecha]])</f>
        <v>39</v>
      </c>
    </row>
    <row r="2964" spans="2:7" x14ac:dyDescent="0.3">
      <c r="B2964" s="17">
        <v>46287</v>
      </c>
      <c r="C2964" t="s">
        <v>38</v>
      </c>
      <c r="D2964" t="s">
        <v>217</v>
      </c>
      <c r="E2964">
        <v>520</v>
      </c>
      <c r="F2964" t="str">
        <f>TEXT(tbl_Datos[[#This Row],[Fecha]],"dddd")</f>
        <v>martes</v>
      </c>
      <c r="G2964">
        <f>WEEKNUM(tbl_Datos[[#This Row],[Fecha]])</f>
        <v>39</v>
      </c>
    </row>
    <row r="2965" spans="2:7" x14ac:dyDescent="0.3">
      <c r="B2965" s="17">
        <v>46287</v>
      </c>
      <c r="C2965" t="s">
        <v>38</v>
      </c>
      <c r="D2965" t="s">
        <v>233</v>
      </c>
      <c r="E2965">
        <v>1071</v>
      </c>
      <c r="F2965" t="str">
        <f>TEXT(tbl_Datos[[#This Row],[Fecha]],"dddd")</f>
        <v>martes</v>
      </c>
      <c r="G2965">
        <f>WEEKNUM(tbl_Datos[[#This Row],[Fecha]])</f>
        <v>39</v>
      </c>
    </row>
    <row r="2966" spans="2:7" x14ac:dyDescent="0.3">
      <c r="B2966" s="17">
        <v>46287</v>
      </c>
      <c r="C2966" t="s">
        <v>39</v>
      </c>
      <c r="D2966" t="s">
        <v>227</v>
      </c>
      <c r="E2966">
        <v>174</v>
      </c>
      <c r="F2966" t="str">
        <f>TEXT(tbl_Datos[[#This Row],[Fecha]],"dddd")</f>
        <v>martes</v>
      </c>
      <c r="G2966">
        <f>WEEKNUM(tbl_Datos[[#This Row],[Fecha]])</f>
        <v>39</v>
      </c>
    </row>
    <row r="2967" spans="2:7" x14ac:dyDescent="0.3">
      <c r="B2967" s="17">
        <v>46287</v>
      </c>
      <c r="C2967" t="s">
        <v>106</v>
      </c>
      <c r="D2967" t="s">
        <v>215</v>
      </c>
      <c r="E2967">
        <v>1035</v>
      </c>
      <c r="F2967" t="str">
        <f>TEXT(tbl_Datos[[#This Row],[Fecha]],"dddd")</f>
        <v>martes</v>
      </c>
      <c r="G2967">
        <f>WEEKNUM(tbl_Datos[[#This Row],[Fecha]])</f>
        <v>39</v>
      </c>
    </row>
    <row r="2968" spans="2:7" x14ac:dyDescent="0.3">
      <c r="B2968" s="17">
        <v>46288</v>
      </c>
      <c r="C2968" t="s">
        <v>106</v>
      </c>
      <c r="D2968" t="s">
        <v>230</v>
      </c>
      <c r="E2968">
        <v>333</v>
      </c>
      <c r="F2968" t="str">
        <f>TEXT(tbl_Datos[[#This Row],[Fecha]],"dddd")</f>
        <v>miércoles</v>
      </c>
      <c r="G2968">
        <f>WEEKNUM(tbl_Datos[[#This Row],[Fecha]])</f>
        <v>39</v>
      </c>
    </row>
    <row r="2969" spans="2:7" x14ac:dyDescent="0.3">
      <c r="B2969" s="17">
        <v>46288</v>
      </c>
      <c r="C2969" t="s">
        <v>38</v>
      </c>
      <c r="D2969" t="s">
        <v>231</v>
      </c>
      <c r="E2969">
        <v>418</v>
      </c>
      <c r="F2969" t="str">
        <f>TEXT(tbl_Datos[[#This Row],[Fecha]],"dddd")</f>
        <v>miércoles</v>
      </c>
      <c r="G2969">
        <f>WEEKNUM(tbl_Datos[[#This Row],[Fecha]])</f>
        <v>39</v>
      </c>
    </row>
    <row r="2970" spans="2:7" x14ac:dyDescent="0.3">
      <c r="B2970" s="17">
        <v>46288</v>
      </c>
      <c r="C2970" t="s">
        <v>38</v>
      </c>
      <c r="D2970" t="s">
        <v>228</v>
      </c>
      <c r="E2970">
        <v>720</v>
      </c>
      <c r="F2970" t="str">
        <f>TEXT(tbl_Datos[[#This Row],[Fecha]],"dddd")</f>
        <v>miércoles</v>
      </c>
      <c r="G2970">
        <f>WEEKNUM(tbl_Datos[[#This Row],[Fecha]])</f>
        <v>39</v>
      </c>
    </row>
    <row r="2971" spans="2:7" x14ac:dyDescent="0.3">
      <c r="B2971" s="17">
        <v>46288</v>
      </c>
      <c r="C2971" t="s">
        <v>39</v>
      </c>
      <c r="D2971" t="s">
        <v>223</v>
      </c>
      <c r="E2971">
        <v>795</v>
      </c>
      <c r="F2971" t="str">
        <f>TEXT(tbl_Datos[[#This Row],[Fecha]],"dddd")</f>
        <v>miércoles</v>
      </c>
      <c r="G2971">
        <f>WEEKNUM(tbl_Datos[[#This Row],[Fecha]])</f>
        <v>39</v>
      </c>
    </row>
    <row r="2972" spans="2:7" x14ac:dyDescent="0.3">
      <c r="B2972" s="17">
        <v>46288</v>
      </c>
      <c r="C2972" t="s">
        <v>106</v>
      </c>
      <c r="D2972" t="s">
        <v>223</v>
      </c>
      <c r="E2972">
        <v>530</v>
      </c>
      <c r="F2972" t="str">
        <f>TEXT(tbl_Datos[[#This Row],[Fecha]],"dddd")</f>
        <v>miércoles</v>
      </c>
      <c r="G2972">
        <f>WEEKNUM(tbl_Datos[[#This Row],[Fecha]])</f>
        <v>39</v>
      </c>
    </row>
    <row r="2973" spans="2:7" x14ac:dyDescent="0.3">
      <c r="B2973" s="17">
        <v>46288</v>
      </c>
      <c r="C2973" t="s">
        <v>42</v>
      </c>
      <c r="D2973" t="s">
        <v>232</v>
      </c>
      <c r="E2973">
        <v>94</v>
      </c>
      <c r="F2973" t="str">
        <f>TEXT(tbl_Datos[[#This Row],[Fecha]],"dddd")</f>
        <v>miércoles</v>
      </c>
      <c r="G2973">
        <f>WEEKNUM(tbl_Datos[[#This Row],[Fecha]])</f>
        <v>39</v>
      </c>
    </row>
    <row r="2974" spans="2:7" x14ac:dyDescent="0.3">
      <c r="B2974" s="17">
        <v>46288</v>
      </c>
      <c r="C2974" t="s">
        <v>106</v>
      </c>
      <c r="D2974" t="s">
        <v>237</v>
      </c>
      <c r="E2974">
        <v>1260</v>
      </c>
      <c r="F2974" t="str">
        <f>TEXT(tbl_Datos[[#This Row],[Fecha]],"dddd")</f>
        <v>miércoles</v>
      </c>
      <c r="G2974">
        <f>WEEKNUM(tbl_Datos[[#This Row],[Fecha]])</f>
        <v>39</v>
      </c>
    </row>
    <row r="2975" spans="2:7" x14ac:dyDescent="0.3">
      <c r="B2975" s="17">
        <v>46289</v>
      </c>
      <c r="C2975" t="s">
        <v>106</v>
      </c>
      <c r="D2975" t="s">
        <v>240</v>
      </c>
      <c r="E2975">
        <v>45</v>
      </c>
      <c r="F2975" t="str">
        <f>TEXT(tbl_Datos[[#This Row],[Fecha]],"dddd")</f>
        <v>jueves</v>
      </c>
      <c r="G2975">
        <f>WEEKNUM(tbl_Datos[[#This Row],[Fecha]])</f>
        <v>39</v>
      </c>
    </row>
    <row r="2976" spans="2:7" x14ac:dyDescent="0.3">
      <c r="B2976" s="17">
        <v>46289</v>
      </c>
      <c r="C2976" t="s">
        <v>42</v>
      </c>
      <c r="D2976" t="s">
        <v>217</v>
      </c>
      <c r="E2976">
        <v>468</v>
      </c>
      <c r="F2976" t="str">
        <f>TEXT(tbl_Datos[[#This Row],[Fecha]],"dddd")</f>
        <v>jueves</v>
      </c>
      <c r="G2976">
        <f>WEEKNUM(tbl_Datos[[#This Row],[Fecha]])</f>
        <v>39</v>
      </c>
    </row>
    <row r="2977" spans="2:7" x14ac:dyDescent="0.3">
      <c r="B2977" s="17">
        <v>46289</v>
      </c>
      <c r="C2977" t="s">
        <v>39</v>
      </c>
      <c r="D2977" t="s">
        <v>226</v>
      </c>
      <c r="E2977">
        <v>1920</v>
      </c>
      <c r="F2977" t="str">
        <f>TEXT(tbl_Datos[[#This Row],[Fecha]],"dddd")</f>
        <v>jueves</v>
      </c>
      <c r="G2977">
        <f>WEEKNUM(tbl_Datos[[#This Row],[Fecha]])</f>
        <v>39</v>
      </c>
    </row>
    <row r="2978" spans="2:7" x14ac:dyDescent="0.3">
      <c r="B2978" s="17">
        <v>46289</v>
      </c>
      <c r="C2978" t="s">
        <v>42</v>
      </c>
      <c r="D2978" t="s">
        <v>232</v>
      </c>
      <c r="E2978">
        <v>94</v>
      </c>
      <c r="F2978" t="str">
        <f>TEXT(tbl_Datos[[#This Row],[Fecha]],"dddd")</f>
        <v>jueves</v>
      </c>
      <c r="G2978">
        <f>WEEKNUM(tbl_Datos[[#This Row],[Fecha]])</f>
        <v>39</v>
      </c>
    </row>
    <row r="2979" spans="2:7" x14ac:dyDescent="0.3">
      <c r="B2979" s="17">
        <v>46289</v>
      </c>
      <c r="C2979" t="s">
        <v>39</v>
      </c>
      <c r="D2979" t="s">
        <v>231</v>
      </c>
      <c r="E2979">
        <v>22</v>
      </c>
      <c r="F2979" t="str">
        <f>TEXT(tbl_Datos[[#This Row],[Fecha]],"dddd")</f>
        <v>jueves</v>
      </c>
      <c r="G2979">
        <f>WEEKNUM(tbl_Datos[[#This Row],[Fecha]])</f>
        <v>39</v>
      </c>
    </row>
    <row r="2980" spans="2:7" x14ac:dyDescent="0.3">
      <c r="B2980" s="17">
        <v>46289</v>
      </c>
      <c r="C2980" t="s">
        <v>106</v>
      </c>
      <c r="D2980" t="s">
        <v>223</v>
      </c>
      <c r="E2980">
        <v>424</v>
      </c>
      <c r="F2980" t="str">
        <f>TEXT(tbl_Datos[[#This Row],[Fecha]],"dddd")</f>
        <v>jueves</v>
      </c>
      <c r="G2980">
        <f>WEEKNUM(tbl_Datos[[#This Row],[Fecha]])</f>
        <v>39</v>
      </c>
    </row>
    <row r="2981" spans="2:7" x14ac:dyDescent="0.3">
      <c r="B2981" s="17">
        <v>46289</v>
      </c>
      <c r="C2981" t="s">
        <v>42</v>
      </c>
      <c r="D2981" t="s">
        <v>241</v>
      </c>
      <c r="E2981">
        <v>1080</v>
      </c>
      <c r="F2981" t="str">
        <f>TEXT(tbl_Datos[[#This Row],[Fecha]],"dddd")</f>
        <v>jueves</v>
      </c>
      <c r="G2981">
        <f>WEEKNUM(tbl_Datos[[#This Row],[Fecha]])</f>
        <v>39</v>
      </c>
    </row>
    <row r="2982" spans="2:7" x14ac:dyDescent="0.3">
      <c r="B2982" s="17">
        <v>46289</v>
      </c>
      <c r="C2982" t="s">
        <v>106</v>
      </c>
      <c r="D2982" t="s">
        <v>226</v>
      </c>
      <c r="E2982">
        <v>1728</v>
      </c>
      <c r="F2982" t="str">
        <f>TEXT(tbl_Datos[[#This Row],[Fecha]],"dddd")</f>
        <v>jueves</v>
      </c>
      <c r="G2982">
        <f>WEEKNUM(tbl_Datos[[#This Row],[Fecha]])</f>
        <v>39</v>
      </c>
    </row>
    <row r="2983" spans="2:7" x14ac:dyDescent="0.3">
      <c r="B2983" s="17">
        <v>46289</v>
      </c>
      <c r="C2983" t="s">
        <v>39</v>
      </c>
      <c r="D2983" t="s">
        <v>226</v>
      </c>
      <c r="E2983">
        <v>288</v>
      </c>
      <c r="F2983" t="str">
        <f>TEXT(tbl_Datos[[#This Row],[Fecha]],"dddd")</f>
        <v>jueves</v>
      </c>
      <c r="G2983">
        <f>WEEKNUM(tbl_Datos[[#This Row],[Fecha]])</f>
        <v>39</v>
      </c>
    </row>
    <row r="2984" spans="2:7" x14ac:dyDescent="0.3">
      <c r="B2984" s="17">
        <v>46289</v>
      </c>
      <c r="C2984" t="s">
        <v>39</v>
      </c>
      <c r="D2984" t="s">
        <v>219</v>
      </c>
      <c r="E2984">
        <v>1001</v>
      </c>
      <c r="F2984" t="str">
        <f>TEXT(tbl_Datos[[#This Row],[Fecha]],"dddd")</f>
        <v>jueves</v>
      </c>
      <c r="G2984">
        <f>WEEKNUM(tbl_Datos[[#This Row],[Fecha]])</f>
        <v>39</v>
      </c>
    </row>
    <row r="2985" spans="2:7" x14ac:dyDescent="0.3">
      <c r="B2985" s="17">
        <v>46289</v>
      </c>
      <c r="C2985" t="s">
        <v>39</v>
      </c>
      <c r="D2985" t="s">
        <v>228</v>
      </c>
      <c r="E2985">
        <v>360</v>
      </c>
      <c r="F2985" t="str">
        <f>TEXT(tbl_Datos[[#This Row],[Fecha]],"dddd")</f>
        <v>jueves</v>
      </c>
      <c r="G2985">
        <f>WEEKNUM(tbl_Datos[[#This Row],[Fecha]])</f>
        <v>39</v>
      </c>
    </row>
    <row r="2986" spans="2:7" x14ac:dyDescent="0.3">
      <c r="B2986" s="17">
        <v>46289</v>
      </c>
      <c r="C2986" t="s">
        <v>42</v>
      </c>
      <c r="D2986" t="s">
        <v>242</v>
      </c>
      <c r="E2986">
        <v>57</v>
      </c>
      <c r="F2986" t="str">
        <f>TEXT(tbl_Datos[[#This Row],[Fecha]],"dddd")</f>
        <v>jueves</v>
      </c>
      <c r="G2986">
        <f>WEEKNUM(tbl_Datos[[#This Row],[Fecha]])</f>
        <v>39</v>
      </c>
    </row>
    <row r="2987" spans="2:7" x14ac:dyDescent="0.3">
      <c r="B2987" s="17">
        <v>46289</v>
      </c>
      <c r="C2987" t="s">
        <v>39</v>
      </c>
      <c r="D2987" t="s">
        <v>226</v>
      </c>
      <c r="E2987">
        <v>1824</v>
      </c>
      <c r="F2987" t="str">
        <f>TEXT(tbl_Datos[[#This Row],[Fecha]],"dddd")</f>
        <v>jueves</v>
      </c>
      <c r="G2987">
        <f>WEEKNUM(tbl_Datos[[#This Row],[Fecha]])</f>
        <v>39</v>
      </c>
    </row>
    <row r="2988" spans="2:7" x14ac:dyDescent="0.3">
      <c r="B2988" s="17">
        <v>46289</v>
      </c>
      <c r="C2988" t="s">
        <v>39</v>
      </c>
      <c r="D2988" t="s">
        <v>234</v>
      </c>
      <c r="E2988">
        <v>765</v>
      </c>
      <c r="F2988" t="str">
        <f>TEXT(tbl_Datos[[#This Row],[Fecha]],"dddd")</f>
        <v>jueves</v>
      </c>
      <c r="G2988">
        <f>WEEKNUM(tbl_Datos[[#This Row],[Fecha]])</f>
        <v>39</v>
      </c>
    </row>
    <row r="2989" spans="2:7" x14ac:dyDescent="0.3">
      <c r="B2989" s="17">
        <v>46290</v>
      </c>
      <c r="C2989" t="s">
        <v>39</v>
      </c>
      <c r="D2989" t="s">
        <v>221</v>
      </c>
      <c r="E2989">
        <v>91</v>
      </c>
      <c r="F2989" t="str">
        <f>TEXT(tbl_Datos[[#This Row],[Fecha]],"dddd")</f>
        <v>viernes</v>
      </c>
      <c r="G2989">
        <f>WEEKNUM(tbl_Datos[[#This Row],[Fecha]])</f>
        <v>39</v>
      </c>
    </row>
    <row r="2990" spans="2:7" x14ac:dyDescent="0.3">
      <c r="B2990" s="17">
        <v>46290</v>
      </c>
      <c r="C2990" t="s">
        <v>106</v>
      </c>
      <c r="D2990" t="s">
        <v>230</v>
      </c>
      <c r="E2990">
        <v>629</v>
      </c>
      <c r="F2990" t="str">
        <f>TEXT(tbl_Datos[[#This Row],[Fecha]],"dddd")</f>
        <v>viernes</v>
      </c>
      <c r="G2990">
        <f>WEEKNUM(tbl_Datos[[#This Row],[Fecha]])</f>
        <v>39</v>
      </c>
    </row>
    <row r="2991" spans="2:7" x14ac:dyDescent="0.3">
      <c r="B2991" s="17">
        <v>46290</v>
      </c>
      <c r="C2991" t="s">
        <v>39</v>
      </c>
      <c r="D2991" t="s">
        <v>231</v>
      </c>
      <c r="E2991">
        <v>88</v>
      </c>
      <c r="F2991" t="str">
        <f>TEXT(tbl_Datos[[#This Row],[Fecha]],"dddd")</f>
        <v>viernes</v>
      </c>
      <c r="G2991">
        <f>WEEKNUM(tbl_Datos[[#This Row],[Fecha]])</f>
        <v>39</v>
      </c>
    </row>
    <row r="2992" spans="2:7" x14ac:dyDescent="0.3">
      <c r="B2992" s="17">
        <v>46290</v>
      </c>
      <c r="C2992" t="s">
        <v>106</v>
      </c>
      <c r="D2992" t="s">
        <v>232</v>
      </c>
      <c r="E2992">
        <v>1081</v>
      </c>
      <c r="F2992" t="str">
        <f>TEXT(tbl_Datos[[#This Row],[Fecha]],"dddd")</f>
        <v>viernes</v>
      </c>
      <c r="G2992">
        <f>WEEKNUM(tbl_Datos[[#This Row],[Fecha]])</f>
        <v>39</v>
      </c>
    </row>
    <row r="2993" spans="2:7" x14ac:dyDescent="0.3">
      <c r="B2993" s="17">
        <v>46290</v>
      </c>
      <c r="C2993" t="s">
        <v>38</v>
      </c>
      <c r="D2993" t="s">
        <v>226</v>
      </c>
      <c r="E2993">
        <v>1536</v>
      </c>
      <c r="F2993" t="str">
        <f>TEXT(tbl_Datos[[#This Row],[Fecha]],"dddd")</f>
        <v>viernes</v>
      </c>
      <c r="G2993">
        <f>WEEKNUM(tbl_Datos[[#This Row],[Fecha]])</f>
        <v>39</v>
      </c>
    </row>
    <row r="2994" spans="2:7" x14ac:dyDescent="0.3">
      <c r="B2994" s="17">
        <v>46290</v>
      </c>
      <c r="C2994" t="s">
        <v>39</v>
      </c>
      <c r="D2994" t="s">
        <v>223</v>
      </c>
      <c r="E2994">
        <v>1219</v>
      </c>
      <c r="F2994" t="str">
        <f>TEXT(tbl_Datos[[#This Row],[Fecha]],"dddd")</f>
        <v>viernes</v>
      </c>
      <c r="G2994">
        <f>WEEKNUM(tbl_Datos[[#This Row],[Fecha]])</f>
        <v>39</v>
      </c>
    </row>
    <row r="2995" spans="2:7" x14ac:dyDescent="0.3">
      <c r="B2995" s="17">
        <v>46290</v>
      </c>
      <c r="C2995" t="s">
        <v>39</v>
      </c>
      <c r="D2995" t="s">
        <v>223</v>
      </c>
      <c r="E2995">
        <v>1325</v>
      </c>
      <c r="F2995" t="str">
        <f>TEXT(tbl_Datos[[#This Row],[Fecha]],"dddd")</f>
        <v>viernes</v>
      </c>
      <c r="G2995">
        <f>WEEKNUM(tbl_Datos[[#This Row],[Fecha]])</f>
        <v>39</v>
      </c>
    </row>
    <row r="2996" spans="2:7" x14ac:dyDescent="0.3">
      <c r="B2996" s="17">
        <v>46290</v>
      </c>
      <c r="C2996" t="s">
        <v>39</v>
      </c>
      <c r="D2996" t="s">
        <v>237</v>
      </c>
      <c r="E2996">
        <v>882</v>
      </c>
      <c r="F2996" t="str">
        <f>TEXT(tbl_Datos[[#This Row],[Fecha]],"dddd")</f>
        <v>viernes</v>
      </c>
      <c r="G2996">
        <f>WEEKNUM(tbl_Datos[[#This Row],[Fecha]])</f>
        <v>39</v>
      </c>
    </row>
    <row r="2997" spans="2:7" x14ac:dyDescent="0.3">
      <c r="B2997" s="17">
        <v>46290</v>
      </c>
      <c r="C2997" t="s">
        <v>106</v>
      </c>
      <c r="D2997" t="s">
        <v>235</v>
      </c>
      <c r="E2997">
        <v>172</v>
      </c>
      <c r="F2997" t="str">
        <f>TEXT(tbl_Datos[[#This Row],[Fecha]],"dddd")</f>
        <v>viernes</v>
      </c>
      <c r="G2997">
        <f>WEEKNUM(tbl_Datos[[#This Row],[Fecha]])</f>
        <v>39</v>
      </c>
    </row>
    <row r="2998" spans="2:7" x14ac:dyDescent="0.3">
      <c r="B2998" s="17">
        <v>46290</v>
      </c>
      <c r="C2998" t="s">
        <v>39</v>
      </c>
      <c r="D2998" t="s">
        <v>227</v>
      </c>
      <c r="E2998">
        <v>812</v>
      </c>
      <c r="F2998" t="str">
        <f>TEXT(tbl_Datos[[#This Row],[Fecha]],"dddd")</f>
        <v>viernes</v>
      </c>
      <c r="G2998">
        <f>WEEKNUM(tbl_Datos[[#This Row],[Fecha]])</f>
        <v>39</v>
      </c>
    </row>
    <row r="2999" spans="2:7" x14ac:dyDescent="0.3">
      <c r="B2999" s="17">
        <v>46291</v>
      </c>
      <c r="C2999" t="s">
        <v>38</v>
      </c>
      <c r="D2999" t="s">
        <v>227</v>
      </c>
      <c r="E2999">
        <v>174</v>
      </c>
      <c r="F2999" t="str">
        <f>TEXT(tbl_Datos[[#This Row],[Fecha]],"dddd")</f>
        <v>sábado</v>
      </c>
      <c r="G2999">
        <f>WEEKNUM(tbl_Datos[[#This Row],[Fecha]])</f>
        <v>39</v>
      </c>
    </row>
    <row r="3000" spans="2:7" x14ac:dyDescent="0.3">
      <c r="B3000" s="17">
        <v>46291</v>
      </c>
      <c r="C3000" t="s">
        <v>106</v>
      </c>
      <c r="D3000" t="s">
        <v>238</v>
      </c>
      <c r="E3000">
        <v>1044</v>
      </c>
      <c r="F3000" t="str">
        <f>TEXT(tbl_Datos[[#This Row],[Fecha]],"dddd")</f>
        <v>sábado</v>
      </c>
      <c r="G3000">
        <f>WEEKNUM(tbl_Datos[[#This Row],[Fecha]])</f>
        <v>39</v>
      </c>
    </row>
    <row r="3001" spans="2:7" x14ac:dyDescent="0.3">
      <c r="B3001" s="17">
        <v>46291</v>
      </c>
      <c r="C3001" t="s">
        <v>42</v>
      </c>
      <c r="D3001" t="s">
        <v>226</v>
      </c>
      <c r="E3001">
        <v>1728</v>
      </c>
      <c r="F3001" t="str">
        <f>TEXT(tbl_Datos[[#This Row],[Fecha]],"dddd")</f>
        <v>sábado</v>
      </c>
      <c r="G3001">
        <f>WEEKNUM(tbl_Datos[[#This Row],[Fecha]])</f>
        <v>39</v>
      </c>
    </row>
    <row r="3002" spans="2:7" x14ac:dyDescent="0.3">
      <c r="B3002" s="17">
        <v>46291</v>
      </c>
      <c r="C3002" t="s">
        <v>106</v>
      </c>
      <c r="D3002" t="s">
        <v>225</v>
      </c>
      <c r="E3002">
        <v>448</v>
      </c>
      <c r="F3002" t="str">
        <f>TEXT(tbl_Datos[[#This Row],[Fecha]],"dddd")</f>
        <v>sábado</v>
      </c>
      <c r="G3002">
        <f>WEEKNUM(tbl_Datos[[#This Row],[Fecha]])</f>
        <v>39</v>
      </c>
    </row>
    <row r="3003" spans="2:7" x14ac:dyDescent="0.3">
      <c r="B3003" s="17">
        <v>46291</v>
      </c>
      <c r="C3003" t="s">
        <v>106</v>
      </c>
      <c r="D3003" t="s">
        <v>229</v>
      </c>
      <c r="E3003">
        <v>1320</v>
      </c>
      <c r="F3003" t="str">
        <f>TEXT(tbl_Datos[[#This Row],[Fecha]],"dddd")</f>
        <v>sábado</v>
      </c>
      <c r="G3003">
        <f>WEEKNUM(tbl_Datos[[#This Row],[Fecha]])</f>
        <v>39</v>
      </c>
    </row>
    <row r="3004" spans="2:7" x14ac:dyDescent="0.3">
      <c r="B3004" s="17">
        <v>46291</v>
      </c>
      <c r="C3004" t="s">
        <v>39</v>
      </c>
      <c r="D3004" t="s">
        <v>242</v>
      </c>
      <c r="E3004">
        <v>684</v>
      </c>
      <c r="F3004" t="str">
        <f>TEXT(tbl_Datos[[#This Row],[Fecha]],"dddd")</f>
        <v>sábado</v>
      </c>
      <c r="G3004">
        <f>WEEKNUM(tbl_Datos[[#This Row],[Fecha]])</f>
        <v>39</v>
      </c>
    </row>
    <row r="3005" spans="2:7" x14ac:dyDescent="0.3">
      <c r="B3005" s="17">
        <v>46291</v>
      </c>
      <c r="C3005" t="s">
        <v>106</v>
      </c>
      <c r="D3005" t="s">
        <v>225</v>
      </c>
      <c r="E3005">
        <v>320</v>
      </c>
      <c r="F3005" t="str">
        <f>TEXT(tbl_Datos[[#This Row],[Fecha]],"dddd")</f>
        <v>sábado</v>
      </c>
      <c r="G3005">
        <f>WEEKNUM(tbl_Datos[[#This Row],[Fecha]])</f>
        <v>39</v>
      </c>
    </row>
    <row r="3006" spans="2:7" x14ac:dyDescent="0.3">
      <c r="B3006" s="17">
        <v>46291</v>
      </c>
      <c r="C3006" t="s">
        <v>106</v>
      </c>
      <c r="D3006" t="s">
        <v>237</v>
      </c>
      <c r="E3006">
        <v>819</v>
      </c>
      <c r="F3006" t="str">
        <f>TEXT(tbl_Datos[[#This Row],[Fecha]],"dddd")</f>
        <v>sábado</v>
      </c>
      <c r="G3006">
        <f>WEEKNUM(tbl_Datos[[#This Row],[Fecha]])</f>
        <v>39</v>
      </c>
    </row>
    <row r="3007" spans="2:7" x14ac:dyDescent="0.3">
      <c r="B3007" s="17">
        <v>46291</v>
      </c>
      <c r="C3007" t="s">
        <v>106</v>
      </c>
      <c r="D3007" t="s">
        <v>231</v>
      </c>
      <c r="E3007">
        <v>308</v>
      </c>
      <c r="F3007" t="str">
        <f>TEXT(tbl_Datos[[#This Row],[Fecha]],"dddd")</f>
        <v>sábado</v>
      </c>
      <c r="G3007">
        <f>WEEKNUM(tbl_Datos[[#This Row],[Fecha]])</f>
        <v>39</v>
      </c>
    </row>
    <row r="3008" spans="2:7" x14ac:dyDescent="0.3">
      <c r="B3008" s="17">
        <v>46291</v>
      </c>
      <c r="C3008" t="s">
        <v>38</v>
      </c>
      <c r="D3008" t="s">
        <v>223</v>
      </c>
      <c r="E3008">
        <v>1166</v>
      </c>
      <c r="F3008" t="str">
        <f>TEXT(tbl_Datos[[#This Row],[Fecha]],"dddd")</f>
        <v>sábado</v>
      </c>
      <c r="G3008">
        <f>WEEKNUM(tbl_Datos[[#This Row],[Fecha]])</f>
        <v>39</v>
      </c>
    </row>
    <row r="3009" spans="2:7" x14ac:dyDescent="0.3">
      <c r="B3009" s="17">
        <v>46291</v>
      </c>
      <c r="C3009" t="s">
        <v>106</v>
      </c>
      <c r="D3009" t="s">
        <v>230</v>
      </c>
      <c r="E3009">
        <v>370</v>
      </c>
      <c r="F3009" t="str">
        <f>TEXT(tbl_Datos[[#This Row],[Fecha]],"dddd")</f>
        <v>sábado</v>
      </c>
      <c r="G3009">
        <f>WEEKNUM(tbl_Datos[[#This Row],[Fecha]])</f>
        <v>39</v>
      </c>
    </row>
    <row r="3010" spans="2:7" x14ac:dyDescent="0.3">
      <c r="B3010" s="17">
        <v>46291</v>
      </c>
      <c r="C3010" t="s">
        <v>38</v>
      </c>
      <c r="D3010" t="s">
        <v>226</v>
      </c>
      <c r="E3010">
        <v>2112</v>
      </c>
      <c r="F3010" t="str">
        <f>TEXT(tbl_Datos[[#This Row],[Fecha]],"dddd")</f>
        <v>sábado</v>
      </c>
      <c r="G3010">
        <f>WEEKNUM(tbl_Datos[[#This Row],[Fecha]])</f>
        <v>39</v>
      </c>
    </row>
    <row r="3011" spans="2:7" x14ac:dyDescent="0.3">
      <c r="B3011" s="17">
        <v>46291</v>
      </c>
      <c r="C3011" t="s">
        <v>42</v>
      </c>
      <c r="D3011" t="s">
        <v>241</v>
      </c>
      <c r="E3011">
        <v>1380</v>
      </c>
      <c r="F3011" t="str">
        <f>TEXT(tbl_Datos[[#This Row],[Fecha]],"dddd")</f>
        <v>sábado</v>
      </c>
      <c r="G3011">
        <f>WEEKNUM(tbl_Datos[[#This Row],[Fecha]])</f>
        <v>39</v>
      </c>
    </row>
    <row r="3012" spans="2:7" x14ac:dyDescent="0.3">
      <c r="B3012" s="17">
        <v>46291</v>
      </c>
      <c r="C3012" t="s">
        <v>42</v>
      </c>
      <c r="D3012" t="s">
        <v>235</v>
      </c>
      <c r="E3012">
        <v>43</v>
      </c>
      <c r="F3012" t="str">
        <f>TEXT(tbl_Datos[[#This Row],[Fecha]],"dddd")</f>
        <v>sábado</v>
      </c>
      <c r="G3012">
        <f>WEEKNUM(tbl_Datos[[#This Row],[Fecha]])</f>
        <v>39</v>
      </c>
    </row>
    <row r="3013" spans="2:7" x14ac:dyDescent="0.3">
      <c r="B3013" s="17">
        <v>46291</v>
      </c>
      <c r="C3013" t="s">
        <v>38</v>
      </c>
      <c r="D3013" t="s">
        <v>230</v>
      </c>
      <c r="E3013">
        <v>185</v>
      </c>
      <c r="F3013" t="str">
        <f>TEXT(tbl_Datos[[#This Row],[Fecha]],"dddd")</f>
        <v>sábado</v>
      </c>
      <c r="G3013">
        <f>WEEKNUM(tbl_Datos[[#This Row],[Fecha]])</f>
        <v>39</v>
      </c>
    </row>
    <row r="3014" spans="2:7" x14ac:dyDescent="0.3">
      <c r="B3014" s="17">
        <v>46292</v>
      </c>
      <c r="C3014" t="s">
        <v>42</v>
      </c>
      <c r="D3014" t="s">
        <v>217</v>
      </c>
      <c r="E3014">
        <v>1196</v>
      </c>
      <c r="F3014" t="str">
        <f>TEXT(tbl_Datos[[#This Row],[Fecha]],"dddd")</f>
        <v>domingo</v>
      </c>
      <c r="G3014">
        <f>WEEKNUM(tbl_Datos[[#This Row],[Fecha]])</f>
        <v>40</v>
      </c>
    </row>
    <row r="3015" spans="2:7" x14ac:dyDescent="0.3">
      <c r="B3015" s="17">
        <v>46292</v>
      </c>
      <c r="C3015" t="s">
        <v>106</v>
      </c>
      <c r="D3015" t="s">
        <v>221</v>
      </c>
      <c r="E3015">
        <v>52</v>
      </c>
      <c r="F3015" t="str">
        <f>TEXT(tbl_Datos[[#This Row],[Fecha]],"dddd")</f>
        <v>domingo</v>
      </c>
      <c r="G3015">
        <f>WEEKNUM(tbl_Datos[[#This Row],[Fecha]])</f>
        <v>40</v>
      </c>
    </row>
    <row r="3016" spans="2:7" x14ac:dyDescent="0.3">
      <c r="B3016" s="17">
        <v>46292</v>
      </c>
      <c r="C3016" t="s">
        <v>39</v>
      </c>
      <c r="D3016" t="s">
        <v>239</v>
      </c>
      <c r="E3016">
        <v>304</v>
      </c>
      <c r="F3016" t="str">
        <f>TEXT(tbl_Datos[[#This Row],[Fecha]],"dddd")</f>
        <v>domingo</v>
      </c>
      <c r="G3016">
        <f>WEEKNUM(tbl_Datos[[#This Row],[Fecha]])</f>
        <v>40</v>
      </c>
    </row>
    <row r="3017" spans="2:7" x14ac:dyDescent="0.3">
      <c r="B3017" s="17">
        <v>46292</v>
      </c>
      <c r="C3017" t="s">
        <v>106</v>
      </c>
      <c r="D3017" t="s">
        <v>231</v>
      </c>
      <c r="E3017">
        <v>374</v>
      </c>
      <c r="F3017" t="str">
        <f>TEXT(tbl_Datos[[#This Row],[Fecha]],"dddd")</f>
        <v>domingo</v>
      </c>
      <c r="G3017">
        <f>WEEKNUM(tbl_Datos[[#This Row],[Fecha]])</f>
        <v>40</v>
      </c>
    </row>
    <row r="3018" spans="2:7" x14ac:dyDescent="0.3">
      <c r="B3018" s="17">
        <v>46292</v>
      </c>
      <c r="C3018" t="s">
        <v>38</v>
      </c>
      <c r="D3018" t="s">
        <v>225</v>
      </c>
      <c r="E3018">
        <v>1280</v>
      </c>
      <c r="F3018" t="str">
        <f>TEXT(tbl_Datos[[#This Row],[Fecha]],"dddd")</f>
        <v>domingo</v>
      </c>
      <c r="G3018">
        <f>WEEKNUM(tbl_Datos[[#This Row],[Fecha]])</f>
        <v>40</v>
      </c>
    </row>
    <row r="3019" spans="2:7" x14ac:dyDescent="0.3">
      <c r="B3019" s="17">
        <v>46292</v>
      </c>
      <c r="C3019" t="s">
        <v>39</v>
      </c>
      <c r="D3019" t="s">
        <v>215</v>
      </c>
      <c r="E3019">
        <v>1587</v>
      </c>
      <c r="F3019" t="str">
        <f>TEXT(tbl_Datos[[#This Row],[Fecha]],"dddd")</f>
        <v>domingo</v>
      </c>
      <c r="G3019">
        <f>WEEKNUM(tbl_Datos[[#This Row],[Fecha]])</f>
        <v>40</v>
      </c>
    </row>
    <row r="3020" spans="2:7" x14ac:dyDescent="0.3">
      <c r="B3020" s="17">
        <v>46292</v>
      </c>
      <c r="C3020" t="s">
        <v>42</v>
      </c>
      <c r="D3020" t="s">
        <v>240</v>
      </c>
      <c r="E3020">
        <v>720</v>
      </c>
      <c r="F3020" t="str">
        <f>TEXT(tbl_Datos[[#This Row],[Fecha]],"dddd")</f>
        <v>domingo</v>
      </c>
      <c r="G3020">
        <f>WEEKNUM(tbl_Datos[[#This Row],[Fecha]])</f>
        <v>40</v>
      </c>
    </row>
    <row r="3021" spans="2:7" x14ac:dyDescent="0.3">
      <c r="B3021" s="17">
        <v>46292</v>
      </c>
      <c r="C3021" t="s">
        <v>42</v>
      </c>
      <c r="D3021" t="s">
        <v>241</v>
      </c>
      <c r="E3021">
        <v>360</v>
      </c>
      <c r="F3021" t="str">
        <f>TEXT(tbl_Datos[[#This Row],[Fecha]],"dddd")</f>
        <v>domingo</v>
      </c>
      <c r="G3021">
        <f>WEEKNUM(tbl_Datos[[#This Row],[Fecha]])</f>
        <v>40</v>
      </c>
    </row>
    <row r="3022" spans="2:7" x14ac:dyDescent="0.3">
      <c r="B3022" s="17">
        <v>46292</v>
      </c>
      <c r="C3022" t="s">
        <v>39</v>
      </c>
      <c r="D3022" t="s">
        <v>240</v>
      </c>
      <c r="E3022">
        <v>675</v>
      </c>
      <c r="F3022" t="str">
        <f>TEXT(tbl_Datos[[#This Row],[Fecha]],"dddd")</f>
        <v>domingo</v>
      </c>
      <c r="G3022">
        <f>WEEKNUM(tbl_Datos[[#This Row],[Fecha]])</f>
        <v>40</v>
      </c>
    </row>
    <row r="3023" spans="2:7" x14ac:dyDescent="0.3">
      <c r="B3023" s="17">
        <v>46292</v>
      </c>
      <c r="C3023" t="s">
        <v>39</v>
      </c>
      <c r="D3023" t="s">
        <v>223</v>
      </c>
      <c r="E3023">
        <v>901</v>
      </c>
      <c r="F3023" t="str">
        <f>TEXT(tbl_Datos[[#This Row],[Fecha]],"dddd")</f>
        <v>domingo</v>
      </c>
      <c r="G3023">
        <f>WEEKNUM(tbl_Datos[[#This Row],[Fecha]])</f>
        <v>40</v>
      </c>
    </row>
    <row r="3024" spans="2:7" x14ac:dyDescent="0.3">
      <c r="B3024" s="17">
        <v>46292</v>
      </c>
      <c r="C3024" t="s">
        <v>39</v>
      </c>
      <c r="D3024" t="s">
        <v>229</v>
      </c>
      <c r="E3024">
        <v>1672</v>
      </c>
      <c r="F3024" t="str">
        <f>TEXT(tbl_Datos[[#This Row],[Fecha]],"dddd")</f>
        <v>domingo</v>
      </c>
      <c r="G3024">
        <f>WEEKNUM(tbl_Datos[[#This Row],[Fecha]])</f>
        <v>40</v>
      </c>
    </row>
    <row r="3025" spans="2:7" x14ac:dyDescent="0.3">
      <c r="B3025" s="17">
        <v>46293</v>
      </c>
      <c r="C3025" t="s">
        <v>39</v>
      </c>
      <c r="D3025" t="s">
        <v>241</v>
      </c>
      <c r="E3025">
        <v>240</v>
      </c>
      <c r="F3025" t="str">
        <f>TEXT(tbl_Datos[[#This Row],[Fecha]],"dddd")</f>
        <v>lunes</v>
      </c>
      <c r="G3025">
        <f>WEEKNUM(tbl_Datos[[#This Row],[Fecha]])</f>
        <v>40</v>
      </c>
    </row>
    <row r="3026" spans="2:7" x14ac:dyDescent="0.3">
      <c r="B3026" s="17">
        <v>46293</v>
      </c>
      <c r="C3026" t="s">
        <v>38</v>
      </c>
      <c r="D3026" t="s">
        <v>219</v>
      </c>
      <c r="E3026">
        <v>1729</v>
      </c>
      <c r="F3026" t="str">
        <f>TEXT(tbl_Datos[[#This Row],[Fecha]],"dddd")</f>
        <v>lunes</v>
      </c>
      <c r="G3026">
        <f>WEEKNUM(tbl_Datos[[#This Row],[Fecha]])</f>
        <v>40</v>
      </c>
    </row>
    <row r="3027" spans="2:7" x14ac:dyDescent="0.3">
      <c r="B3027" s="17">
        <v>46293</v>
      </c>
      <c r="C3027" t="s">
        <v>38</v>
      </c>
      <c r="D3027" t="s">
        <v>227</v>
      </c>
      <c r="E3027">
        <v>754</v>
      </c>
      <c r="F3027" t="str">
        <f>TEXT(tbl_Datos[[#This Row],[Fecha]],"dddd")</f>
        <v>lunes</v>
      </c>
      <c r="G3027">
        <f>WEEKNUM(tbl_Datos[[#This Row],[Fecha]])</f>
        <v>40</v>
      </c>
    </row>
    <row r="3028" spans="2:7" x14ac:dyDescent="0.3">
      <c r="B3028" s="17">
        <v>46293</v>
      </c>
      <c r="C3028" t="s">
        <v>106</v>
      </c>
      <c r="D3028" t="s">
        <v>236</v>
      </c>
      <c r="E3028">
        <v>11</v>
      </c>
      <c r="F3028" t="str">
        <f>TEXT(tbl_Datos[[#This Row],[Fecha]],"dddd")</f>
        <v>lunes</v>
      </c>
      <c r="G3028">
        <f>WEEKNUM(tbl_Datos[[#This Row],[Fecha]])</f>
        <v>40</v>
      </c>
    </row>
    <row r="3029" spans="2:7" x14ac:dyDescent="0.3">
      <c r="B3029" s="17">
        <v>46293</v>
      </c>
      <c r="C3029" t="s">
        <v>42</v>
      </c>
      <c r="D3029" t="s">
        <v>240</v>
      </c>
      <c r="E3029">
        <v>585</v>
      </c>
      <c r="F3029" t="str">
        <f>TEXT(tbl_Datos[[#This Row],[Fecha]],"dddd")</f>
        <v>lunes</v>
      </c>
      <c r="G3029">
        <f>WEEKNUM(tbl_Datos[[#This Row],[Fecha]])</f>
        <v>40</v>
      </c>
    </row>
    <row r="3030" spans="2:7" x14ac:dyDescent="0.3">
      <c r="B3030" s="17">
        <v>46293</v>
      </c>
      <c r="C3030" t="s">
        <v>38</v>
      </c>
      <c r="D3030" t="s">
        <v>238</v>
      </c>
      <c r="E3030">
        <v>87</v>
      </c>
      <c r="F3030" t="str">
        <f>TEXT(tbl_Datos[[#This Row],[Fecha]],"dddd")</f>
        <v>lunes</v>
      </c>
      <c r="G3030">
        <f>WEEKNUM(tbl_Datos[[#This Row],[Fecha]])</f>
        <v>40</v>
      </c>
    </row>
    <row r="3031" spans="2:7" x14ac:dyDescent="0.3">
      <c r="B3031" s="17">
        <v>46293</v>
      </c>
      <c r="C3031" t="s">
        <v>42</v>
      </c>
      <c r="D3031" t="s">
        <v>227</v>
      </c>
      <c r="E3031">
        <v>290</v>
      </c>
      <c r="F3031" t="str">
        <f>TEXT(tbl_Datos[[#This Row],[Fecha]],"dddd")</f>
        <v>lunes</v>
      </c>
      <c r="G3031">
        <f>WEEKNUM(tbl_Datos[[#This Row],[Fecha]])</f>
        <v>40</v>
      </c>
    </row>
    <row r="3032" spans="2:7" x14ac:dyDescent="0.3">
      <c r="B3032" s="17">
        <v>46293</v>
      </c>
      <c r="C3032" t="s">
        <v>42</v>
      </c>
      <c r="D3032" t="s">
        <v>237</v>
      </c>
      <c r="E3032">
        <v>504</v>
      </c>
      <c r="F3032" t="str">
        <f>TEXT(tbl_Datos[[#This Row],[Fecha]],"dddd")</f>
        <v>lunes</v>
      </c>
      <c r="G3032">
        <f>WEEKNUM(tbl_Datos[[#This Row],[Fecha]])</f>
        <v>40</v>
      </c>
    </row>
    <row r="3033" spans="2:7" x14ac:dyDescent="0.3">
      <c r="B3033" s="17">
        <v>46293</v>
      </c>
      <c r="C3033" t="s">
        <v>39</v>
      </c>
      <c r="D3033" t="s">
        <v>242</v>
      </c>
      <c r="E3033">
        <v>57</v>
      </c>
      <c r="F3033" t="str">
        <f>TEXT(tbl_Datos[[#This Row],[Fecha]],"dddd")</f>
        <v>lunes</v>
      </c>
      <c r="G3033">
        <f>WEEKNUM(tbl_Datos[[#This Row],[Fecha]])</f>
        <v>40</v>
      </c>
    </row>
    <row r="3034" spans="2:7" x14ac:dyDescent="0.3">
      <c r="B3034" s="17">
        <v>46293</v>
      </c>
      <c r="C3034" t="s">
        <v>38</v>
      </c>
      <c r="D3034" t="s">
        <v>230</v>
      </c>
      <c r="E3034">
        <v>37</v>
      </c>
      <c r="F3034" t="str">
        <f>TEXT(tbl_Datos[[#This Row],[Fecha]],"dddd")</f>
        <v>lunes</v>
      </c>
      <c r="G3034">
        <f>WEEKNUM(tbl_Datos[[#This Row],[Fecha]])</f>
        <v>40</v>
      </c>
    </row>
    <row r="3035" spans="2:7" x14ac:dyDescent="0.3">
      <c r="B3035" s="17">
        <v>46293</v>
      </c>
      <c r="C3035" t="s">
        <v>38</v>
      </c>
      <c r="D3035" t="s">
        <v>227</v>
      </c>
      <c r="E3035">
        <v>1334</v>
      </c>
      <c r="F3035" t="str">
        <f>TEXT(tbl_Datos[[#This Row],[Fecha]],"dddd")</f>
        <v>lunes</v>
      </c>
      <c r="G3035">
        <f>WEEKNUM(tbl_Datos[[#This Row],[Fecha]])</f>
        <v>40</v>
      </c>
    </row>
    <row r="3036" spans="2:7" x14ac:dyDescent="0.3">
      <c r="B3036" s="17">
        <v>46293</v>
      </c>
      <c r="C3036" t="s">
        <v>38</v>
      </c>
      <c r="D3036" t="s">
        <v>236</v>
      </c>
      <c r="E3036">
        <v>99</v>
      </c>
      <c r="F3036" t="str">
        <f>TEXT(tbl_Datos[[#This Row],[Fecha]],"dddd")</f>
        <v>lunes</v>
      </c>
      <c r="G3036">
        <f>WEEKNUM(tbl_Datos[[#This Row],[Fecha]])</f>
        <v>40</v>
      </c>
    </row>
    <row r="3037" spans="2:7" x14ac:dyDescent="0.3">
      <c r="B3037" s="17">
        <v>46293</v>
      </c>
      <c r="C3037" t="s">
        <v>42</v>
      </c>
      <c r="D3037" t="s">
        <v>227</v>
      </c>
      <c r="E3037">
        <v>522</v>
      </c>
      <c r="F3037" t="str">
        <f>TEXT(tbl_Datos[[#This Row],[Fecha]],"dddd")</f>
        <v>lunes</v>
      </c>
      <c r="G3037">
        <f>WEEKNUM(tbl_Datos[[#This Row],[Fecha]])</f>
        <v>40</v>
      </c>
    </row>
    <row r="3038" spans="2:7" x14ac:dyDescent="0.3">
      <c r="B3038" s="17">
        <v>46293</v>
      </c>
      <c r="C3038" t="s">
        <v>42</v>
      </c>
      <c r="D3038" t="s">
        <v>225</v>
      </c>
      <c r="E3038">
        <v>640</v>
      </c>
      <c r="F3038" t="str">
        <f>TEXT(tbl_Datos[[#This Row],[Fecha]],"dddd")</f>
        <v>lunes</v>
      </c>
      <c r="G3038">
        <f>WEEKNUM(tbl_Datos[[#This Row],[Fecha]])</f>
        <v>40</v>
      </c>
    </row>
    <row r="3039" spans="2:7" x14ac:dyDescent="0.3">
      <c r="B3039" s="17">
        <v>46294</v>
      </c>
      <c r="C3039" t="s">
        <v>38</v>
      </c>
      <c r="D3039" t="s">
        <v>234</v>
      </c>
      <c r="E3039">
        <v>153</v>
      </c>
      <c r="F3039" t="str">
        <f>TEXT(tbl_Datos[[#This Row],[Fecha]],"dddd")</f>
        <v>martes</v>
      </c>
      <c r="G3039">
        <f>WEEKNUM(tbl_Datos[[#This Row],[Fecha]])</f>
        <v>40</v>
      </c>
    </row>
    <row r="3040" spans="2:7" x14ac:dyDescent="0.3">
      <c r="B3040" s="17">
        <v>46294</v>
      </c>
      <c r="C3040" t="s">
        <v>39</v>
      </c>
      <c r="D3040" t="s">
        <v>233</v>
      </c>
      <c r="E3040">
        <v>1173</v>
      </c>
      <c r="F3040" t="str">
        <f>TEXT(tbl_Datos[[#This Row],[Fecha]],"dddd")</f>
        <v>martes</v>
      </c>
      <c r="G3040">
        <f>WEEKNUM(tbl_Datos[[#This Row],[Fecha]])</f>
        <v>40</v>
      </c>
    </row>
    <row r="3041" spans="2:7" x14ac:dyDescent="0.3">
      <c r="B3041" s="17">
        <v>46294</v>
      </c>
      <c r="C3041" t="s">
        <v>106</v>
      </c>
      <c r="D3041" t="s">
        <v>225</v>
      </c>
      <c r="E3041">
        <v>1600</v>
      </c>
      <c r="F3041" t="str">
        <f>TEXT(tbl_Datos[[#This Row],[Fecha]],"dddd")</f>
        <v>martes</v>
      </c>
      <c r="G3041">
        <f>WEEKNUM(tbl_Datos[[#This Row],[Fecha]])</f>
        <v>40</v>
      </c>
    </row>
    <row r="3042" spans="2:7" x14ac:dyDescent="0.3">
      <c r="B3042" s="17">
        <v>46294</v>
      </c>
      <c r="C3042" t="s">
        <v>42</v>
      </c>
      <c r="D3042" t="s">
        <v>226</v>
      </c>
      <c r="E3042">
        <v>2112</v>
      </c>
      <c r="F3042" t="str">
        <f>TEXT(tbl_Datos[[#This Row],[Fecha]],"dddd")</f>
        <v>martes</v>
      </c>
      <c r="G3042">
        <f>WEEKNUM(tbl_Datos[[#This Row],[Fecha]])</f>
        <v>40</v>
      </c>
    </row>
    <row r="3043" spans="2:7" x14ac:dyDescent="0.3">
      <c r="B3043" s="17">
        <v>46294</v>
      </c>
      <c r="C3043" t="s">
        <v>42</v>
      </c>
      <c r="D3043" t="s">
        <v>215</v>
      </c>
      <c r="E3043">
        <v>897</v>
      </c>
      <c r="F3043" t="str">
        <f>TEXT(tbl_Datos[[#This Row],[Fecha]],"dddd")</f>
        <v>martes</v>
      </c>
      <c r="G3043">
        <f>WEEKNUM(tbl_Datos[[#This Row],[Fecha]])</f>
        <v>40</v>
      </c>
    </row>
    <row r="3044" spans="2:7" x14ac:dyDescent="0.3">
      <c r="B3044" s="17">
        <v>46294</v>
      </c>
      <c r="C3044" t="s">
        <v>38</v>
      </c>
      <c r="D3044" t="s">
        <v>239</v>
      </c>
      <c r="E3044">
        <v>342</v>
      </c>
      <c r="F3044" t="str">
        <f>TEXT(tbl_Datos[[#This Row],[Fecha]],"dddd")</f>
        <v>martes</v>
      </c>
      <c r="G3044">
        <f>WEEKNUM(tbl_Datos[[#This Row],[Fecha]])</f>
        <v>40</v>
      </c>
    </row>
    <row r="3045" spans="2:7" x14ac:dyDescent="0.3">
      <c r="B3045" s="17">
        <v>46294</v>
      </c>
      <c r="C3045" t="s">
        <v>39</v>
      </c>
      <c r="D3045" t="s">
        <v>234</v>
      </c>
      <c r="E3045">
        <v>1224</v>
      </c>
      <c r="F3045" t="str">
        <f>TEXT(tbl_Datos[[#This Row],[Fecha]],"dddd")</f>
        <v>martes</v>
      </c>
      <c r="G3045">
        <f>WEEKNUM(tbl_Datos[[#This Row],[Fecha]])</f>
        <v>40</v>
      </c>
    </row>
    <row r="3046" spans="2:7" x14ac:dyDescent="0.3">
      <c r="B3046" s="17">
        <v>46294</v>
      </c>
      <c r="C3046" t="s">
        <v>106</v>
      </c>
      <c r="D3046" t="s">
        <v>217</v>
      </c>
      <c r="E3046">
        <v>312</v>
      </c>
      <c r="F3046" t="str">
        <f>TEXT(tbl_Datos[[#This Row],[Fecha]],"dddd")</f>
        <v>martes</v>
      </c>
      <c r="G3046">
        <f>WEEKNUM(tbl_Datos[[#This Row],[Fecha]])</f>
        <v>40</v>
      </c>
    </row>
    <row r="3047" spans="2:7" x14ac:dyDescent="0.3">
      <c r="B3047" s="17">
        <v>46294</v>
      </c>
      <c r="C3047" t="s">
        <v>42</v>
      </c>
      <c r="D3047" t="s">
        <v>240</v>
      </c>
      <c r="E3047">
        <v>720</v>
      </c>
      <c r="F3047" t="str">
        <f>TEXT(tbl_Datos[[#This Row],[Fecha]],"dddd")</f>
        <v>martes</v>
      </c>
      <c r="G3047">
        <f>WEEKNUM(tbl_Datos[[#This Row],[Fecha]])</f>
        <v>40</v>
      </c>
    </row>
    <row r="3048" spans="2:7" x14ac:dyDescent="0.3">
      <c r="B3048" s="17">
        <v>46294</v>
      </c>
      <c r="C3048" t="s">
        <v>106</v>
      </c>
      <c r="D3048" t="s">
        <v>238</v>
      </c>
      <c r="E3048">
        <v>957</v>
      </c>
      <c r="F3048" t="str">
        <f>TEXT(tbl_Datos[[#This Row],[Fecha]],"dddd")</f>
        <v>martes</v>
      </c>
      <c r="G3048">
        <f>WEEKNUM(tbl_Datos[[#This Row],[Fecha]])</f>
        <v>40</v>
      </c>
    </row>
    <row r="3049" spans="2:7" x14ac:dyDescent="0.3">
      <c r="B3049" s="17">
        <v>46294</v>
      </c>
      <c r="C3049" t="s">
        <v>39</v>
      </c>
      <c r="D3049" t="s">
        <v>217</v>
      </c>
      <c r="E3049">
        <v>572</v>
      </c>
      <c r="F3049" t="str">
        <f>TEXT(tbl_Datos[[#This Row],[Fecha]],"dddd")</f>
        <v>martes</v>
      </c>
      <c r="G3049">
        <f>WEEKNUM(tbl_Datos[[#This Row],[Fecha]])</f>
        <v>40</v>
      </c>
    </row>
    <row r="3050" spans="2:7" x14ac:dyDescent="0.3">
      <c r="B3050" s="17">
        <v>46294</v>
      </c>
      <c r="C3050" t="s">
        <v>38</v>
      </c>
      <c r="D3050" t="s">
        <v>239</v>
      </c>
      <c r="E3050">
        <v>532</v>
      </c>
      <c r="F3050" t="str">
        <f>TEXT(tbl_Datos[[#This Row],[Fecha]],"dddd")</f>
        <v>martes</v>
      </c>
      <c r="G3050">
        <f>WEEKNUM(tbl_Datos[[#This Row],[Fecha]])</f>
        <v>40</v>
      </c>
    </row>
    <row r="3051" spans="2:7" x14ac:dyDescent="0.3">
      <c r="B3051" s="17">
        <v>46294</v>
      </c>
      <c r="C3051" t="s">
        <v>39</v>
      </c>
      <c r="D3051" t="s">
        <v>240</v>
      </c>
      <c r="E3051">
        <v>270</v>
      </c>
      <c r="F3051" t="str">
        <f>TEXT(tbl_Datos[[#This Row],[Fecha]],"dddd")</f>
        <v>martes</v>
      </c>
      <c r="G3051">
        <f>WEEKNUM(tbl_Datos[[#This Row],[Fecha]])</f>
        <v>40</v>
      </c>
    </row>
    <row r="3052" spans="2:7" x14ac:dyDescent="0.3">
      <c r="B3052" s="17">
        <v>46294</v>
      </c>
      <c r="C3052" t="s">
        <v>42</v>
      </c>
      <c r="D3052" t="s">
        <v>219</v>
      </c>
      <c r="E3052">
        <v>1729</v>
      </c>
      <c r="F3052" t="str">
        <f>TEXT(tbl_Datos[[#This Row],[Fecha]],"dddd")</f>
        <v>martes</v>
      </c>
      <c r="G3052">
        <f>WEEKNUM(tbl_Datos[[#This Row],[Fecha]])</f>
        <v>40</v>
      </c>
    </row>
    <row r="3053" spans="2:7" x14ac:dyDescent="0.3">
      <c r="B3053" s="17">
        <v>46295</v>
      </c>
      <c r="C3053" t="s">
        <v>38</v>
      </c>
      <c r="D3053" t="s">
        <v>228</v>
      </c>
      <c r="E3053">
        <v>720</v>
      </c>
      <c r="F3053" t="str">
        <f>TEXT(tbl_Datos[[#This Row],[Fecha]],"dddd")</f>
        <v>miércoles</v>
      </c>
      <c r="G3053">
        <f>WEEKNUM(tbl_Datos[[#This Row],[Fecha]])</f>
        <v>40</v>
      </c>
    </row>
    <row r="3054" spans="2:7" x14ac:dyDescent="0.3">
      <c r="B3054" s="17">
        <v>46295</v>
      </c>
      <c r="C3054" t="s">
        <v>39</v>
      </c>
      <c r="D3054" t="s">
        <v>225</v>
      </c>
      <c r="E3054">
        <v>896</v>
      </c>
      <c r="F3054" t="str">
        <f>TEXT(tbl_Datos[[#This Row],[Fecha]],"dddd")</f>
        <v>miércoles</v>
      </c>
      <c r="G3054">
        <f>WEEKNUM(tbl_Datos[[#This Row],[Fecha]])</f>
        <v>40</v>
      </c>
    </row>
    <row r="3055" spans="2:7" x14ac:dyDescent="0.3">
      <c r="B3055" s="17">
        <v>46295</v>
      </c>
      <c r="C3055" t="s">
        <v>39</v>
      </c>
      <c r="D3055" t="s">
        <v>241</v>
      </c>
      <c r="E3055">
        <v>1320</v>
      </c>
      <c r="F3055" t="str">
        <f>TEXT(tbl_Datos[[#This Row],[Fecha]],"dddd")</f>
        <v>miércoles</v>
      </c>
      <c r="G3055">
        <f>WEEKNUM(tbl_Datos[[#This Row],[Fecha]])</f>
        <v>40</v>
      </c>
    </row>
    <row r="3056" spans="2:7" x14ac:dyDescent="0.3">
      <c r="B3056" s="17">
        <v>46295</v>
      </c>
      <c r="C3056" t="s">
        <v>42</v>
      </c>
      <c r="D3056" t="s">
        <v>240</v>
      </c>
      <c r="E3056">
        <v>540</v>
      </c>
      <c r="F3056" t="str">
        <f>TEXT(tbl_Datos[[#This Row],[Fecha]],"dddd")</f>
        <v>miércoles</v>
      </c>
      <c r="G3056">
        <f>WEEKNUM(tbl_Datos[[#This Row],[Fecha]])</f>
        <v>40</v>
      </c>
    </row>
    <row r="3057" spans="2:7" x14ac:dyDescent="0.3">
      <c r="B3057" s="17">
        <v>46295</v>
      </c>
      <c r="C3057" t="s">
        <v>42</v>
      </c>
      <c r="D3057" t="s">
        <v>227</v>
      </c>
      <c r="E3057">
        <v>1392</v>
      </c>
      <c r="F3057" t="str">
        <f>TEXT(tbl_Datos[[#This Row],[Fecha]],"dddd")</f>
        <v>miércoles</v>
      </c>
      <c r="G3057">
        <f>WEEKNUM(tbl_Datos[[#This Row],[Fecha]])</f>
        <v>40</v>
      </c>
    </row>
    <row r="3058" spans="2:7" x14ac:dyDescent="0.3">
      <c r="B3058" s="17">
        <v>46295</v>
      </c>
      <c r="C3058" t="s">
        <v>39</v>
      </c>
      <c r="D3058" t="s">
        <v>233</v>
      </c>
      <c r="E3058">
        <v>510</v>
      </c>
      <c r="F3058" t="str">
        <f>TEXT(tbl_Datos[[#This Row],[Fecha]],"dddd")</f>
        <v>miércoles</v>
      </c>
      <c r="G3058">
        <f>WEEKNUM(tbl_Datos[[#This Row],[Fecha]])</f>
        <v>40</v>
      </c>
    </row>
    <row r="3059" spans="2:7" x14ac:dyDescent="0.3">
      <c r="B3059" s="17">
        <v>46295</v>
      </c>
      <c r="C3059" t="s">
        <v>39</v>
      </c>
      <c r="D3059" t="s">
        <v>228</v>
      </c>
      <c r="E3059">
        <v>576</v>
      </c>
      <c r="F3059" t="str">
        <f>TEXT(tbl_Datos[[#This Row],[Fecha]],"dddd")</f>
        <v>miércoles</v>
      </c>
      <c r="G3059">
        <f>WEEKNUM(tbl_Datos[[#This Row],[Fecha]])</f>
        <v>40</v>
      </c>
    </row>
    <row r="3060" spans="2:7" x14ac:dyDescent="0.3">
      <c r="B3060" s="17">
        <v>46295</v>
      </c>
      <c r="C3060" t="s">
        <v>39</v>
      </c>
      <c r="D3060" t="s">
        <v>234</v>
      </c>
      <c r="E3060">
        <v>1122</v>
      </c>
      <c r="F3060" t="str">
        <f>TEXT(tbl_Datos[[#This Row],[Fecha]],"dddd")</f>
        <v>miércoles</v>
      </c>
      <c r="G3060">
        <f>WEEKNUM(tbl_Datos[[#This Row],[Fecha]])</f>
        <v>40</v>
      </c>
    </row>
    <row r="3061" spans="2:7" x14ac:dyDescent="0.3">
      <c r="B3061" s="17">
        <v>46295</v>
      </c>
      <c r="C3061" t="s">
        <v>106</v>
      </c>
      <c r="D3061" t="s">
        <v>223</v>
      </c>
      <c r="E3061">
        <v>159</v>
      </c>
      <c r="F3061" t="str">
        <f>TEXT(tbl_Datos[[#This Row],[Fecha]],"dddd")</f>
        <v>miércoles</v>
      </c>
      <c r="G3061">
        <f>WEEKNUM(tbl_Datos[[#This Row],[Fecha]])</f>
        <v>40</v>
      </c>
    </row>
    <row r="3062" spans="2:7" x14ac:dyDescent="0.3">
      <c r="B3062" s="17">
        <v>46295</v>
      </c>
      <c r="C3062" t="s">
        <v>106</v>
      </c>
      <c r="D3062" t="s">
        <v>233</v>
      </c>
      <c r="E3062">
        <v>408</v>
      </c>
      <c r="F3062" t="str">
        <f>TEXT(tbl_Datos[[#This Row],[Fecha]],"dddd")</f>
        <v>miércoles</v>
      </c>
      <c r="G3062">
        <f>WEEKNUM(tbl_Datos[[#This Row],[Fecha]])</f>
        <v>40</v>
      </c>
    </row>
    <row r="3063" spans="2:7" x14ac:dyDescent="0.3">
      <c r="B3063" s="17">
        <v>46295</v>
      </c>
      <c r="C3063" t="s">
        <v>106</v>
      </c>
      <c r="D3063" t="s">
        <v>226</v>
      </c>
      <c r="E3063">
        <v>2016</v>
      </c>
      <c r="F3063" t="str">
        <f>TEXT(tbl_Datos[[#This Row],[Fecha]],"dddd")</f>
        <v>miércoles</v>
      </c>
      <c r="G3063">
        <f>WEEKNUM(tbl_Datos[[#This Row],[Fecha]])</f>
        <v>40</v>
      </c>
    </row>
    <row r="3064" spans="2:7" x14ac:dyDescent="0.3">
      <c r="B3064" s="17">
        <v>46295</v>
      </c>
      <c r="C3064" t="s">
        <v>42</v>
      </c>
      <c r="D3064" t="s">
        <v>242</v>
      </c>
      <c r="E3064">
        <v>1026</v>
      </c>
      <c r="F3064" t="str">
        <f>TEXT(tbl_Datos[[#This Row],[Fecha]],"dddd")</f>
        <v>miércoles</v>
      </c>
      <c r="G3064">
        <f>WEEKNUM(tbl_Datos[[#This Row],[Fecha]])</f>
        <v>40</v>
      </c>
    </row>
    <row r="3065" spans="2:7" x14ac:dyDescent="0.3">
      <c r="B3065" s="17">
        <v>46295</v>
      </c>
      <c r="C3065" t="s">
        <v>38</v>
      </c>
      <c r="D3065" t="s">
        <v>235</v>
      </c>
      <c r="E3065">
        <v>602</v>
      </c>
      <c r="F3065" t="str">
        <f>TEXT(tbl_Datos[[#This Row],[Fecha]],"dddd")</f>
        <v>miércoles</v>
      </c>
      <c r="G3065">
        <f>WEEKNUM(tbl_Datos[[#This Row],[Fecha]])</f>
        <v>40</v>
      </c>
    </row>
    <row r="3066" spans="2:7" x14ac:dyDescent="0.3">
      <c r="B3066" s="17">
        <v>46295</v>
      </c>
      <c r="C3066" t="s">
        <v>39</v>
      </c>
      <c r="D3066" t="s">
        <v>242</v>
      </c>
      <c r="E3066">
        <v>1140</v>
      </c>
      <c r="F3066" t="str">
        <f>TEXT(tbl_Datos[[#This Row],[Fecha]],"dddd")</f>
        <v>miércoles</v>
      </c>
      <c r="G3066">
        <f>WEEKNUM(tbl_Datos[[#This Row],[Fecha]])</f>
        <v>40</v>
      </c>
    </row>
    <row r="3067" spans="2:7" x14ac:dyDescent="0.3">
      <c r="B3067" s="17">
        <v>46295</v>
      </c>
      <c r="C3067" t="s">
        <v>38</v>
      </c>
      <c r="D3067" t="s">
        <v>221</v>
      </c>
      <c r="E3067">
        <v>13</v>
      </c>
      <c r="F3067" t="str">
        <f>TEXT(tbl_Datos[[#This Row],[Fecha]],"dddd")</f>
        <v>miércoles</v>
      </c>
      <c r="G3067">
        <f>WEEKNUM(tbl_Datos[[#This Row],[Fecha]])</f>
        <v>40</v>
      </c>
    </row>
    <row r="3068" spans="2:7" x14ac:dyDescent="0.3">
      <c r="B3068" s="17">
        <v>46296</v>
      </c>
      <c r="C3068" t="s">
        <v>42</v>
      </c>
      <c r="D3068" t="s">
        <v>227</v>
      </c>
      <c r="E3068">
        <v>696</v>
      </c>
      <c r="F3068" t="str">
        <f>TEXT(tbl_Datos[[#This Row],[Fecha]],"dddd")</f>
        <v>jueves</v>
      </c>
      <c r="G3068">
        <f>WEEKNUM(tbl_Datos[[#This Row],[Fecha]])</f>
        <v>40</v>
      </c>
    </row>
    <row r="3069" spans="2:7" x14ac:dyDescent="0.3">
      <c r="B3069" s="17">
        <v>46296</v>
      </c>
      <c r="C3069" t="s">
        <v>106</v>
      </c>
      <c r="D3069" t="s">
        <v>229</v>
      </c>
      <c r="E3069">
        <v>88</v>
      </c>
      <c r="F3069" t="str">
        <f>TEXT(tbl_Datos[[#This Row],[Fecha]],"dddd")</f>
        <v>jueves</v>
      </c>
      <c r="G3069">
        <f>WEEKNUM(tbl_Datos[[#This Row],[Fecha]])</f>
        <v>40</v>
      </c>
    </row>
    <row r="3070" spans="2:7" x14ac:dyDescent="0.3">
      <c r="B3070" s="17">
        <v>46296</v>
      </c>
      <c r="C3070" t="s">
        <v>42</v>
      </c>
      <c r="D3070" t="s">
        <v>231</v>
      </c>
      <c r="E3070">
        <v>352</v>
      </c>
      <c r="F3070" t="str">
        <f>TEXT(tbl_Datos[[#This Row],[Fecha]],"dddd")</f>
        <v>jueves</v>
      </c>
      <c r="G3070">
        <f>WEEKNUM(tbl_Datos[[#This Row],[Fecha]])</f>
        <v>40</v>
      </c>
    </row>
    <row r="3071" spans="2:7" x14ac:dyDescent="0.3">
      <c r="B3071" s="17">
        <v>46296</v>
      </c>
      <c r="C3071" t="s">
        <v>106</v>
      </c>
      <c r="D3071" t="s">
        <v>225</v>
      </c>
      <c r="E3071">
        <v>128</v>
      </c>
      <c r="F3071" t="str">
        <f>TEXT(tbl_Datos[[#This Row],[Fecha]],"dddd")</f>
        <v>jueves</v>
      </c>
      <c r="G3071">
        <f>WEEKNUM(tbl_Datos[[#This Row],[Fecha]])</f>
        <v>40</v>
      </c>
    </row>
    <row r="3072" spans="2:7" x14ac:dyDescent="0.3">
      <c r="B3072" s="17">
        <v>46296</v>
      </c>
      <c r="C3072" t="s">
        <v>106</v>
      </c>
      <c r="D3072" t="s">
        <v>219</v>
      </c>
      <c r="E3072">
        <v>91</v>
      </c>
      <c r="F3072" t="str">
        <f>TEXT(tbl_Datos[[#This Row],[Fecha]],"dddd")</f>
        <v>jueves</v>
      </c>
      <c r="G3072">
        <f>WEEKNUM(tbl_Datos[[#This Row],[Fecha]])</f>
        <v>40</v>
      </c>
    </row>
    <row r="3073" spans="2:7" x14ac:dyDescent="0.3">
      <c r="B3073" s="17">
        <v>46296</v>
      </c>
      <c r="C3073" t="s">
        <v>106</v>
      </c>
      <c r="D3073" t="s">
        <v>242</v>
      </c>
      <c r="E3073">
        <v>1026</v>
      </c>
      <c r="F3073" t="str">
        <f>TEXT(tbl_Datos[[#This Row],[Fecha]],"dddd")</f>
        <v>jueves</v>
      </c>
      <c r="G3073">
        <f>WEEKNUM(tbl_Datos[[#This Row],[Fecha]])</f>
        <v>40</v>
      </c>
    </row>
    <row r="3074" spans="2:7" x14ac:dyDescent="0.3">
      <c r="B3074" s="17">
        <v>46296</v>
      </c>
      <c r="C3074" t="s">
        <v>42</v>
      </c>
      <c r="D3074" t="s">
        <v>235</v>
      </c>
      <c r="E3074">
        <v>688</v>
      </c>
      <c r="F3074" t="str">
        <f>TEXT(tbl_Datos[[#This Row],[Fecha]],"dddd")</f>
        <v>jueves</v>
      </c>
      <c r="G3074">
        <f>WEEKNUM(tbl_Datos[[#This Row],[Fecha]])</f>
        <v>40</v>
      </c>
    </row>
    <row r="3075" spans="2:7" x14ac:dyDescent="0.3">
      <c r="B3075" s="17">
        <v>46296</v>
      </c>
      <c r="C3075" t="s">
        <v>38</v>
      </c>
      <c r="D3075" t="s">
        <v>241</v>
      </c>
      <c r="E3075">
        <v>1140</v>
      </c>
      <c r="F3075" t="str">
        <f>TEXT(tbl_Datos[[#This Row],[Fecha]],"dddd")</f>
        <v>jueves</v>
      </c>
      <c r="G3075">
        <f>WEEKNUM(tbl_Datos[[#This Row],[Fecha]])</f>
        <v>40</v>
      </c>
    </row>
    <row r="3076" spans="2:7" x14ac:dyDescent="0.3">
      <c r="B3076" s="17">
        <v>46296</v>
      </c>
      <c r="C3076" t="s">
        <v>39</v>
      </c>
      <c r="D3076" t="s">
        <v>226</v>
      </c>
      <c r="E3076">
        <v>2304</v>
      </c>
      <c r="F3076" t="str">
        <f>TEXT(tbl_Datos[[#This Row],[Fecha]],"dddd")</f>
        <v>jueves</v>
      </c>
      <c r="G3076">
        <f>WEEKNUM(tbl_Datos[[#This Row],[Fecha]])</f>
        <v>40</v>
      </c>
    </row>
    <row r="3077" spans="2:7" x14ac:dyDescent="0.3">
      <c r="B3077" s="17">
        <v>46296</v>
      </c>
      <c r="C3077" t="s">
        <v>42</v>
      </c>
      <c r="D3077" t="s">
        <v>239</v>
      </c>
      <c r="E3077">
        <v>760</v>
      </c>
      <c r="F3077" t="str">
        <f>TEXT(tbl_Datos[[#This Row],[Fecha]],"dddd")</f>
        <v>jueves</v>
      </c>
      <c r="G3077">
        <f>WEEKNUM(tbl_Datos[[#This Row],[Fecha]])</f>
        <v>40</v>
      </c>
    </row>
    <row r="3078" spans="2:7" x14ac:dyDescent="0.3">
      <c r="B3078" s="17">
        <v>46296</v>
      </c>
      <c r="C3078" t="s">
        <v>42</v>
      </c>
      <c r="D3078" t="s">
        <v>226</v>
      </c>
      <c r="E3078">
        <v>1824</v>
      </c>
      <c r="F3078" t="str">
        <f>TEXT(tbl_Datos[[#This Row],[Fecha]],"dddd")</f>
        <v>jueves</v>
      </c>
      <c r="G3078">
        <f>WEEKNUM(tbl_Datos[[#This Row],[Fecha]])</f>
        <v>40</v>
      </c>
    </row>
    <row r="3079" spans="2:7" x14ac:dyDescent="0.3">
      <c r="B3079" s="17">
        <v>46296</v>
      </c>
      <c r="C3079" t="s">
        <v>106</v>
      </c>
      <c r="D3079" t="s">
        <v>217</v>
      </c>
      <c r="E3079">
        <v>676</v>
      </c>
      <c r="F3079" t="str">
        <f>TEXT(tbl_Datos[[#This Row],[Fecha]],"dddd")</f>
        <v>jueves</v>
      </c>
      <c r="G3079">
        <f>WEEKNUM(tbl_Datos[[#This Row],[Fecha]])</f>
        <v>40</v>
      </c>
    </row>
    <row r="3080" spans="2:7" x14ac:dyDescent="0.3">
      <c r="B3080" s="17">
        <v>46296</v>
      </c>
      <c r="C3080" t="s">
        <v>106</v>
      </c>
      <c r="D3080" t="s">
        <v>215</v>
      </c>
      <c r="E3080">
        <v>1380</v>
      </c>
      <c r="F3080" t="str">
        <f>TEXT(tbl_Datos[[#This Row],[Fecha]],"dddd")</f>
        <v>jueves</v>
      </c>
      <c r="G3080">
        <f>WEEKNUM(tbl_Datos[[#This Row],[Fecha]])</f>
        <v>40</v>
      </c>
    </row>
    <row r="3081" spans="2:7" x14ac:dyDescent="0.3">
      <c r="B3081" s="17">
        <v>46296</v>
      </c>
      <c r="C3081" t="s">
        <v>106</v>
      </c>
      <c r="D3081" t="s">
        <v>229</v>
      </c>
      <c r="E3081">
        <v>88</v>
      </c>
      <c r="F3081" t="str">
        <f>TEXT(tbl_Datos[[#This Row],[Fecha]],"dddd")</f>
        <v>jueves</v>
      </c>
      <c r="G3081">
        <f>WEEKNUM(tbl_Datos[[#This Row],[Fecha]])</f>
        <v>40</v>
      </c>
    </row>
    <row r="3082" spans="2:7" x14ac:dyDescent="0.3">
      <c r="B3082" s="17">
        <v>46296</v>
      </c>
      <c r="C3082" t="s">
        <v>39</v>
      </c>
      <c r="D3082" t="s">
        <v>232</v>
      </c>
      <c r="E3082">
        <v>1034</v>
      </c>
      <c r="F3082" t="str">
        <f>TEXT(tbl_Datos[[#This Row],[Fecha]],"dddd")</f>
        <v>jueves</v>
      </c>
      <c r="G3082">
        <f>WEEKNUM(tbl_Datos[[#This Row],[Fecha]])</f>
        <v>40</v>
      </c>
    </row>
    <row r="3083" spans="2:7" x14ac:dyDescent="0.3">
      <c r="B3083" s="17">
        <v>46296</v>
      </c>
      <c r="C3083" t="s">
        <v>39</v>
      </c>
      <c r="D3083" t="s">
        <v>227</v>
      </c>
      <c r="E3083">
        <v>812</v>
      </c>
      <c r="F3083" t="str">
        <f>TEXT(tbl_Datos[[#This Row],[Fecha]],"dddd")</f>
        <v>jueves</v>
      </c>
      <c r="G3083">
        <f>WEEKNUM(tbl_Datos[[#This Row],[Fecha]])</f>
        <v>40</v>
      </c>
    </row>
    <row r="3084" spans="2:7" x14ac:dyDescent="0.3">
      <c r="B3084" s="17">
        <v>46297</v>
      </c>
      <c r="C3084" t="s">
        <v>38</v>
      </c>
      <c r="D3084" t="s">
        <v>233</v>
      </c>
      <c r="E3084">
        <v>1173</v>
      </c>
      <c r="F3084" t="str">
        <f>TEXT(tbl_Datos[[#This Row],[Fecha]],"dddd")</f>
        <v>viernes</v>
      </c>
      <c r="G3084">
        <f>WEEKNUM(tbl_Datos[[#This Row],[Fecha]])</f>
        <v>40</v>
      </c>
    </row>
    <row r="3085" spans="2:7" x14ac:dyDescent="0.3">
      <c r="B3085" s="17">
        <v>46297</v>
      </c>
      <c r="C3085" t="s">
        <v>38</v>
      </c>
      <c r="D3085" t="s">
        <v>226</v>
      </c>
      <c r="E3085">
        <v>1248</v>
      </c>
      <c r="F3085" t="str">
        <f>TEXT(tbl_Datos[[#This Row],[Fecha]],"dddd")</f>
        <v>viernes</v>
      </c>
      <c r="G3085">
        <f>WEEKNUM(tbl_Datos[[#This Row],[Fecha]])</f>
        <v>40</v>
      </c>
    </row>
    <row r="3086" spans="2:7" x14ac:dyDescent="0.3">
      <c r="B3086" s="17">
        <v>46297</v>
      </c>
      <c r="C3086" t="s">
        <v>38</v>
      </c>
      <c r="D3086" t="s">
        <v>226</v>
      </c>
      <c r="E3086">
        <v>1920</v>
      </c>
      <c r="F3086" t="str">
        <f>TEXT(tbl_Datos[[#This Row],[Fecha]],"dddd")</f>
        <v>viernes</v>
      </c>
      <c r="G3086">
        <f>WEEKNUM(tbl_Datos[[#This Row],[Fecha]])</f>
        <v>40</v>
      </c>
    </row>
    <row r="3087" spans="2:7" x14ac:dyDescent="0.3">
      <c r="B3087" s="17">
        <v>46297</v>
      </c>
      <c r="C3087" t="s">
        <v>38</v>
      </c>
      <c r="D3087" t="s">
        <v>217</v>
      </c>
      <c r="E3087">
        <v>884</v>
      </c>
      <c r="F3087" t="str">
        <f>TEXT(tbl_Datos[[#This Row],[Fecha]],"dddd")</f>
        <v>viernes</v>
      </c>
      <c r="G3087">
        <f>WEEKNUM(tbl_Datos[[#This Row],[Fecha]])</f>
        <v>40</v>
      </c>
    </row>
    <row r="3088" spans="2:7" x14ac:dyDescent="0.3">
      <c r="B3088" s="17">
        <v>46297</v>
      </c>
      <c r="C3088" t="s">
        <v>106</v>
      </c>
      <c r="D3088" t="s">
        <v>235</v>
      </c>
      <c r="E3088">
        <v>86</v>
      </c>
      <c r="F3088" t="str">
        <f>TEXT(tbl_Datos[[#This Row],[Fecha]],"dddd")</f>
        <v>viernes</v>
      </c>
      <c r="G3088">
        <f>WEEKNUM(tbl_Datos[[#This Row],[Fecha]])</f>
        <v>40</v>
      </c>
    </row>
    <row r="3089" spans="2:7" x14ac:dyDescent="0.3">
      <c r="B3089" s="17">
        <v>46297</v>
      </c>
      <c r="C3089" t="s">
        <v>42</v>
      </c>
      <c r="D3089" t="s">
        <v>228</v>
      </c>
      <c r="E3089">
        <v>864</v>
      </c>
      <c r="F3089" t="str">
        <f>TEXT(tbl_Datos[[#This Row],[Fecha]],"dddd")</f>
        <v>viernes</v>
      </c>
      <c r="G3089">
        <f>WEEKNUM(tbl_Datos[[#This Row],[Fecha]])</f>
        <v>40</v>
      </c>
    </row>
    <row r="3090" spans="2:7" x14ac:dyDescent="0.3">
      <c r="B3090" s="17">
        <v>46297</v>
      </c>
      <c r="C3090" t="s">
        <v>38</v>
      </c>
      <c r="D3090" t="s">
        <v>228</v>
      </c>
      <c r="E3090">
        <v>576</v>
      </c>
      <c r="F3090" t="str">
        <f>TEXT(tbl_Datos[[#This Row],[Fecha]],"dddd")</f>
        <v>viernes</v>
      </c>
      <c r="G3090">
        <f>WEEKNUM(tbl_Datos[[#This Row],[Fecha]])</f>
        <v>40</v>
      </c>
    </row>
    <row r="3091" spans="2:7" x14ac:dyDescent="0.3">
      <c r="B3091" s="17">
        <v>46297</v>
      </c>
      <c r="C3091" t="s">
        <v>106</v>
      </c>
      <c r="D3091" t="s">
        <v>230</v>
      </c>
      <c r="E3091">
        <v>111</v>
      </c>
      <c r="F3091" t="str">
        <f>TEXT(tbl_Datos[[#This Row],[Fecha]],"dddd")</f>
        <v>viernes</v>
      </c>
      <c r="G3091">
        <f>WEEKNUM(tbl_Datos[[#This Row],[Fecha]])</f>
        <v>40</v>
      </c>
    </row>
    <row r="3092" spans="2:7" x14ac:dyDescent="0.3">
      <c r="B3092" s="17">
        <v>46297</v>
      </c>
      <c r="C3092" t="s">
        <v>39</v>
      </c>
      <c r="D3092" t="s">
        <v>233</v>
      </c>
      <c r="E3092">
        <v>1224</v>
      </c>
      <c r="F3092" t="str">
        <f>TEXT(tbl_Datos[[#This Row],[Fecha]],"dddd")</f>
        <v>viernes</v>
      </c>
      <c r="G3092">
        <f>WEEKNUM(tbl_Datos[[#This Row],[Fecha]])</f>
        <v>40</v>
      </c>
    </row>
    <row r="3093" spans="2:7" x14ac:dyDescent="0.3">
      <c r="B3093" s="17">
        <v>46297</v>
      </c>
      <c r="C3093" t="s">
        <v>38</v>
      </c>
      <c r="D3093" t="s">
        <v>223</v>
      </c>
      <c r="E3093">
        <v>265</v>
      </c>
      <c r="F3093" t="str">
        <f>TEXT(tbl_Datos[[#This Row],[Fecha]],"dddd")</f>
        <v>viernes</v>
      </c>
      <c r="G3093">
        <f>WEEKNUM(tbl_Datos[[#This Row],[Fecha]])</f>
        <v>40</v>
      </c>
    </row>
    <row r="3094" spans="2:7" x14ac:dyDescent="0.3">
      <c r="B3094" s="17">
        <v>46297</v>
      </c>
      <c r="C3094" t="s">
        <v>106</v>
      </c>
      <c r="D3094" t="s">
        <v>235</v>
      </c>
      <c r="E3094">
        <v>903</v>
      </c>
      <c r="F3094" t="str">
        <f>TEXT(tbl_Datos[[#This Row],[Fecha]],"dddd")</f>
        <v>viernes</v>
      </c>
      <c r="G3094">
        <f>WEEKNUM(tbl_Datos[[#This Row],[Fecha]])</f>
        <v>40</v>
      </c>
    </row>
    <row r="3095" spans="2:7" x14ac:dyDescent="0.3">
      <c r="B3095" s="17">
        <v>46297</v>
      </c>
      <c r="C3095" t="s">
        <v>39</v>
      </c>
      <c r="D3095" t="s">
        <v>231</v>
      </c>
      <c r="E3095">
        <v>66</v>
      </c>
      <c r="F3095" t="str">
        <f>TEXT(tbl_Datos[[#This Row],[Fecha]],"dddd")</f>
        <v>viernes</v>
      </c>
      <c r="G3095">
        <f>WEEKNUM(tbl_Datos[[#This Row],[Fecha]])</f>
        <v>40</v>
      </c>
    </row>
    <row r="3096" spans="2:7" x14ac:dyDescent="0.3">
      <c r="B3096" s="17">
        <v>46298</v>
      </c>
      <c r="C3096" t="s">
        <v>39</v>
      </c>
      <c r="D3096" t="s">
        <v>238</v>
      </c>
      <c r="E3096">
        <v>2001</v>
      </c>
      <c r="F3096" t="str">
        <f>TEXT(tbl_Datos[[#This Row],[Fecha]],"dddd")</f>
        <v>sábado</v>
      </c>
      <c r="G3096">
        <f>WEEKNUM(tbl_Datos[[#This Row],[Fecha]])</f>
        <v>40</v>
      </c>
    </row>
    <row r="3097" spans="2:7" x14ac:dyDescent="0.3">
      <c r="B3097" s="17">
        <v>46298</v>
      </c>
      <c r="C3097" t="s">
        <v>39</v>
      </c>
      <c r="D3097" t="s">
        <v>223</v>
      </c>
      <c r="E3097">
        <v>1113</v>
      </c>
      <c r="F3097" t="str">
        <f>TEXT(tbl_Datos[[#This Row],[Fecha]],"dddd")</f>
        <v>sábado</v>
      </c>
      <c r="G3097">
        <f>WEEKNUM(tbl_Datos[[#This Row],[Fecha]])</f>
        <v>40</v>
      </c>
    </row>
    <row r="3098" spans="2:7" x14ac:dyDescent="0.3">
      <c r="B3098" s="17">
        <v>46298</v>
      </c>
      <c r="C3098" t="s">
        <v>38</v>
      </c>
      <c r="D3098" t="s">
        <v>226</v>
      </c>
      <c r="E3098">
        <v>2400</v>
      </c>
      <c r="F3098" t="str">
        <f>TEXT(tbl_Datos[[#This Row],[Fecha]],"dddd")</f>
        <v>sábado</v>
      </c>
      <c r="G3098">
        <f>WEEKNUM(tbl_Datos[[#This Row],[Fecha]])</f>
        <v>40</v>
      </c>
    </row>
    <row r="3099" spans="2:7" x14ac:dyDescent="0.3">
      <c r="B3099" s="17">
        <v>46298</v>
      </c>
      <c r="C3099" t="s">
        <v>39</v>
      </c>
      <c r="D3099" t="s">
        <v>223</v>
      </c>
      <c r="E3099">
        <v>1166</v>
      </c>
      <c r="F3099" t="str">
        <f>TEXT(tbl_Datos[[#This Row],[Fecha]],"dddd")</f>
        <v>sábado</v>
      </c>
      <c r="G3099">
        <f>WEEKNUM(tbl_Datos[[#This Row],[Fecha]])</f>
        <v>40</v>
      </c>
    </row>
    <row r="3100" spans="2:7" x14ac:dyDescent="0.3">
      <c r="B3100" s="17">
        <v>46298</v>
      </c>
      <c r="C3100" t="s">
        <v>106</v>
      </c>
      <c r="D3100" t="s">
        <v>228</v>
      </c>
      <c r="E3100">
        <v>1368</v>
      </c>
      <c r="F3100" t="str">
        <f>TEXT(tbl_Datos[[#This Row],[Fecha]],"dddd")</f>
        <v>sábado</v>
      </c>
      <c r="G3100">
        <f>WEEKNUM(tbl_Datos[[#This Row],[Fecha]])</f>
        <v>40</v>
      </c>
    </row>
    <row r="3101" spans="2:7" x14ac:dyDescent="0.3">
      <c r="B3101" s="17">
        <v>46298</v>
      </c>
      <c r="C3101" t="s">
        <v>106</v>
      </c>
      <c r="D3101" t="s">
        <v>238</v>
      </c>
      <c r="E3101">
        <v>2175</v>
      </c>
      <c r="F3101" t="str">
        <f>TEXT(tbl_Datos[[#This Row],[Fecha]],"dddd")</f>
        <v>sábado</v>
      </c>
      <c r="G3101">
        <f>WEEKNUM(tbl_Datos[[#This Row],[Fecha]])</f>
        <v>40</v>
      </c>
    </row>
    <row r="3102" spans="2:7" x14ac:dyDescent="0.3">
      <c r="B3102" s="17">
        <v>46298</v>
      </c>
      <c r="C3102" t="s">
        <v>39</v>
      </c>
      <c r="D3102" t="s">
        <v>217</v>
      </c>
      <c r="E3102">
        <v>520</v>
      </c>
      <c r="F3102" t="str">
        <f>TEXT(tbl_Datos[[#This Row],[Fecha]],"dddd")</f>
        <v>sábado</v>
      </c>
      <c r="G3102">
        <f>WEEKNUM(tbl_Datos[[#This Row],[Fecha]])</f>
        <v>40</v>
      </c>
    </row>
    <row r="3103" spans="2:7" x14ac:dyDescent="0.3">
      <c r="B3103" s="17">
        <v>46298</v>
      </c>
      <c r="C3103" t="s">
        <v>42</v>
      </c>
      <c r="D3103" t="s">
        <v>242</v>
      </c>
      <c r="E3103">
        <v>285</v>
      </c>
      <c r="F3103" t="str">
        <f>TEXT(tbl_Datos[[#This Row],[Fecha]],"dddd")</f>
        <v>sábado</v>
      </c>
      <c r="G3103">
        <f>WEEKNUM(tbl_Datos[[#This Row],[Fecha]])</f>
        <v>40</v>
      </c>
    </row>
    <row r="3104" spans="2:7" x14ac:dyDescent="0.3">
      <c r="B3104" s="17">
        <v>46298</v>
      </c>
      <c r="C3104" t="s">
        <v>39</v>
      </c>
      <c r="D3104" t="s">
        <v>219</v>
      </c>
      <c r="E3104">
        <v>182</v>
      </c>
      <c r="F3104" t="str">
        <f>TEXT(tbl_Datos[[#This Row],[Fecha]],"dddd")</f>
        <v>sábado</v>
      </c>
      <c r="G3104">
        <f>WEEKNUM(tbl_Datos[[#This Row],[Fecha]])</f>
        <v>40</v>
      </c>
    </row>
    <row r="3105" spans="2:7" x14ac:dyDescent="0.3">
      <c r="B3105" s="17">
        <v>46298</v>
      </c>
      <c r="C3105" t="s">
        <v>106</v>
      </c>
      <c r="D3105" t="s">
        <v>215</v>
      </c>
      <c r="E3105">
        <v>414</v>
      </c>
      <c r="F3105" t="str">
        <f>TEXT(tbl_Datos[[#This Row],[Fecha]],"dddd")</f>
        <v>sábado</v>
      </c>
      <c r="G3105">
        <f>WEEKNUM(tbl_Datos[[#This Row],[Fecha]])</f>
        <v>40</v>
      </c>
    </row>
    <row r="3106" spans="2:7" x14ac:dyDescent="0.3">
      <c r="B3106" s="17">
        <v>46299</v>
      </c>
      <c r="C3106" t="s">
        <v>106</v>
      </c>
      <c r="D3106" t="s">
        <v>240</v>
      </c>
      <c r="E3106">
        <v>945</v>
      </c>
      <c r="F3106" t="str">
        <f>TEXT(tbl_Datos[[#This Row],[Fecha]],"dddd")</f>
        <v>domingo</v>
      </c>
      <c r="G3106">
        <f>WEEKNUM(tbl_Datos[[#This Row],[Fecha]])</f>
        <v>41</v>
      </c>
    </row>
    <row r="3107" spans="2:7" x14ac:dyDescent="0.3">
      <c r="B3107" s="17">
        <v>46299</v>
      </c>
      <c r="C3107" t="s">
        <v>39</v>
      </c>
      <c r="D3107" t="s">
        <v>228</v>
      </c>
      <c r="E3107">
        <v>720</v>
      </c>
      <c r="F3107" t="str">
        <f>TEXT(tbl_Datos[[#This Row],[Fecha]],"dddd")</f>
        <v>domingo</v>
      </c>
      <c r="G3107">
        <f>WEEKNUM(tbl_Datos[[#This Row],[Fecha]])</f>
        <v>41</v>
      </c>
    </row>
    <row r="3108" spans="2:7" x14ac:dyDescent="0.3">
      <c r="B3108" s="17">
        <v>46299</v>
      </c>
      <c r="C3108" t="s">
        <v>106</v>
      </c>
      <c r="D3108" t="s">
        <v>232</v>
      </c>
      <c r="E3108">
        <v>705</v>
      </c>
      <c r="F3108" t="str">
        <f>TEXT(tbl_Datos[[#This Row],[Fecha]],"dddd")</f>
        <v>domingo</v>
      </c>
      <c r="G3108">
        <f>WEEKNUM(tbl_Datos[[#This Row],[Fecha]])</f>
        <v>41</v>
      </c>
    </row>
    <row r="3109" spans="2:7" x14ac:dyDescent="0.3">
      <c r="B3109" s="17">
        <v>46299</v>
      </c>
      <c r="C3109" t="s">
        <v>106</v>
      </c>
      <c r="D3109" t="s">
        <v>227</v>
      </c>
      <c r="E3109">
        <v>1276</v>
      </c>
      <c r="F3109" t="str">
        <f>TEXT(tbl_Datos[[#This Row],[Fecha]],"dddd")</f>
        <v>domingo</v>
      </c>
      <c r="G3109">
        <f>WEEKNUM(tbl_Datos[[#This Row],[Fecha]])</f>
        <v>41</v>
      </c>
    </row>
    <row r="3110" spans="2:7" x14ac:dyDescent="0.3">
      <c r="B3110" s="17">
        <v>46299</v>
      </c>
      <c r="C3110" t="s">
        <v>42</v>
      </c>
      <c r="D3110" t="s">
        <v>215</v>
      </c>
      <c r="E3110">
        <v>552</v>
      </c>
      <c r="F3110" t="str">
        <f>TEXT(tbl_Datos[[#This Row],[Fecha]],"dddd")</f>
        <v>domingo</v>
      </c>
      <c r="G3110">
        <f>WEEKNUM(tbl_Datos[[#This Row],[Fecha]])</f>
        <v>41</v>
      </c>
    </row>
    <row r="3111" spans="2:7" x14ac:dyDescent="0.3">
      <c r="B3111" s="17">
        <v>46299</v>
      </c>
      <c r="C3111" t="s">
        <v>39</v>
      </c>
      <c r="D3111" t="s">
        <v>242</v>
      </c>
      <c r="E3111">
        <v>1254</v>
      </c>
      <c r="F3111" t="str">
        <f>TEXT(tbl_Datos[[#This Row],[Fecha]],"dddd")</f>
        <v>domingo</v>
      </c>
      <c r="G3111">
        <f>WEEKNUM(tbl_Datos[[#This Row],[Fecha]])</f>
        <v>41</v>
      </c>
    </row>
    <row r="3112" spans="2:7" x14ac:dyDescent="0.3">
      <c r="B3112" s="17">
        <v>46299</v>
      </c>
      <c r="C3112" t="s">
        <v>39</v>
      </c>
      <c r="D3112" t="s">
        <v>223</v>
      </c>
      <c r="E3112">
        <v>159</v>
      </c>
      <c r="F3112" t="str">
        <f>TEXT(tbl_Datos[[#This Row],[Fecha]],"dddd")</f>
        <v>domingo</v>
      </c>
      <c r="G3112">
        <f>WEEKNUM(tbl_Datos[[#This Row],[Fecha]])</f>
        <v>41</v>
      </c>
    </row>
    <row r="3113" spans="2:7" x14ac:dyDescent="0.3">
      <c r="B3113" s="17">
        <v>46300</v>
      </c>
      <c r="C3113" t="s">
        <v>38</v>
      </c>
      <c r="D3113" t="s">
        <v>223</v>
      </c>
      <c r="E3113">
        <v>848</v>
      </c>
      <c r="F3113" t="str">
        <f>TEXT(tbl_Datos[[#This Row],[Fecha]],"dddd")</f>
        <v>lunes</v>
      </c>
      <c r="G3113">
        <f>WEEKNUM(tbl_Datos[[#This Row],[Fecha]])</f>
        <v>41</v>
      </c>
    </row>
    <row r="3114" spans="2:7" x14ac:dyDescent="0.3">
      <c r="B3114" s="17">
        <v>46300</v>
      </c>
      <c r="C3114" t="s">
        <v>39</v>
      </c>
      <c r="D3114" t="s">
        <v>238</v>
      </c>
      <c r="E3114">
        <v>957</v>
      </c>
      <c r="F3114" t="str">
        <f>TEXT(tbl_Datos[[#This Row],[Fecha]],"dddd")</f>
        <v>lunes</v>
      </c>
      <c r="G3114">
        <f>WEEKNUM(tbl_Datos[[#This Row],[Fecha]])</f>
        <v>41</v>
      </c>
    </row>
    <row r="3115" spans="2:7" x14ac:dyDescent="0.3">
      <c r="B3115" s="17">
        <v>46300</v>
      </c>
      <c r="C3115" t="s">
        <v>42</v>
      </c>
      <c r="D3115" t="s">
        <v>234</v>
      </c>
      <c r="E3115">
        <v>51</v>
      </c>
      <c r="F3115" t="str">
        <f>TEXT(tbl_Datos[[#This Row],[Fecha]],"dddd")</f>
        <v>lunes</v>
      </c>
      <c r="G3115">
        <f>WEEKNUM(tbl_Datos[[#This Row],[Fecha]])</f>
        <v>41</v>
      </c>
    </row>
    <row r="3116" spans="2:7" x14ac:dyDescent="0.3">
      <c r="B3116" s="17">
        <v>46300</v>
      </c>
      <c r="C3116" t="s">
        <v>38</v>
      </c>
      <c r="D3116" t="s">
        <v>217</v>
      </c>
      <c r="E3116">
        <v>780</v>
      </c>
      <c r="F3116" t="str">
        <f>TEXT(tbl_Datos[[#This Row],[Fecha]],"dddd")</f>
        <v>lunes</v>
      </c>
      <c r="G3116">
        <f>WEEKNUM(tbl_Datos[[#This Row],[Fecha]])</f>
        <v>41</v>
      </c>
    </row>
    <row r="3117" spans="2:7" x14ac:dyDescent="0.3">
      <c r="B3117" s="17">
        <v>46300</v>
      </c>
      <c r="C3117" t="s">
        <v>39</v>
      </c>
      <c r="D3117" t="s">
        <v>225</v>
      </c>
      <c r="E3117">
        <v>320</v>
      </c>
      <c r="F3117" t="str">
        <f>TEXT(tbl_Datos[[#This Row],[Fecha]],"dddd")</f>
        <v>lunes</v>
      </c>
      <c r="G3117">
        <f>WEEKNUM(tbl_Datos[[#This Row],[Fecha]])</f>
        <v>41</v>
      </c>
    </row>
    <row r="3118" spans="2:7" x14ac:dyDescent="0.3">
      <c r="B3118" s="17">
        <v>46300</v>
      </c>
      <c r="C3118" t="s">
        <v>38</v>
      </c>
      <c r="D3118" t="s">
        <v>228</v>
      </c>
      <c r="E3118">
        <v>1800</v>
      </c>
      <c r="F3118" t="str">
        <f>TEXT(tbl_Datos[[#This Row],[Fecha]],"dddd")</f>
        <v>lunes</v>
      </c>
      <c r="G3118">
        <f>WEEKNUM(tbl_Datos[[#This Row],[Fecha]])</f>
        <v>41</v>
      </c>
    </row>
    <row r="3119" spans="2:7" x14ac:dyDescent="0.3">
      <c r="B3119" s="17">
        <v>46300</v>
      </c>
      <c r="C3119" t="s">
        <v>39</v>
      </c>
      <c r="D3119" t="s">
        <v>223</v>
      </c>
      <c r="E3119">
        <v>265</v>
      </c>
      <c r="F3119" t="str">
        <f>TEXT(tbl_Datos[[#This Row],[Fecha]],"dddd")</f>
        <v>lunes</v>
      </c>
      <c r="G3119">
        <f>WEEKNUM(tbl_Datos[[#This Row],[Fecha]])</f>
        <v>41</v>
      </c>
    </row>
    <row r="3120" spans="2:7" x14ac:dyDescent="0.3">
      <c r="B3120" s="17">
        <v>46300</v>
      </c>
      <c r="C3120" t="s">
        <v>39</v>
      </c>
      <c r="D3120" t="s">
        <v>226</v>
      </c>
      <c r="E3120">
        <v>576</v>
      </c>
      <c r="F3120" t="str">
        <f>TEXT(tbl_Datos[[#This Row],[Fecha]],"dddd")</f>
        <v>lunes</v>
      </c>
      <c r="G3120">
        <f>WEEKNUM(tbl_Datos[[#This Row],[Fecha]])</f>
        <v>41</v>
      </c>
    </row>
    <row r="3121" spans="2:7" x14ac:dyDescent="0.3">
      <c r="B3121" s="17">
        <v>46300</v>
      </c>
      <c r="C3121" t="s">
        <v>106</v>
      </c>
      <c r="D3121" t="s">
        <v>230</v>
      </c>
      <c r="E3121">
        <v>111</v>
      </c>
      <c r="F3121" t="str">
        <f>TEXT(tbl_Datos[[#This Row],[Fecha]],"dddd")</f>
        <v>lunes</v>
      </c>
      <c r="G3121">
        <f>WEEKNUM(tbl_Datos[[#This Row],[Fecha]])</f>
        <v>41</v>
      </c>
    </row>
    <row r="3122" spans="2:7" x14ac:dyDescent="0.3">
      <c r="B3122" s="17">
        <v>46301</v>
      </c>
      <c r="C3122" t="s">
        <v>106</v>
      </c>
      <c r="D3122" t="s">
        <v>235</v>
      </c>
      <c r="E3122">
        <v>688</v>
      </c>
      <c r="F3122" t="str">
        <f>TEXT(tbl_Datos[[#This Row],[Fecha]],"dddd")</f>
        <v>martes</v>
      </c>
      <c r="G3122">
        <f>WEEKNUM(tbl_Datos[[#This Row],[Fecha]])</f>
        <v>41</v>
      </c>
    </row>
    <row r="3123" spans="2:7" x14ac:dyDescent="0.3">
      <c r="B3123" s="17">
        <v>46301</v>
      </c>
      <c r="C3123" t="s">
        <v>39</v>
      </c>
      <c r="D3123" t="s">
        <v>221</v>
      </c>
      <c r="E3123">
        <v>13</v>
      </c>
      <c r="F3123" t="str">
        <f>TEXT(tbl_Datos[[#This Row],[Fecha]],"dddd")</f>
        <v>martes</v>
      </c>
      <c r="G3123">
        <f>WEEKNUM(tbl_Datos[[#This Row],[Fecha]])</f>
        <v>41</v>
      </c>
    </row>
    <row r="3124" spans="2:7" x14ac:dyDescent="0.3">
      <c r="B3124" s="17">
        <v>46301</v>
      </c>
      <c r="C3124" t="s">
        <v>42</v>
      </c>
      <c r="D3124" t="s">
        <v>242</v>
      </c>
      <c r="E3124">
        <v>1083</v>
      </c>
      <c r="F3124" t="str">
        <f>TEXT(tbl_Datos[[#This Row],[Fecha]],"dddd")</f>
        <v>martes</v>
      </c>
      <c r="G3124">
        <f>WEEKNUM(tbl_Datos[[#This Row],[Fecha]])</f>
        <v>41</v>
      </c>
    </row>
    <row r="3125" spans="2:7" x14ac:dyDescent="0.3">
      <c r="B3125" s="17">
        <v>46301</v>
      </c>
      <c r="C3125" t="s">
        <v>38</v>
      </c>
      <c r="D3125" t="s">
        <v>234</v>
      </c>
      <c r="E3125">
        <v>1020</v>
      </c>
      <c r="F3125" t="str">
        <f>TEXT(tbl_Datos[[#This Row],[Fecha]],"dddd")</f>
        <v>martes</v>
      </c>
      <c r="G3125">
        <f>WEEKNUM(tbl_Datos[[#This Row],[Fecha]])</f>
        <v>41</v>
      </c>
    </row>
    <row r="3126" spans="2:7" x14ac:dyDescent="0.3">
      <c r="B3126" s="17">
        <v>46301</v>
      </c>
      <c r="C3126" t="s">
        <v>106</v>
      </c>
      <c r="D3126" t="s">
        <v>234</v>
      </c>
      <c r="E3126">
        <v>51</v>
      </c>
      <c r="F3126" t="str">
        <f>TEXT(tbl_Datos[[#This Row],[Fecha]],"dddd")</f>
        <v>martes</v>
      </c>
      <c r="G3126">
        <f>WEEKNUM(tbl_Datos[[#This Row],[Fecha]])</f>
        <v>41</v>
      </c>
    </row>
    <row r="3127" spans="2:7" x14ac:dyDescent="0.3">
      <c r="B3127" s="17">
        <v>46301</v>
      </c>
      <c r="C3127" t="s">
        <v>39</v>
      </c>
      <c r="D3127" t="s">
        <v>219</v>
      </c>
      <c r="E3127">
        <v>1820</v>
      </c>
      <c r="F3127" t="str">
        <f>TEXT(tbl_Datos[[#This Row],[Fecha]],"dddd")</f>
        <v>martes</v>
      </c>
      <c r="G3127">
        <f>WEEKNUM(tbl_Datos[[#This Row],[Fecha]])</f>
        <v>41</v>
      </c>
    </row>
    <row r="3128" spans="2:7" x14ac:dyDescent="0.3">
      <c r="B3128" s="17">
        <v>46301</v>
      </c>
      <c r="C3128" t="s">
        <v>39</v>
      </c>
      <c r="D3128" t="s">
        <v>238</v>
      </c>
      <c r="E3128">
        <v>174</v>
      </c>
      <c r="F3128" t="str">
        <f>TEXT(tbl_Datos[[#This Row],[Fecha]],"dddd")</f>
        <v>martes</v>
      </c>
      <c r="G3128">
        <f>WEEKNUM(tbl_Datos[[#This Row],[Fecha]])</f>
        <v>41</v>
      </c>
    </row>
    <row r="3129" spans="2:7" x14ac:dyDescent="0.3">
      <c r="B3129" s="17">
        <v>46301</v>
      </c>
      <c r="C3129" t="s">
        <v>42</v>
      </c>
      <c r="D3129" t="s">
        <v>234</v>
      </c>
      <c r="E3129">
        <v>306</v>
      </c>
      <c r="F3129" t="str">
        <f>TEXT(tbl_Datos[[#This Row],[Fecha]],"dddd")</f>
        <v>martes</v>
      </c>
      <c r="G3129">
        <f>WEEKNUM(tbl_Datos[[#This Row],[Fecha]])</f>
        <v>41</v>
      </c>
    </row>
    <row r="3130" spans="2:7" x14ac:dyDescent="0.3">
      <c r="B3130" s="17">
        <v>46301</v>
      </c>
      <c r="C3130" t="s">
        <v>39</v>
      </c>
      <c r="D3130" t="s">
        <v>229</v>
      </c>
      <c r="E3130">
        <v>1408</v>
      </c>
      <c r="F3130" t="str">
        <f>TEXT(tbl_Datos[[#This Row],[Fecha]],"dddd")</f>
        <v>martes</v>
      </c>
      <c r="G3130">
        <f>WEEKNUM(tbl_Datos[[#This Row],[Fecha]])</f>
        <v>41</v>
      </c>
    </row>
    <row r="3131" spans="2:7" x14ac:dyDescent="0.3">
      <c r="B3131" s="17">
        <v>46301</v>
      </c>
      <c r="C3131" t="s">
        <v>38</v>
      </c>
      <c r="D3131" t="s">
        <v>215</v>
      </c>
      <c r="E3131">
        <v>207</v>
      </c>
      <c r="F3131" t="str">
        <f>TEXT(tbl_Datos[[#This Row],[Fecha]],"dddd")</f>
        <v>martes</v>
      </c>
      <c r="G3131">
        <f>WEEKNUM(tbl_Datos[[#This Row],[Fecha]])</f>
        <v>41</v>
      </c>
    </row>
    <row r="3132" spans="2:7" x14ac:dyDescent="0.3">
      <c r="B3132" s="17">
        <v>46301</v>
      </c>
      <c r="C3132" t="s">
        <v>106</v>
      </c>
      <c r="D3132" t="s">
        <v>228</v>
      </c>
      <c r="E3132">
        <v>1224</v>
      </c>
      <c r="F3132" t="str">
        <f>TEXT(tbl_Datos[[#This Row],[Fecha]],"dddd")</f>
        <v>martes</v>
      </c>
      <c r="G3132">
        <f>WEEKNUM(tbl_Datos[[#This Row],[Fecha]])</f>
        <v>41</v>
      </c>
    </row>
    <row r="3133" spans="2:7" x14ac:dyDescent="0.3">
      <c r="B3133" s="17">
        <v>46301</v>
      </c>
      <c r="C3133" t="s">
        <v>42</v>
      </c>
      <c r="D3133" t="s">
        <v>232</v>
      </c>
      <c r="E3133">
        <v>188</v>
      </c>
      <c r="F3133" t="str">
        <f>TEXT(tbl_Datos[[#This Row],[Fecha]],"dddd")</f>
        <v>martes</v>
      </c>
      <c r="G3133">
        <f>WEEKNUM(tbl_Datos[[#This Row],[Fecha]])</f>
        <v>41</v>
      </c>
    </row>
    <row r="3134" spans="2:7" x14ac:dyDescent="0.3">
      <c r="B3134" s="17">
        <v>46301</v>
      </c>
      <c r="C3134" t="s">
        <v>39</v>
      </c>
      <c r="D3134" t="s">
        <v>221</v>
      </c>
      <c r="E3134">
        <v>286</v>
      </c>
      <c r="F3134" t="str">
        <f>TEXT(tbl_Datos[[#This Row],[Fecha]],"dddd")</f>
        <v>martes</v>
      </c>
      <c r="G3134">
        <f>WEEKNUM(tbl_Datos[[#This Row],[Fecha]])</f>
        <v>41</v>
      </c>
    </row>
    <row r="3135" spans="2:7" x14ac:dyDescent="0.3">
      <c r="B3135" s="17">
        <v>46302</v>
      </c>
      <c r="C3135" t="s">
        <v>38</v>
      </c>
      <c r="D3135" t="s">
        <v>215</v>
      </c>
      <c r="E3135">
        <v>759</v>
      </c>
      <c r="F3135" t="str">
        <f>TEXT(tbl_Datos[[#This Row],[Fecha]],"dddd")</f>
        <v>miércoles</v>
      </c>
      <c r="G3135">
        <f>WEEKNUM(tbl_Datos[[#This Row],[Fecha]])</f>
        <v>41</v>
      </c>
    </row>
    <row r="3136" spans="2:7" x14ac:dyDescent="0.3">
      <c r="B3136" s="17">
        <v>46302</v>
      </c>
      <c r="C3136" t="s">
        <v>42</v>
      </c>
      <c r="D3136" t="s">
        <v>228</v>
      </c>
      <c r="E3136">
        <v>1296</v>
      </c>
      <c r="F3136" t="str">
        <f>TEXT(tbl_Datos[[#This Row],[Fecha]],"dddd")</f>
        <v>miércoles</v>
      </c>
      <c r="G3136">
        <f>WEEKNUM(tbl_Datos[[#This Row],[Fecha]])</f>
        <v>41</v>
      </c>
    </row>
    <row r="3137" spans="2:7" x14ac:dyDescent="0.3">
      <c r="B3137" s="17">
        <v>46302</v>
      </c>
      <c r="C3137" t="s">
        <v>39</v>
      </c>
      <c r="D3137" t="s">
        <v>226</v>
      </c>
      <c r="E3137">
        <v>1824</v>
      </c>
      <c r="F3137" t="str">
        <f>TEXT(tbl_Datos[[#This Row],[Fecha]],"dddd")</f>
        <v>miércoles</v>
      </c>
      <c r="G3137">
        <f>WEEKNUM(tbl_Datos[[#This Row],[Fecha]])</f>
        <v>41</v>
      </c>
    </row>
    <row r="3138" spans="2:7" x14ac:dyDescent="0.3">
      <c r="B3138" s="17">
        <v>46302</v>
      </c>
      <c r="C3138" t="s">
        <v>42</v>
      </c>
      <c r="D3138" t="s">
        <v>241</v>
      </c>
      <c r="E3138">
        <v>540</v>
      </c>
      <c r="F3138" t="str">
        <f>TEXT(tbl_Datos[[#This Row],[Fecha]],"dddd")</f>
        <v>miércoles</v>
      </c>
      <c r="G3138">
        <f>WEEKNUM(tbl_Datos[[#This Row],[Fecha]])</f>
        <v>41</v>
      </c>
    </row>
    <row r="3139" spans="2:7" x14ac:dyDescent="0.3">
      <c r="B3139" s="17">
        <v>46302</v>
      </c>
      <c r="C3139" t="s">
        <v>39</v>
      </c>
      <c r="D3139" t="s">
        <v>239</v>
      </c>
      <c r="E3139">
        <v>114</v>
      </c>
      <c r="F3139" t="str">
        <f>TEXT(tbl_Datos[[#This Row],[Fecha]],"dddd")</f>
        <v>miércoles</v>
      </c>
      <c r="G3139">
        <f>WEEKNUM(tbl_Datos[[#This Row],[Fecha]])</f>
        <v>41</v>
      </c>
    </row>
    <row r="3140" spans="2:7" x14ac:dyDescent="0.3">
      <c r="B3140" s="17">
        <v>46302</v>
      </c>
      <c r="C3140" t="s">
        <v>42</v>
      </c>
      <c r="D3140" t="s">
        <v>223</v>
      </c>
      <c r="E3140">
        <v>1166</v>
      </c>
      <c r="F3140" t="str">
        <f>TEXT(tbl_Datos[[#This Row],[Fecha]],"dddd")</f>
        <v>miércoles</v>
      </c>
      <c r="G3140">
        <f>WEEKNUM(tbl_Datos[[#This Row],[Fecha]])</f>
        <v>41</v>
      </c>
    </row>
    <row r="3141" spans="2:7" x14ac:dyDescent="0.3">
      <c r="B3141" s="17">
        <v>46303</v>
      </c>
      <c r="C3141" t="s">
        <v>106</v>
      </c>
      <c r="D3141" t="s">
        <v>233</v>
      </c>
      <c r="E3141">
        <v>663</v>
      </c>
      <c r="F3141" t="str">
        <f>TEXT(tbl_Datos[[#This Row],[Fecha]],"dddd")</f>
        <v>jueves</v>
      </c>
      <c r="G3141">
        <f>WEEKNUM(tbl_Datos[[#This Row],[Fecha]])</f>
        <v>41</v>
      </c>
    </row>
    <row r="3142" spans="2:7" x14ac:dyDescent="0.3">
      <c r="B3142" s="17">
        <v>46303</v>
      </c>
      <c r="C3142" t="s">
        <v>39</v>
      </c>
      <c r="D3142" t="s">
        <v>237</v>
      </c>
      <c r="E3142">
        <v>882</v>
      </c>
      <c r="F3142" t="str">
        <f>TEXT(tbl_Datos[[#This Row],[Fecha]],"dddd")</f>
        <v>jueves</v>
      </c>
      <c r="G3142">
        <f>WEEKNUM(tbl_Datos[[#This Row],[Fecha]])</f>
        <v>41</v>
      </c>
    </row>
    <row r="3143" spans="2:7" x14ac:dyDescent="0.3">
      <c r="B3143" s="17">
        <v>46303</v>
      </c>
      <c r="C3143" t="s">
        <v>39</v>
      </c>
      <c r="D3143" t="s">
        <v>230</v>
      </c>
      <c r="E3143">
        <v>37</v>
      </c>
      <c r="F3143" t="str">
        <f>TEXT(tbl_Datos[[#This Row],[Fecha]],"dddd")</f>
        <v>jueves</v>
      </c>
      <c r="G3143">
        <f>WEEKNUM(tbl_Datos[[#This Row],[Fecha]])</f>
        <v>41</v>
      </c>
    </row>
    <row r="3144" spans="2:7" x14ac:dyDescent="0.3">
      <c r="B3144" s="17">
        <v>46303</v>
      </c>
      <c r="C3144" t="s">
        <v>38</v>
      </c>
      <c r="D3144" t="s">
        <v>231</v>
      </c>
      <c r="E3144">
        <v>352</v>
      </c>
      <c r="F3144" t="str">
        <f>TEXT(tbl_Datos[[#This Row],[Fecha]],"dddd")</f>
        <v>jueves</v>
      </c>
      <c r="G3144">
        <f>WEEKNUM(tbl_Datos[[#This Row],[Fecha]])</f>
        <v>41</v>
      </c>
    </row>
    <row r="3145" spans="2:7" x14ac:dyDescent="0.3">
      <c r="B3145" s="17">
        <v>46303</v>
      </c>
      <c r="C3145" t="s">
        <v>42</v>
      </c>
      <c r="D3145" t="s">
        <v>226</v>
      </c>
      <c r="E3145">
        <v>1824</v>
      </c>
      <c r="F3145" t="str">
        <f>TEXT(tbl_Datos[[#This Row],[Fecha]],"dddd")</f>
        <v>jueves</v>
      </c>
      <c r="G3145">
        <f>WEEKNUM(tbl_Datos[[#This Row],[Fecha]])</f>
        <v>41</v>
      </c>
    </row>
    <row r="3146" spans="2:7" x14ac:dyDescent="0.3">
      <c r="B3146" s="17">
        <v>46303</v>
      </c>
      <c r="C3146" t="s">
        <v>39</v>
      </c>
      <c r="D3146" t="s">
        <v>226</v>
      </c>
      <c r="E3146">
        <v>384</v>
      </c>
      <c r="F3146" t="str">
        <f>TEXT(tbl_Datos[[#This Row],[Fecha]],"dddd")</f>
        <v>jueves</v>
      </c>
      <c r="G3146">
        <f>WEEKNUM(tbl_Datos[[#This Row],[Fecha]])</f>
        <v>41</v>
      </c>
    </row>
    <row r="3147" spans="2:7" x14ac:dyDescent="0.3">
      <c r="B3147" s="17">
        <v>46303</v>
      </c>
      <c r="C3147" t="s">
        <v>42</v>
      </c>
      <c r="D3147" t="s">
        <v>233</v>
      </c>
      <c r="E3147">
        <v>612</v>
      </c>
      <c r="F3147" t="str">
        <f>TEXT(tbl_Datos[[#This Row],[Fecha]],"dddd")</f>
        <v>jueves</v>
      </c>
      <c r="G3147">
        <f>WEEKNUM(tbl_Datos[[#This Row],[Fecha]])</f>
        <v>41</v>
      </c>
    </row>
    <row r="3148" spans="2:7" x14ac:dyDescent="0.3">
      <c r="B3148" s="17">
        <v>46303</v>
      </c>
      <c r="C3148" t="s">
        <v>38</v>
      </c>
      <c r="D3148" t="s">
        <v>236</v>
      </c>
      <c r="E3148">
        <v>176</v>
      </c>
      <c r="F3148" t="str">
        <f>TEXT(tbl_Datos[[#This Row],[Fecha]],"dddd")</f>
        <v>jueves</v>
      </c>
      <c r="G3148">
        <f>WEEKNUM(tbl_Datos[[#This Row],[Fecha]])</f>
        <v>41</v>
      </c>
    </row>
    <row r="3149" spans="2:7" x14ac:dyDescent="0.3">
      <c r="B3149" s="17">
        <v>46303</v>
      </c>
      <c r="C3149" t="s">
        <v>42</v>
      </c>
      <c r="D3149" t="s">
        <v>221</v>
      </c>
      <c r="E3149">
        <v>13</v>
      </c>
      <c r="F3149" t="str">
        <f>TEXT(tbl_Datos[[#This Row],[Fecha]],"dddd")</f>
        <v>jueves</v>
      </c>
      <c r="G3149">
        <f>WEEKNUM(tbl_Datos[[#This Row],[Fecha]])</f>
        <v>41</v>
      </c>
    </row>
    <row r="3150" spans="2:7" x14ac:dyDescent="0.3">
      <c r="B3150" s="17">
        <v>46303</v>
      </c>
      <c r="C3150" t="s">
        <v>39</v>
      </c>
      <c r="D3150" t="s">
        <v>223</v>
      </c>
      <c r="E3150">
        <v>318</v>
      </c>
      <c r="F3150" t="str">
        <f>TEXT(tbl_Datos[[#This Row],[Fecha]],"dddd")</f>
        <v>jueves</v>
      </c>
      <c r="G3150">
        <f>WEEKNUM(tbl_Datos[[#This Row],[Fecha]])</f>
        <v>41</v>
      </c>
    </row>
    <row r="3151" spans="2:7" x14ac:dyDescent="0.3">
      <c r="B3151" s="17">
        <v>46303</v>
      </c>
      <c r="C3151" t="s">
        <v>42</v>
      </c>
      <c r="D3151" t="s">
        <v>235</v>
      </c>
      <c r="E3151">
        <v>731</v>
      </c>
      <c r="F3151" t="str">
        <f>TEXT(tbl_Datos[[#This Row],[Fecha]],"dddd")</f>
        <v>jueves</v>
      </c>
      <c r="G3151">
        <f>WEEKNUM(tbl_Datos[[#This Row],[Fecha]])</f>
        <v>41</v>
      </c>
    </row>
    <row r="3152" spans="2:7" x14ac:dyDescent="0.3">
      <c r="B3152" s="17">
        <v>46303</v>
      </c>
      <c r="C3152" t="s">
        <v>38</v>
      </c>
      <c r="D3152" t="s">
        <v>225</v>
      </c>
      <c r="E3152">
        <v>64</v>
      </c>
      <c r="F3152" t="str">
        <f>TEXT(tbl_Datos[[#This Row],[Fecha]],"dddd")</f>
        <v>jueves</v>
      </c>
      <c r="G3152">
        <f>WEEKNUM(tbl_Datos[[#This Row],[Fecha]])</f>
        <v>41</v>
      </c>
    </row>
    <row r="3153" spans="2:7" x14ac:dyDescent="0.3">
      <c r="B3153" s="17">
        <v>46303</v>
      </c>
      <c r="C3153" t="s">
        <v>38</v>
      </c>
      <c r="D3153" t="s">
        <v>221</v>
      </c>
      <c r="E3153">
        <v>26</v>
      </c>
      <c r="F3153" t="str">
        <f>TEXT(tbl_Datos[[#This Row],[Fecha]],"dddd")</f>
        <v>jueves</v>
      </c>
      <c r="G3153">
        <f>WEEKNUM(tbl_Datos[[#This Row],[Fecha]])</f>
        <v>41</v>
      </c>
    </row>
    <row r="3154" spans="2:7" x14ac:dyDescent="0.3">
      <c r="B3154" s="17">
        <v>46303</v>
      </c>
      <c r="C3154" t="s">
        <v>39</v>
      </c>
      <c r="D3154" t="s">
        <v>230</v>
      </c>
      <c r="E3154">
        <v>148</v>
      </c>
      <c r="F3154" t="str">
        <f>TEXT(tbl_Datos[[#This Row],[Fecha]],"dddd")</f>
        <v>jueves</v>
      </c>
      <c r="G3154">
        <f>WEEKNUM(tbl_Datos[[#This Row],[Fecha]])</f>
        <v>41</v>
      </c>
    </row>
    <row r="3155" spans="2:7" x14ac:dyDescent="0.3">
      <c r="B3155" s="17">
        <v>46304</v>
      </c>
      <c r="C3155" t="s">
        <v>42</v>
      </c>
      <c r="D3155" t="s">
        <v>239</v>
      </c>
      <c r="E3155">
        <v>646</v>
      </c>
      <c r="F3155" t="str">
        <f>TEXT(tbl_Datos[[#This Row],[Fecha]],"dddd")</f>
        <v>viernes</v>
      </c>
      <c r="G3155">
        <f>WEEKNUM(tbl_Datos[[#This Row],[Fecha]])</f>
        <v>41</v>
      </c>
    </row>
    <row r="3156" spans="2:7" x14ac:dyDescent="0.3">
      <c r="B3156" s="17">
        <v>46304</v>
      </c>
      <c r="C3156" t="s">
        <v>42</v>
      </c>
      <c r="D3156" t="s">
        <v>240</v>
      </c>
      <c r="E3156">
        <v>855</v>
      </c>
      <c r="F3156" t="str">
        <f>TEXT(tbl_Datos[[#This Row],[Fecha]],"dddd")</f>
        <v>viernes</v>
      </c>
      <c r="G3156">
        <f>WEEKNUM(tbl_Datos[[#This Row],[Fecha]])</f>
        <v>41</v>
      </c>
    </row>
    <row r="3157" spans="2:7" x14ac:dyDescent="0.3">
      <c r="B3157" s="17">
        <v>46304</v>
      </c>
      <c r="C3157" t="s">
        <v>42</v>
      </c>
      <c r="D3157" t="s">
        <v>227</v>
      </c>
      <c r="E3157">
        <v>812</v>
      </c>
      <c r="F3157" t="str">
        <f>TEXT(tbl_Datos[[#This Row],[Fecha]],"dddd")</f>
        <v>viernes</v>
      </c>
      <c r="G3157">
        <f>WEEKNUM(tbl_Datos[[#This Row],[Fecha]])</f>
        <v>41</v>
      </c>
    </row>
    <row r="3158" spans="2:7" x14ac:dyDescent="0.3">
      <c r="B3158" s="17">
        <v>46304</v>
      </c>
      <c r="C3158" t="s">
        <v>106</v>
      </c>
      <c r="D3158" t="s">
        <v>221</v>
      </c>
      <c r="E3158">
        <v>234</v>
      </c>
      <c r="F3158" t="str">
        <f>TEXT(tbl_Datos[[#This Row],[Fecha]],"dddd")</f>
        <v>viernes</v>
      </c>
      <c r="G3158">
        <f>WEEKNUM(tbl_Datos[[#This Row],[Fecha]])</f>
        <v>41</v>
      </c>
    </row>
    <row r="3159" spans="2:7" x14ac:dyDescent="0.3">
      <c r="B3159" s="17">
        <v>46304</v>
      </c>
      <c r="C3159" t="s">
        <v>39</v>
      </c>
      <c r="D3159" t="s">
        <v>238</v>
      </c>
      <c r="E3159">
        <v>87</v>
      </c>
      <c r="F3159" t="str">
        <f>TEXT(tbl_Datos[[#This Row],[Fecha]],"dddd")</f>
        <v>viernes</v>
      </c>
      <c r="G3159">
        <f>WEEKNUM(tbl_Datos[[#This Row],[Fecha]])</f>
        <v>41</v>
      </c>
    </row>
    <row r="3160" spans="2:7" x14ac:dyDescent="0.3">
      <c r="B3160" s="17">
        <v>46304</v>
      </c>
      <c r="C3160" t="s">
        <v>42</v>
      </c>
      <c r="D3160" t="s">
        <v>237</v>
      </c>
      <c r="E3160">
        <v>693</v>
      </c>
      <c r="F3160" t="str">
        <f>TEXT(tbl_Datos[[#This Row],[Fecha]],"dddd")</f>
        <v>viernes</v>
      </c>
      <c r="G3160">
        <f>WEEKNUM(tbl_Datos[[#This Row],[Fecha]])</f>
        <v>41</v>
      </c>
    </row>
    <row r="3161" spans="2:7" x14ac:dyDescent="0.3">
      <c r="B3161" s="17">
        <v>46304</v>
      </c>
      <c r="C3161" t="s">
        <v>39</v>
      </c>
      <c r="D3161" t="s">
        <v>223</v>
      </c>
      <c r="E3161">
        <v>848</v>
      </c>
      <c r="F3161" t="str">
        <f>TEXT(tbl_Datos[[#This Row],[Fecha]],"dddd")</f>
        <v>viernes</v>
      </c>
      <c r="G3161">
        <f>WEEKNUM(tbl_Datos[[#This Row],[Fecha]])</f>
        <v>41</v>
      </c>
    </row>
    <row r="3162" spans="2:7" x14ac:dyDescent="0.3">
      <c r="B3162" s="17">
        <v>46304</v>
      </c>
      <c r="C3162" t="s">
        <v>39</v>
      </c>
      <c r="D3162" t="s">
        <v>239</v>
      </c>
      <c r="E3162">
        <v>76</v>
      </c>
      <c r="F3162" t="str">
        <f>TEXT(tbl_Datos[[#This Row],[Fecha]],"dddd")</f>
        <v>viernes</v>
      </c>
      <c r="G3162">
        <f>WEEKNUM(tbl_Datos[[#This Row],[Fecha]])</f>
        <v>41</v>
      </c>
    </row>
    <row r="3163" spans="2:7" x14ac:dyDescent="0.3">
      <c r="B3163" s="17">
        <v>46304</v>
      </c>
      <c r="C3163" t="s">
        <v>39</v>
      </c>
      <c r="D3163" t="s">
        <v>231</v>
      </c>
      <c r="E3163">
        <v>286</v>
      </c>
      <c r="F3163" t="str">
        <f>TEXT(tbl_Datos[[#This Row],[Fecha]],"dddd")</f>
        <v>viernes</v>
      </c>
      <c r="G3163">
        <f>WEEKNUM(tbl_Datos[[#This Row],[Fecha]])</f>
        <v>41</v>
      </c>
    </row>
    <row r="3164" spans="2:7" x14ac:dyDescent="0.3">
      <c r="B3164" s="17">
        <v>46304</v>
      </c>
      <c r="C3164" t="s">
        <v>106</v>
      </c>
      <c r="D3164" t="s">
        <v>233</v>
      </c>
      <c r="E3164">
        <v>153</v>
      </c>
      <c r="F3164" t="str">
        <f>TEXT(tbl_Datos[[#This Row],[Fecha]],"dddd")</f>
        <v>viernes</v>
      </c>
      <c r="G3164">
        <f>WEEKNUM(tbl_Datos[[#This Row],[Fecha]])</f>
        <v>41</v>
      </c>
    </row>
    <row r="3165" spans="2:7" x14ac:dyDescent="0.3">
      <c r="B3165" s="17">
        <v>46304</v>
      </c>
      <c r="C3165" t="s">
        <v>106</v>
      </c>
      <c r="D3165" t="s">
        <v>223</v>
      </c>
      <c r="E3165">
        <v>1166</v>
      </c>
      <c r="F3165" t="str">
        <f>TEXT(tbl_Datos[[#This Row],[Fecha]],"dddd")</f>
        <v>viernes</v>
      </c>
      <c r="G3165">
        <f>WEEKNUM(tbl_Datos[[#This Row],[Fecha]])</f>
        <v>41</v>
      </c>
    </row>
    <row r="3166" spans="2:7" x14ac:dyDescent="0.3">
      <c r="B3166" s="17">
        <v>46304</v>
      </c>
      <c r="C3166" t="s">
        <v>106</v>
      </c>
      <c r="D3166" t="s">
        <v>236</v>
      </c>
      <c r="E3166">
        <v>66</v>
      </c>
      <c r="F3166" t="str">
        <f>TEXT(tbl_Datos[[#This Row],[Fecha]],"dddd")</f>
        <v>viernes</v>
      </c>
      <c r="G3166">
        <f>WEEKNUM(tbl_Datos[[#This Row],[Fecha]])</f>
        <v>41</v>
      </c>
    </row>
    <row r="3167" spans="2:7" x14ac:dyDescent="0.3">
      <c r="B3167" s="17">
        <v>46304</v>
      </c>
      <c r="C3167" t="s">
        <v>42</v>
      </c>
      <c r="D3167" t="s">
        <v>233</v>
      </c>
      <c r="E3167">
        <v>1173</v>
      </c>
      <c r="F3167" t="str">
        <f>TEXT(tbl_Datos[[#This Row],[Fecha]],"dddd")</f>
        <v>viernes</v>
      </c>
      <c r="G3167">
        <f>WEEKNUM(tbl_Datos[[#This Row],[Fecha]])</f>
        <v>41</v>
      </c>
    </row>
    <row r="3168" spans="2:7" x14ac:dyDescent="0.3">
      <c r="B3168" s="17">
        <v>46304</v>
      </c>
      <c r="C3168" t="s">
        <v>39</v>
      </c>
      <c r="D3168" t="s">
        <v>234</v>
      </c>
      <c r="E3168">
        <v>714</v>
      </c>
      <c r="F3168" t="str">
        <f>TEXT(tbl_Datos[[#This Row],[Fecha]],"dddd")</f>
        <v>viernes</v>
      </c>
      <c r="G3168">
        <f>WEEKNUM(tbl_Datos[[#This Row],[Fecha]])</f>
        <v>41</v>
      </c>
    </row>
    <row r="3169" spans="2:7" x14ac:dyDescent="0.3">
      <c r="B3169" s="17">
        <v>46305</v>
      </c>
      <c r="C3169" t="s">
        <v>39</v>
      </c>
      <c r="D3169" t="s">
        <v>237</v>
      </c>
      <c r="E3169">
        <v>1071</v>
      </c>
      <c r="F3169" t="str">
        <f>TEXT(tbl_Datos[[#This Row],[Fecha]],"dddd")</f>
        <v>sábado</v>
      </c>
      <c r="G3169">
        <f>WEEKNUM(tbl_Datos[[#This Row],[Fecha]])</f>
        <v>41</v>
      </c>
    </row>
    <row r="3170" spans="2:7" x14ac:dyDescent="0.3">
      <c r="B3170" s="17">
        <v>46305</v>
      </c>
      <c r="C3170" t="s">
        <v>42</v>
      </c>
      <c r="D3170" t="s">
        <v>226</v>
      </c>
      <c r="E3170">
        <v>1632</v>
      </c>
      <c r="F3170" t="str">
        <f>TEXT(tbl_Datos[[#This Row],[Fecha]],"dddd")</f>
        <v>sábado</v>
      </c>
      <c r="G3170">
        <f>WEEKNUM(tbl_Datos[[#This Row],[Fecha]])</f>
        <v>41</v>
      </c>
    </row>
    <row r="3171" spans="2:7" x14ac:dyDescent="0.3">
      <c r="B3171" s="17">
        <v>46305</v>
      </c>
      <c r="C3171" t="s">
        <v>42</v>
      </c>
      <c r="D3171" t="s">
        <v>236</v>
      </c>
      <c r="E3171">
        <v>220</v>
      </c>
      <c r="F3171" t="str">
        <f>TEXT(tbl_Datos[[#This Row],[Fecha]],"dddd")</f>
        <v>sábado</v>
      </c>
      <c r="G3171">
        <f>WEEKNUM(tbl_Datos[[#This Row],[Fecha]])</f>
        <v>41</v>
      </c>
    </row>
    <row r="3172" spans="2:7" x14ac:dyDescent="0.3">
      <c r="B3172" s="17">
        <v>46305</v>
      </c>
      <c r="C3172" t="s">
        <v>42</v>
      </c>
      <c r="D3172" t="s">
        <v>230</v>
      </c>
      <c r="E3172">
        <v>481</v>
      </c>
      <c r="F3172" t="str">
        <f>TEXT(tbl_Datos[[#This Row],[Fecha]],"dddd")</f>
        <v>sábado</v>
      </c>
      <c r="G3172">
        <f>WEEKNUM(tbl_Datos[[#This Row],[Fecha]])</f>
        <v>41</v>
      </c>
    </row>
    <row r="3173" spans="2:7" x14ac:dyDescent="0.3">
      <c r="B3173" s="17">
        <v>46305</v>
      </c>
      <c r="C3173" t="s">
        <v>106</v>
      </c>
      <c r="D3173" t="s">
        <v>226</v>
      </c>
      <c r="E3173">
        <v>960</v>
      </c>
      <c r="F3173" t="str">
        <f>TEXT(tbl_Datos[[#This Row],[Fecha]],"dddd")</f>
        <v>sábado</v>
      </c>
      <c r="G3173">
        <f>WEEKNUM(tbl_Datos[[#This Row],[Fecha]])</f>
        <v>41</v>
      </c>
    </row>
    <row r="3174" spans="2:7" x14ac:dyDescent="0.3">
      <c r="B3174" s="17">
        <v>46305</v>
      </c>
      <c r="C3174" t="s">
        <v>38</v>
      </c>
      <c r="D3174" t="s">
        <v>234</v>
      </c>
      <c r="E3174">
        <v>1173</v>
      </c>
      <c r="F3174" t="str">
        <f>TEXT(tbl_Datos[[#This Row],[Fecha]],"dddd")</f>
        <v>sábado</v>
      </c>
      <c r="G3174">
        <f>WEEKNUM(tbl_Datos[[#This Row],[Fecha]])</f>
        <v>41</v>
      </c>
    </row>
    <row r="3175" spans="2:7" x14ac:dyDescent="0.3">
      <c r="B3175" s="17">
        <v>46305</v>
      </c>
      <c r="C3175" t="s">
        <v>39</v>
      </c>
      <c r="D3175" t="s">
        <v>223</v>
      </c>
      <c r="E3175">
        <v>1219</v>
      </c>
      <c r="F3175" t="str">
        <f>TEXT(tbl_Datos[[#This Row],[Fecha]],"dddd")</f>
        <v>sábado</v>
      </c>
      <c r="G3175">
        <f>WEEKNUM(tbl_Datos[[#This Row],[Fecha]])</f>
        <v>41</v>
      </c>
    </row>
    <row r="3176" spans="2:7" x14ac:dyDescent="0.3">
      <c r="B3176" s="17">
        <v>46305</v>
      </c>
      <c r="C3176" t="s">
        <v>38</v>
      </c>
      <c r="D3176" t="s">
        <v>239</v>
      </c>
      <c r="E3176">
        <v>456</v>
      </c>
      <c r="F3176" t="str">
        <f>TEXT(tbl_Datos[[#This Row],[Fecha]],"dddd")</f>
        <v>sábado</v>
      </c>
      <c r="G3176">
        <f>WEEKNUM(tbl_Datos[[#This Row],[Fecha]])</f>
        <v>41</v>
      </c>
    </row>
    <row r="3177" spans="2:7" x14ac:dyDescent="0.3">
      <c r="B3177" s="17">
        <v>46305</v>
      </c>
      <c r="C3177" t="s">
        <v>39</v>
      </c>
      <c r="D3177" t="s">
        <v>229</v>
      </c>
      <c r="E3177">
        <v>1936</v>
      </c>
      <c r="F3177" t="str">
        <f>TEXT(tbl_Datos[[#This Row],[Fecha]],"dddd")</f>
        <v>sábado</v>
      </c>
      <c r="G3177">
        <f>WEEKNUM(tbl_Datos[[#This Row],[Fecha]])</f>
        <v>41</v>
      </c>
    </row>
    <row r="3178" spans="2:7" x14ac:dyDescent="0.3">
      <c r="B3178" s="17">
        <v>46305</v>
      </c>
      <c r="C3178" t="s">
        <v>38</v>
      </c>
      <c r="D3178" t="s">
        <v>225</v>
      </c>
      <c r="E3178">
        <v>832</v>
      </c>
      <c r="F3178" t="str">
        <f>TEXT(tbl_Datos[[#This Row],[Fecha]],"dddd")</f>
        <v>sábado</v>
      </c>
      <c r="G3178">
        <f>WEEKNUM(tbl_Datos[[#This Row],[Fecha]])</f>
        <v>41</v>
      </c>
    </row>
    <row r="3179" spans="2:7" x14ac:dyDescent="0.3">
      <c r="B3179" s="17">
        <v>46305</v>
      </c>
      <c r="C3179" t="s">
        <v>106</v>
      </c>
      <c r="D3179" t="s">
        <v>215</v>
      </c>
      <c r="E3179">
        <v>1242</v>
      </c>
      <c r="F3179" t="str">
        <f>TEXT(tbl_Datos[[#This Row],[Fecha]],"dddd")</f>
        <v>sábado</v>
      </c>
      <c r="G3179">
        <f>WEEKNUM(tbl_Datos[[#This Row],[Fecha]])</f>
        <v>41</v>
      </c>
    </row>
    <row r="3180" spans="2:7" x14ac:dyDescent="0.3">
      <c r="B3180" s="17">
        <v>46305</v>
      </c>
      <c r="C3180" t="s">
        <v>39</v>
      </c>
      <c r="D3180" t="s">
        <v>217</v>
      </c>
      <c r="E3180">
        <v>364</v>
      </c>
      <c r="F3180" t="str">
        <f>TEXT(tbl_Datos[[#This Row],[Fecha]],"dddd")</f>
        <v>sábado</v>
      </c>
      <c r="G3180">
        <f>WEEKNUM(tbl_Datos[[#This Row],[Fecha]])</f>
        <v>41</v>
      </c>
    </row>
    <row r="3181" spans="2:7" x14ac:dyDescent="0.3">
      <c r="B3181" s="17">
        <v>46306</v>
      </c>
      <c r="C3181" t="s">
        <v>39</v>
      </c>
      <c r="D3181" t="s">
        <v>219</v>
      </c>
      <c r="E3181">
        <v>2184</v>
      </c>
      <c r="F3181" t="str">
        <f>TEXT(tbl_Datos[[#This Row],[Fecha]],"dddd")</f>
        <v>domingo</v>
      </c>
      <c r="G3181">
        <f>WEEKNUM(tbl_Datos[[#This Row],[Fecha]])</f>
        <v>42</v>
      </c>
    </row>
    <row r="3182" spans="2:7" x14ac:dyDescent="0.3">
      <c r="B3182" s="17">
        <v>46306</v>
      </c>
      <c r="C3182" t="s">
        <v>106</v>
      </c>
      <c r="D3182" t="s">
        <v>235</v>
      </c>
      <c r="E3182">
        <v>559</v>
      </c>
      <c r="F3182" t="str">
        <f>TEXT(tbl_Datos[[#This Row],[Fecha]],"dddd")</f>
        <v>domingo</v>
      </c>
      <c r="G3182">
        <f>WEEKNUM(tbl_Datos[[#This Row],[Fecha]])</f>
        <v>42</v>
      </c>
    </row>
    <row r="3183" spans="2:7" x14ac:dyDescent="0.3">
      <c r="B3183" s="17">
        <v>46306</v>
      </c>
      <c r="C3183" t="s">
        <v>39</v>
      </c>
      <c r="D3183" t="s">
        <v>221</v>
      </c>
      <c r="E3183">
        <v>104</v>
      </c>
      <c r="F3183" t="str">
        <f>TEXT(tbl_Datos[[#This Row],[Fecha]],"dddd")</f>
        <v>domingo</v>
      </c>
      <c r="G3183">
        <f>WEEKNUM(tbl_Datos[[#This Row],[Fecha]])</f>
        <v>42</v>
      </c>
    </row>
    <row r="3184" spans="2:7" x14ac:dyDescent="0.3">
      <c r="B3184" s="17">
        <v>46306</v>
      </c>
      <c r="C3184" t="s">
        <v>42</v>
      </c>
      <c r="D3184" t="s">
        <v>227</v>
      </c>
      <c r="E3184">
        <v>1334</v>
      </c>
      <c r="F3184" t="str">
        <f>TEXT(tbl_Datos[[#This Row],[Fecha]],"dddd")</f>
        <v>domingo</v>
      </c>
      <c r="G3184">
        <f>WEEKNUM(tbl_Datos[[#This Row],[Fecha]])</f>
        <v>42</v>
      </c>
    </row>
    <row r="3185" spans="2:7" x14ac:dyDescent="0.3">
      <c r="B3185" s="17">
        <v>46306</v>
      </c>
      <c r="C3185" t="s">
        <v>39</v>
      </c>
      <c r="D3185" t="s">
        <v>229</v>
      </c>
      <c r="E3185">
        <v>1144</v>
      </c>
      <c r="F3185" t="str">
        <f>TEXT(tbl_Datos[[#This Row],[Fecha]],"dddd")</f>
        <v>domingo</v>
      </c>
      <c r="G3185">
        <f>WEEKNUM(tbl_Datos[[#This Row],[Fecha]])</f>
        <v>42</v>
      </c>
    </row>
    <row r="3186" spans="2:7" x14ac:dyDescent="0.3">
      <c r="B3186" s="17">
        <v>46306</v>
      </c>
      <c r="C3186" t="s">
        <v>38</v>
      </c>
      <c r="D3186" t="s">
        <v>231</v>
      </c>
      <c r="E3186">
        <v>462</v>
      </c>
      <c r="F3186" t="str">
        <f>TEXT(tbl_Datos[[#This Row],[Fecha]],"dddd")</f>
        <v>domingo</v>
      </c>
      <c r="G3186">
        <f>WEEKNUM(tbl_Datos[[#This Row],[Fecha]])</f>
        <v>42</v>
      </c>
    </row>
    <row r="3187" spans="2:7" x14ac:dyDescent="0.3">
      <c r="B3187" s="17">
        <v>46307</v>
      </c>
      <c r="C3187" t="s">
        <v>39</v>
      </c>
      <c r="D3187" t="s">
        <v>232</v>
      </c>
      <c r="E3187">
        <v>235</v>
      </c>
      <c r="F3187" t="str">
        <f>TEXT(tbl_Datos[[#This Row],[Fecha]],"dddd")</f>
        <v>lunes</v>
      </c>
      <c r="G3187">
        <f>WEEKNUM(tbl_Datos[[#This Row],[Fecha]])</f>
        <v>42</v>
      </c>
    </row>
    <row r="3188" spans="2:7" x14ac:dyDescent="0.3">
      <c r="B3188" s="17">
        <v>46307</v>
      </c>
      <c r="C3188" t="s">
        <v>38</v>
      </c>
      <c r="D3188" t="s">
        <v>239</v>
      </c>
      <c r="E3188">
        <v>228</v>
      </c>
      <c r="F3188" t="str">
        <f>TEXT(tbl_Datos[[#This Row],[Fecha]],"dddd")</f>
        <v>lunes</v>
      </c>
      <c r="G3188">
        <f>WEEKNUM(tbl_Datos[[#This Row],[Fecha]])</f>
        <v>42</v>
      </c>
    </row>
    <row r="3189" spans="2:7" x14ac:dyDescent="0.3">
      <c r="B3189" s="17">
        <v>46307</v>
      </c>
      <c r="C3189" t="s">
        <v>38</v>
      </c>
      <c r="D3189" t="s">
        <v>235</v>
      </c>
      <c r="E3189">
        <v>172</v>
      </c>
      <c r="F3189" t="str">
        <f>TEXT(tbl_Datos[[#This Row],[Fecha]],"dddd")</f>
        <v>lunes</v>
      </c>
      <c r="G3189">
        <f>WEEKNUM(tbl_Datos[[#This Row],[Fecha]])</f>
        <v>42</v>
      </c>
    </row>
    <row r="3190" spans="2:7" x14ac:dyDescent="0.3">
      <c r="B3190" s="17">
        <v>46307</v>
      </c>
      <c r="C3190" t="s">
        <v>39</v>
      </c>
      <c r="D3190" t="s">
        <v>226</v>
      </c>
      <c r="E3190">
        <v>192</v>
      </c>
      <c r="F3190" t="str">
        <f>TEXT(tbl_Datos[[#This Row],[Fecha]],"dddd")</f>
        <v>lunes</v>
      </c>
      <c r="G3190">
        <f>WEEKNUM(tbl_Datos[[#This Row],[Fecha]])</f>
        <v>42</v>
      </c>
    </row>
    <row r="3191" spans="2:7" x14ac:dyDescent="0.3">
      <c r="B3191" s="17">
        <v>46307</v>
      </c>
      <c r="C3191" t="s">
        <v>106</v>
      </c>
      <c r="D3191" t="s">
        <v>217</v>
      </c>
      <c r="E3191">
        <v>780</v>
      </c>
      <c r="F3191" t="str">
        <f>TEXT(tbl_Datos[[#This Row],[Fecha]],"dddd")</f>
        <v>lunes</v>
      </c>
      <c r="G3191">
        <f>WEEKNUM(tbl_Datos[[#This Row],[Fecha]])</f>
        <v>42</v>
      </c>
    </row>
    <row r="3192" spans="2:7" x14ac:dyDescent="0.3">
      <c r="B3192" s="17">
        <v>46307</v>
      </c>
      <c r="C3192" t="s">
        <v>42</v>
      </c>
      <c r="D3192" t="s">
        <v>232</v>
      </c>
      <c r="E3192">
        <v>1128</v>
      </c>
      <c r="F3192" t="str">
        <f>TEXT(tbl_Datos[[#This Row],[Fecha]],"dddd")</f>
        <v>lunes</v>
      </c>
      <c r="G3192">
        <f>WEEKNUM(tbl_Datos[[#This Row],[Fecha]])</f>
        <v>42</v>
      </c>
    </row>
    <row r="3193" spans="2:7" x14ac:dyDescent="0.3">
      <c r="B3193" s="17">
        <v>46307</v>
      </c>
      <c r="C3193" t="s">
        <v>106</v>
      </c>
      <c r="D3193" t="s">
        <v>225</v>
      </c>
      <c r="E3193">
        <v>448</v>
      </c>
      <c r="F3193" t="str">
        <f>TEXT(tbl_Datos[[#This Row],[Fecha]],"dddd")</f>
        <v>lunes</v>
      </c>
      <c r="G3193">
        <f>WEEKNUM(tbl_Datos[[#This Row],[Fecha]])</f>
        <v>42</v>
      </c>
    </row>
    <row r="3194" spans="2:7" x14ac:dyDescent="0.3">
      <c r="B3194" s="17">
        <v>46307</v>
      </c>
      <c r="C3194" t="s">
        <v>42</v>
      </c>
      <c r="D3194" t="s">
        <v>233</v>
      </c>
      <c r="E3194">
        <v>408</v>
      </c>
      <c r="F3194" t="str">
        <f>TEXT(tbl_Datos[[#This Row],[Fecha]],"dddd")</f>
        <v>lunes</v>
      </c>
      <c r="G3194">
        <f>WEEKNUM(tbl_Datos[[#This Row],[Fecha]])</f>
        <v>42</v>
      </c>
    </row>
    <row r="3195" spans="2:7" x14ac:dyDescent="0.3">
      <c r="B3195" s="17">
        <v>46307</v>
      </c>
      <c r="C3195" t="s">
        <v>106</v>
      </c>
      <c r="D3195" t="s">
        <v>239</v>
      </c>
      <c r="E3195">
        <v>152</v>
      </c>
      <c r="F3195" t="str">
        <f>TEXT(tbl_Datos[[#This Row],[Fecha]],"dddd")</f>
        <v>lunes</v>
      </c>
      <c r="G3195">
        <f>WEEKNUM(tbl_Datos[[#This Row],[Fecha]])</f>
        <v>42</v>
      </c>
    </row>
    <row r="3196" spans="2:7" x14ac:dyDescent="0.3">
      <c r="B3196" s="17">
        <v>46307</v>
      </c>
      <c r="C3196" t="s">
        <v>38</v>
      </c>
      <c r="D3196" t="s">
        <v>238</v>
      </c>
      <c r="E3196">
        <v>1566</v>
      </c>
      <c r="F3196" t="str">
        <f>TEXT(tbl_Datos[[#This Row],[Fecha]],"dddd")</f>
        <v>lunes</v>
      </c>
      <c r="G3196">
        <f>WEEKNUM(tbl_Datos[[#This Row],[Fecha]])</f>
        <v>42</v>
      </c>
    </row>
    <row r="3197" spans="2:7" x14ac:dyDescent="0.3">
      <c r="B3197" s="17">
        <v>46307</v>
      </c>
      <c r="C3197" t="s">
        <v>39</v>
      </c>
      <c r="D3197" t="s">
        <v>223</v>
      </c>
      <c r="E3197">
        <v>318</v>
      </c>
      <c r="F3197" t="str">
        <f>TEXT(tbl_Datos[[#This Row],[Fecha]],"dddd")</f>
        <v>lunes</v>
      </c>
      <c r="G3197">
        <f>WEEKNUM(tbl_Datos[[#This Row],[Fecha]])</f>
        <v>42</v>
      </c>
    </row>
    <row r="3198" spans="2:7" x14ac:dyDescent="0.3">
      <c r="B3198" s="17">
        <v>46308</v>
      </c>
      <c r="C3198" t="s">
        <v>42</v>
      </c>
      <c r="D3198" t="s">
        <v>230</v>
      </c>
      <c r="E3198">
        <v>407</v>
      </c>
      <c r="F3198" t="str">
        <f>TEXT(tbl_Datos[[#This Row],[Fecha]],"dddd")</f>
        <v>martes</v>
      </c>
      <c r="G3198">
        <f>WEEKNUM(tbl_Datos[[#This Row],[Fecha]])</f>
        <v>42</v>
      </c>
    </row>
    <row r="3199" spans="2:7" x14ac:dyDescent="0.3">
      <c r="B3199" s="17">
        <v>46308</v>
      </c>
      <c r="C3199" t="s">
        <v>39</v>
      </c>
      <c r="D3199" t="s">
        <v>219</v>
      </c>
      <c r="E3199">
        <v>1274</v>
      </c>
      <c r="F3199" t="str">
        <f>TEXT(tbl_Datos[[#This Row],[Fecha]],"dddd")</f>
        <v>martes</v>
      </c>
      <c r="G3199">
        <f>WEEKNUM(tbl_Datos[[#This Row],[Fecha]])</f>
        <v>42</v>
      </c>
    </row>
    <row r="3200" spans="2:7" x14ac:dyDescent="0.3">
      <c r="B3200" s="17">
        <v>46308</v>
      </c>
      <c r="C3200" t="s">
        <v>39</v>
      </c>
      <c r="D3200" t="s">
        <v>240</v>
      </c>
      <c r="E3200">
        <v>225</v>
      </c>
      <c r="F3200" t="str">
        <f>TEXT(tbl_Datos[[#This Row],[Fecha]],"dddd")</f>
        <v>martes</v>
      </c>
      <c r="G3200">
        <f>WEEKNUM(tbl_Datos[[#This Row],[Fecha]])</f>
        <v>42</v>
      </c>
    </row>
    <row r="3201" spans="2:7" x14ac:dyDescent="0.3">
      <c r="B3201" s="17">
        <v>46308</v>
      </c>
      <c r="C3201" t="s">
        <v>42</v>
      </c>
      <c r="D3201" t="s">
        <v>237</v>
      </c>
      <c r="E3201">
        <v>189</v>
      </c>
      <c r="F3201" t="str">
        <f>TEXT(tbl_Datos[[#This Row],[Fecha]],"dddd")</f>
        <v>martes</v>
      </c>
      <c r="G3201">
        <f>WEEKNUM(tbl_Datos[[#This Row],[Fecha]])</f>
        <v>42</v>
      </c>
    </row>
    <row r="3202" spans="2:7" x14ac:dyDescent="0.3">
      <c r="B3202" s="17">
        <v>46308</v>
      </c>
      <c r="C3202" t="s">
        <v>42</v>
      </c>
      <c r="D3202" t="s">
        <v>234</v>
      </c>
      <c r="E3202">
        <v>51</v>
      </c>
      <c r="F3202" t="str">
        <f>TEXT(tbl_Datos[[#This Row],[Fecha]],"dddd")</f>
        <v>martes</v>
      </c>
      <c r="G3202">
        <f>WEEKNUM(tbl_Datos[[#This Row],[Fecha]])</f>
        <v>42</v>
      </c>
    </row>
    <row r="3203" spans="2:7" x14ac:dyDescent="0.3">
      <c r="B3203" s="17">
        <v>46308</v>
      </c>
      <c r="C3203" t="s">
        <v>42</v>
      </c>
      <c r="D3203" t="s">
        <v>219</v>
      </c>
      <c r="E3203">
        <v>546</v>
      </c>
      <c r="F3203" t="str">
        <f>TEXT(tbl_Datos[[#This Row],[Fecha]],"dddd")</f>
        <v>martes</v>
      </c>
      <c r="G3203">
        <f>WEEKNUM(tbl_Datos[[#This Row],[Fecha]])</f>
        <v>42</v>
      </c>
    </row>
    <row r="3204" spans="2:7" x14ac:dyDescent="0.3">
      <c r="B3204" s="17">
        <v>46308</v>
      </c>
      <c r="C3204" t="s">
        <v>42</v>
      </c>
      <c r="D3204" t="s">
        <v>223</v>
      </c>
      <c r="E3204">
        <v>212</v>
      </c>
      <c r="F3204" t="str">
        <f>TEXT(tbl_Datos[[#This Row],[Fecha]],"dddd")</f>
        <v>martes</v>
      </c>
      <c r="G3204">
        <f>WEEKNUM(tbl_Datos[[#This Row],[Fecha]])</f>
        <v>42</v>
      </c>
    </row>
    <row r="3205" spans="2:7" x14ac:dyDescent="0.3">
      <c r="B3205" s="17">
        <v>46308</v>
      </c>
      <c r="C3205" t="s">
        <v>42</v>
      </c>
      <c r="D3205" t="s">
        <v>228</v>
      </c>
      <c r="E3205">
        <v>1584</v>
      </c>
      <c r="F3205" t="str">
        <f>TEXT(tbl_Datos[[#This Row],[Fecha]],"dddd")</f>
        <v>martes</v>
      </c>
      <c r="G3205">
        <f>WEEKNUM(tbl_Datos[[#This Row],[Fecha]])</f>
        <v>42</v>
      </c>
    </row>
    <row r="3206" spans="2:7" x14ac:dyDescent="0.3">
      <c r="B3206" s="17">
        <v>46308</v>
      </c>
      <c r="C3206" t="s">
        <v>38</v>
      </c>
      <c r="D3206" t="s">
        <v>231</v>
      </c>
      <c r="E3206">
        <v>506</v>
      </c>
      <c r="F3206" t="str">
        <f>TEXT(tbl_Datos[[#This Row],[Fecha]],"dddd")</f>
        <v>martes</v>
      </c>
      <c r="G3206">
        <f>WEEKNUM(tbl_Datos[[#This Row],[Fecha]])</f>
        <v>42</v>
      </c>
    </row>
    <row r="3207" spans="2:7" x14ac:dyDescent="0.3">
      <c r="B3207" s="17">
        <v>46308</v>
      </c>
      <c r="C3207" t="s">
        <v>42</v>
      </c>
      <c r="D3207" t="s">
        <v>231</v>
      </c>
      <c r="E3207">
        <v>176</v>
      </c>
      <c r="F3207" t="str">
        <f>TEXT(tbl_Datos[[#This Row],[Fecha]],"dddd")</f>
        <v>martes</v>
      </c>
      <c r="G3207">
        <f>WEEKNUM(tbl_Datos[[#This Row],[Fecha]])</f>
        <v>42</v>
      </c>
    </row>
    <row r="3208" spans="2:7" x14ac:dyDescent="0.3">
      <c r="B3208" s="17">
        <v>46308</v>
      </c>
      <c r="C3208" t="s">
        <v>38</v>
      </c>
      <c r="D3208" t="s">
        <v>234</v>
      </c>
      <c r="E3208">
        <v>153</v>
      </c>
      <c r="F3208" t="str">
        <f>TEXT(tbl_Datos[[#This Row],[Fecha]],"dddd")</f>
        <v>martes</v>
      </c>
      <c r="G3208">
        <f>WEEKNUM(tbl_Datos[[#This Row],[Fecha]])</f>
        <v>42</v>
      </c>
    </row>
    <row r="3209" spans="2:7" x14ac:dyDescent="0.3">
      <c r="B3209" s="17">
        <v>46308</v>
      </c>
      <c r="C3209" t="s">
        <v>106</v>
      </c>
      <c r="D3209" t="s">
        <v>232</v>
      </c>
      <c r="E3209">
        <v>517</v>
      </c>
      <c r="F3209" t="str">
        <f>TEXT(tbl_Datos[[#This Row],[Fecha]],"dddd")</f>
        <v>martes</v>
      </c>
      <c r="G3209">
        <f>WEEKNUM(tbl_Datos[[#This Row],[Fecha]])</f>
        <v>42</v>
      </c>
    </row>
    <row r="3210" spans="2:7" x14ac:dyDescent="0.3">
      <c r="B3210" s="17">
        <v>46309</v>
      </c>
      <c r="C3210" t="s">
        <v>38</v>
      </c>
      <c r="D3210" t="s">
        <v>238</v>
      </c>
      <c r="E3210">
        <v>783</v>
      </c>
      <c r="F3210" t="str">
        <f>TEXT(tbl_Datos[[#This Row],[Fecha]],"dddd")</f>
        <v>miércoles</v>
      </c>
      <c r="G3210">
        <f>WEEKNUM(tbl_Datos[[#This Row],[Fecha]])</f>
        <v>42</v>
      </c>
    </row>
    <row r="3211" spans="2:7" x14ac:dyDescent="0.3">
      <c r="B3211" s="17">
        <v>46309</v>
      </c>
      <c r="C3211" t="s">
        <v>39</v>
      </c>
      <c r="D3211" t="s">
        <v>238</v>
      </c>
      <c r="E3211">
        <v>522</v>
      </c>
      <c r="F3211" t="str">
        <f>TEXT(tbl_Datos[[#This Row],[Fecha]],"dddd")</f>
        <v>miércoles</v>
      </c>
      <c r="G3211">
        <f>WEEKNUM(tbl_Datos[[#This Row],[Fecha]])</f>
        <v>42</v>
      </c>
    </row>
    <row r="3212" spans="2:7" x14ac:dyDescent="0.3">
      <c r="B3212" s="17">
        <v>46309</v>
      </c>
      <c r="C3212" t="s">
        <v>42</v>
      </c>
      <c r="D3212" t="s">
        <v>237</v>
      </c>
      <c r="E3212">
        <v>1197</v>
      </c>
      <c r="F3212" t="str">
        <f>TEXT(tbl_Datos[[#This Row],[Fecha]],"dddd")</f>
        <v>miércoles</v>
      </c>
      <c r="G3212">
        <f>WEEKNUM(tbl_Datos[[#This Row],[Fecha]])</f>
        <v>42</v>
      </c>
    </row>
    <row r="3213" spans="2:7" x14ac:dyDescent="0.3">
      <c r="B3213" s="17">
        <v>46309</v>
      </c>
      <c r="C3213" t="s">
        <v>39</v>
      </c>
      <c r="D3213" t="s">
        <v>226</v>
      </c>
      <c r="E3213">
        <v>288</v>
      </c>
      <c r="F3213" t="str">
        <f>TEXT(tbl_Datos[[#This Row],[Fecha]],"dddd")</f>
        <v>miércoles</v>
      </c>
      <c r="G3213">
        <f>WEEKNUM(tbl_Datos[[#This Row],[Fecha]])</f>
        <v>42</v>
      </c>
    </row>
    <row r="3214" spans="2:7" x14ac:dyDescent="0.3">
      <c r="B3214" s="17">
        <v>46309</v>
      </c>
      <c r="C3214" t="s">
        <v>39</v>
      </c>
      <c r="D3214" t="s">
        <v>223</v>
      </c>
      <c r="E3214">
        <v>1060</v>
      </c>
      <c r="F3214" t="str">
        <f>TEXT(tbl_Datos[[#This Row],[Fecha]],"dddd")</f>
        <v>miércoles</v>
      </c>
      <c r="G3214">
        <f>WEEKNUM(tbl_Datos[[#This Row],[Fecha]])</f>
        <v>42</v>
      </c>
    </row>
    <row r="3215" spans="2:7" x14ac:dyDescent="0.3">
      <c r="B3215" s="17">
        <v>46309</v>
      </c>
      <c r="C3215" t="s">
        <v>39</v>
      </c>
      <c r="D3215" t="s">
        <v>229</v>
      </c>
      <c r="E3215">
        <v>1760</v>
      </c>
      <c r="F3215" t="str">
        <f>TEXT(tbl_Datos[[#This Row],[Fecha]],"dddd")</f>
        <v>miércoles</v>
      </c>
      <c r="G3215">
        <f>WEEKNUM(tbl_Datos[[#This Row],[Fecha]])</f>
        <v>42</v>
      </c>
    </row>
    <row r="3216" spans="2:7" x14ac:dyDescent="0.3">
      <c r="B3216" s="17">
        <v>46309</v>
      </c>
      <c r="C3216" t="s">
        <v>39</v>
      </c>
      <c r="D3216" t="s">
        <v>219</v>
      </c>
      <c r="E3216">
        <v>2184</v>
      </c>
      <c r="F3216" t="str">
        <f>TEXT(tbl_Datos[[#This Row],[Fecha]],"dddd")</f>
        <v>miércoles</v>
      </c>
      <c r="G3216">
        <f>WEEKNUM(tbl_Datos[[#This Row],[Fecha]])</f>
        <v>42</v>
      </c>
    </row>
    <row r="3217" spans="2:7" x14ac:dyDescent="0.3">
      <c r="B3217" s="17">
        <v>46309</v>
      </c>
      <c r="C3217" t="s">
        <v>42</v>
      </c>
      <c r="D3217" t="s">
        <v>226</v>
      </c>
      <c r="E3217">
        <v>960</v>
      </c>
      <c r="F3217" t="str">
        <f>TEXT(tbl_Datos[[#This Row],[Fecha]],"dddd")</f>
        <v>miércoles</v>
      </c>
      <c r="G3217">
        <f>WEEKNUM(tbl_Datos[[#This Row],[Fecha]])</f>
        <v>42</v>
      </c>
    </row>
    <row r="3218" spans="2:7" x14ac:dyDescent="0.3">
      <c r="B3218" s="17">
        <v>46309</v>
      </c>
      <c r="C3218" t="s">
        <v>106</v>
      </c>
      <c r="D3218" t="s">
        <v>238</v>
      </c>
      <c r="E3218">
        <v>609</v>
      </c>
      <c r="F3218" t="str">
        <f>TEXT(tbl_Datos[[#This Row],[Fecha]],"dddd")</f>
        <v>miércoles</v>
      </c>
      <c r="G3218">
        <f>WEEKNUM(tbl_Datos[[#This Row],[Fecha]])</f>
        <v>42</v>
      </c>
    </row>
    <row r="3219" spans="2:7" x14ac:dyDescent="0.3">
      <c r="B3219" s="17">
        <v>46309</v>
      </c>
      <c r="C3219" t="s">
        <v>38</v>
      </c>
      <c r="D3219" t="s">
        <v>241</v>
      </c>
      <c r="E3219">
        <v>480</v>
      </c>
      <c r="F3219" t="str">
        <f>TEXT(tbl_Datos[[#This Row],[Fecha]],"dddd")</f>
        <v>miércoles</v>
      </c>
      <c r="G3219">
        <f>WEEKNUM(tbl_Datos[[#This Row],[Fecha]])</f>
        <v>42</v>
      </c>
    </row>
    <row r="3220" spans="2:7" x14ac:dyDescent="0.3">
      <c r="B3220" s="17">
        <v>46309</v>
      </c>
      <c r="C3220" t="s">
        <v>106</v>
      </c>
      <c r="D3220" t="s">
        <v>237</v>
      </c>
      <c r="E3220">
        <v>882</v>
      </c>
      <c r="F3220" t="str">
        <f>TEXT(tbl_Datos[[#This Row],[Fecha]],"dddd")</f>
        <v>miércoles</v>
      </c>
      <c r="G3220">
        <f>WEEKNUM(tbl_Datos[[#This Row],[Fecha]])</f>
        <v>42</v>
      </c>
    </row>
    <row r="3221" spans="2:7" x14ac:dyDescent="0.3">
      <c r="B3221" s="17">
        <v>46309</v>
      </c>
      <c r="C3221" t="s">
        <v>42</v>
      </c>
      <c r="D3221" t="s">
        <v>219</v>
      </c>
      <c r="E3221">
        <v>2275</v>
      </c>
      <c r="F3221" t="str">
        <f>TEXT(tbl_Datos[[#This Row],[Fecha]],"dddd")</f>
        <v>miércoles</v>
      </c>
      <c r="G3221">
        <f>WEEKNUM(tbl_Datos[[#This Row],[Fecha]])</f>
        <v>42</v>
      </c>
    </row>
    <row r="3222" spans="2:7" x14ac:dyDescent="0.3">
      <c r="B3222" s="17">
        <v>46310</v>
      </c>
      <c r="C3222" t="s">
        <v>42</v>
      </c>
      <c r="D3222" t="s">
        <v>227</v>
      </c>
      <c r="E3222">
        <v>58</v>
      </c>
      <c r="F3222" t="str">
        <f>TEXT(tbl_Datos[[#This Row],[Fecha]],"dddd")</f>
        <v>jueves</v>
      </c>
      <c r="G3222">
        <f>WEEKNUM(tbl_Datos[[#This Row],[Fecha]])</f>
        <v>42</v>
      </c>
    </row>
    <row r="3223" spans="2:7" x14ac:dyDescent="0.3">
      <c r="B3223" s="17">
        <v>46310</v>
      </c>
      <c r="C3223" t="s">
        <v>38</v>
      </c>
      <c r="D3223" t="s">
        <v>237</v>
      </c>
      <c r="E3223">
        <v>1386</v>
      </c>
      <c r="F3223" t="str">
        <f>TEXT(tbl_Datos[[#This Row],[Fecha]],"dddd")</f>
        <v>jueves</v>
      </c>
      <c r="G3223">
        <f>WEEKNUM(tbl_Datos[[#This Row],[Fecha]])</f>
        <v>42</v>
      </c>
    </row>
    <row r="3224" spans="2:7" x14ac:dyDescent="0.3">
      <c r="B3224" s="17">
        <v>46310</v>
      </c>
      <c r="C3224" t="s">
        <v>38</v>
      </c>
      <c r="D3224" t="s">
        <v>223</v>
      </c>
      <c r="E3224">
        <v>159</v>
      </c>
      <c r="F3224" t="str">
        <f>TEXT(tbl_Datos[[#This Row],[Fecha]],"dddd")</f>
        <v>jueves</v>
      </c>
      <c r="G3224">
        <f>WEEKNUM(tbl_Datos[[#This Row],[Fecha]])</f>
        <v>42</v>
      </c>
    </row>
    <row r="3225" spans="2:7" x14ac:dyDescent="0.3">
      <c r="B3225" s="17">
        <v>46310</v>
      </c>
      <c r="C3225" t="s">
        <v>39</v>
      </c>
      <c r="D3225" t="s">
        <v>225</v>
      </c>
      <c r="E3225">
        <v>1088</v>
      </c>
      <c r="F3225" t="str">
        <f>TEXT(tbl_Datos[[#This Row],[Fecha]],"dddd")</f>
        <v>jueves</v>
      </c>
      <c r="G3225">
        <f>WEEKNUM(tbl_Datos[[#This Row],[Fecha]])</f>
        <v>42</v>
      </c>
    </row>
    <row r="3226" spans="2:7" x14ac:dyDescent="0.3">
      <c r="B3226" s="17">
        <v>46310</v>
      </c>
      <c r="C3226" t="s">
        <v>39</v>
      </c>
      <c r="D3226" t="s">
        <v>217</v>
      </c>
      <c r="E3226">
        <v>1092</v>
      </c>
      <c r="F3226" t="str">
        <f>TEXT(tbl_Datos[[#This Row],[Fecha]],"dddd")</f>
        <v>jueves</v>
      </c>
      <c r="G3226">
        <f>WEEKNUM(tbl_Datos[[#This Row],[Fecha]])</f>
        <v>42</v>
      </c>
    </row>
    <row r="3227" spans="2:7" x14ac:dyDescent="0.3">
      <c r="B3227" s="17">
        <v>46310</v>
      </c>
      <c r="C3227" t="s">
        <v>38</v>
      </c>
      <c r="D3227" t="s">
        <v>223</v>
      </c>
      <c r="E3227">
        <v>1166</v>
      </c>
      <c r="F3227" t="str">
        <f>TEXT(tbl_Datos[[#This Row],[Fecha]],"dddd")</f>
        <v>jueves</v>
      </c>
      <c r="G3227">
        <f>WEEKNUM(tbl_Datos[[#This Row],[Fecha]])</f>
        <v>42</v>
      </c>
    </row>
    <row r="3228" spans="2:7" x14ac:dyDescent="0.3">
      <c r="B3228" s="17">
        <v>46310</v>
      </c>
      <c r="C3228" t="s">
        <v>42</v>
      </c>
      <c r="D3228" t="s">
        <v>230</v>
      </c>
      <c r="E3228">
        <v>148</v>
      </c>
      <c r="F3228" t="str">
        <f>TEXT(tbl_Datos[[#This Row],[Fecha]],"dddd")</f>
        <v>jueves</v>
      </c>
      <c r="G3228">
        <f>WEEKNUM(tbl_Datos[[#This Row],[Fecha]])</f>
        <v>42</v>
      </c>
    </row>
    <row r="3229" spans="2:7" x14ac:dyDescent="0.3">
      <c r="B3229" s="17">
        <v>46310</v>
      </c>
      <c r="C3229" t="s">
        <v>38</v>
      </c>
      <c r="D3229" t="s">
        <v>230</v>
      </c>
      <c r="E3229">
        <v>703</v>
      </c>
      <c r="F3229" t="str">
        <f>TEXT(tbl_Datos[[#This Row],[Fecha]],"dddd")</f>
        <v>jueves</v>
      </c>
      <c r="G3229">
        <f>WEEKNUM(tbl_Datos[[#This Row],[Fecha]])</f>
        <v>42</v>
      </c>
    </row>
    <row r="3230" spans="2:7" x14ac:dyDescent="0.3">
      <c r="B3230" s="17">
        <v>46311</v>
      </c>
      <c r="C3230" t="s">
        <v>39</v>
      </c>
      <c r="D3230" t="s">
        <v>215</v>
      </c>
      <c r="E3230">
        <v>1449</v>
      </c>
      <c r="F3230" t="str">
        <f>TEXT(tbl_Datos[[#This Row],[Fecha]],"dddd")</f>
        <v>viernes</v>
      </c>
      <c r="G3230">
        <f>WEEKNUM(tbl_Datos[[#This Row],[Fecha]])</f>
        <v>42</v>
      </c>
    </row>
    <row r="3231" spans="2:7" x14ac:dyDescent="0.3">
      <c r="B3231" s="17">
        <v>46311</v>
      </c>
      <c r="C3231" t="s">
        <v>106</v>
      </c>
      <c r="D3231" t="s">
        <v>241</v>
      </c>
      <c r="E3231">
        <v>1260</v>
      </c>
      <c r="F3231" t="str">
        <f>TEXT(tbl_Datos[[#This Row],[Fecha]],"dddd")</f>
        <v>viernes</v>
      </c>
      <c r="G3231">
        <f>WEEKNUM(tbl_Datos[[#This Row],[Fecha]])</f>
        <v>42</v>
      </c>
    </row>
    <row r="3232" spans="2:7" x14ac:dyDescent="0.3">
      <c r="B3232" s="17">
        <v>46311</v>
      </c>
      <c r="C3232" t="s">
        <v>42</v>
      </c>
      <c r="D3232" t="s">
        <v>233</v>
      </c>
      <c r="E3232">
        <v>51</v>
      </c>
      <c r="F3232" t="str">
        <f>TEXT(tbl_Datos[[#This Row],[Fecha]],"dddd")</f>
        <v>viernes</v>
      </c>
      <c r="G3232">
        <f>WEEKNUM(tbl_Datos[[#This Row],[Fecha]])</f>
        <v>42</v>
      </c>
    </row>
    <row r="3233" spans="2:7" x14ac:dyDescent="0.3">
      <c r="B3233" s="17">
        <v>46311</v>
      </c>
      <c r="C3233" t="s">
        <v>38</v>
      </c>
      <c r="D3233" t="s">
        <v>225</v>
      </c>
      <c r="E3233">
        <v>256</v>
      </c>
      <c r="F3233" t="str">
        <f>TEXT(tbl_Datos[[#This Row],[Fecha]],"dddd")</f>
        <v>viernes</v>
      </c>
      <c r="G3233">
        <f>WEEKNUM(tbl_Datos[[#This Row],[Fecha]])</f>
        <v>42</v>
      </c>
    </row>
    <row r="3234" spans="2:7" x14ac:dyDescent="0.3">
      <c r="B3234" s="17">
        <v>46311</v>
      </c>
      <c r="C3234" t="s">
        <v>42</v>
      </c>
      <c r="D3234" t="s">
        <v>235</v>
      </c>
      <c r="E3234">
        <v>430</v>
      </c>
      <c r="F3234" t="str">
        <f>TEXT(tbl_Datos[[#This Row],[Fecha]],"dddd")</f>
        <v>viernes</v>
      </c>
      <c r="G3234">
        <f>WEEKNUM(tbl_Datos[[#This Row],[Fecha]])</f>
        <v>42</v>
      </c>
    </row>
    <row r="3235" spans="2:7" x14ac:dyDescent="0.3">
      <c r="B3235" s="17">
        <v>46311</v>
      </c>
      <c r="C3235" t="s">
        <v>42</v>
      </c>
      <c r="D3235" t="s">
        <v>223</v>
      </c>
      <c r="E3235">
        <v>530</v>
      </c>
      <c r="F3235" t="str">
        <f>TEXT(tbl_Datos[[#This Row],[Fecha]],"dddd")</f>
        <v>viernes</v>
      </c>
      <c r="G3235">
        <f>WEEKNUM(tbl_Datos[[#This Row],[Fecha]])</f>
        <v>42</v>
      </c>
    </row>
    <row r="3236" spans="2:7" x14ac:dyDescent="0.3">
      <c r="B3236" s="17">
        <v>46311</v>
      </c>
      <c r="C3236" t="s">
        <v>42</v>
      </c>
      <c r="D3236" t="s">
        <v>235</v>
      </c>
      <c r="E3236">
        <v>344</v>
      </c>
      <c r="F3236" t="str">
        <f>TEXT(tbl_Datos[[#This Row],[Fecha]],"dddd")</f>
        <v>viernes</v>
      </c>
      <c r="G3236">
        <f>WEEKNUM(tbl_Datos[[#This Row],[Fecha]])</f>
        <v>42</v>
      </c>
    </row>
    <row r="3237" spans="2:7" x14ac:dyDescent="0.3">
      <c r="B3237" s="17">
        <v>46311</v>
      </c>
      <c r="C3237" t="s">
        <v>106</v>
      </c>
      <c r="D3237" t="s">
        <v>240</v>
      </c>
      <c r="E3237">
        <v>675</v>
      </c>
      <c r="F3237" t="str">
        <f>TEXT(tbl_Datos[[#This Row],[Fecha]],"dddd")</f>
        <v>viernes</v>
      </c>
      <c r="G3237">
        <f>WEEKNUM(tbl_Datos[[#This Row],[Fecha]])</f>
        <v>42</v>
      </c>
    </row>
    <row r="3238" spans="2:7" x14ac:dyDescent="0.3">
      <c r="B3238" s="17">
        <v>46311</v>
      </c>
      <c r="C3238" t="s">
        <v>106</v>
      </c>
      <c r="D3238" t="s">
        <v>236</v>
      </c>
      <c r="E3238">
        <v>209</v>
      </c>
      <c r="F3238" t="str">
        <f>TEXT(tbl_Datos[[#This Row],[Fecha]],"dddd")</f>
        <v>viernes</v>
      </c>
      <c r="G3238">
        <f>WEEKNUM(tbl_Datos[[#This Row],[Fecha]])</f>
        <v>42</v>
      </c>
    </row>
    <row r="3239" spans="2:7" x14ac:dyDescent="0.3">
      <c r="B3239" s="17">
        <v>46312</v>
      </c>
      <c r="C3239" t="s">
        <v>106</v>
      </c>
      <c r="D3239" t="s">
        <v>215</v>
      </c>
      <c r="E3239">
        <v>69</v>
      </c>
      <c r="F3239" t="str">
        <f>TEXT(tbl_Datos[[#This Row],[Fecha]],"dddd")</f>
        <v>sábado</v>
      </c>
      <c r="G3239">
        <f>WEEKNUM(tbl_Datos[[#This Row],[Fecha]])</f>
        <v>42</v>
      </c>
    </row>
    <row r="3240" spans="2:7" x14ac:dyDescent="0.3">
      <c r="B3240" s="17">
        <v>46312</v>
      </c>
      <c r="C3240" t="s">
        <v>42</v>
      </c>
      <c r="D3240" t="s">
        <v>231</v>
      </c>
      <c r="E3240">
        <v>286</v>
      </c>
      <c r="F3240" t="str">
        <f>TEXT(tbl_Datos[[#This Row],[Fecha]],"dddd")</f>
        <v>sábado</v>
      </c>
      <c r="G3240">
        <f>WEEKNUM(tbl_Datos[[#This Row],[Fecha]])</f>
        <v>42</v>
      </c>
    </row>
    <row r="3241" spans="2:7" x14ac:dyDescent="0.3">
      <c r="B3241" s="17">
        <v>46312</v>
      </c>
      <c r="C3241" t="s">
        <v>39</v>
      </c>
      <c r="D3241" t="s">
        <v>240</v>
      </c>
      <c r="E3241">
        <v>405</v>
      </c>
      <c r="F3241" t="str">
        <f>TEXT(tbl_Datos[[#This Row],[Fecha]],"dddd")</f>
        <v>sábado</v>
      </c>
      <c r="G3241">
        <f>WEEKNUM(tbl_Datos[[#This Row],[Fecha]])</f>
        <v>42</v>
      </c>
    </row>
    <row r="3242" spans="2:7" x14ac:dyDescent="0.3">
      <c r="B3242" s="17">
        <v>46312</v>
      </c>
      <c r="C3242" t="s">
        <v>42</v>
      </c>
      <c r="D3242" t="s">
        <v>236</v>
      </c>
      <c r="E3242">
        <v>132</v>
      </c>
      <c r="F3242" t="str">
        <f>TEXT(tbl_Datos[[#This Row],[Fecha]],"dddd")</f>
        <v>sábado</v>
      </c>
      <c r="G3242">
        <f>WEEKNUM(tbl_Datos[[#This Row],[Fecha]])</f>
        <v>42</v>
      </c>
    </row>
    <row r="3243" spans="2:7" x14ac:dyDescent="0.3">
      <c r="B3243" s="17">
        <v>46312</v>
      </c>
      <c r="C3243" t="s">
        <v>39</v>
      </c>
      <c r="D3243" t="s">
        <v>234</v>
      </c>
      <c r="E3243">
        <v>1275</v>
      </c>
      <c r="F3243" t="str">
        <f>TEXT(tbl_Datos[[#This Row],[Fecha]],"dddd")</f>
        <v>sábado</v>
      </c>
      <c r="G3243">
        <f>WEEKNUM(tbl_Datos[[#This Row],[Fecha]])</f>
        <v>42</v>
      </c>
    </row>
    <row r="3244" spans="2:7" x14ac:dyDescent="0.3">
      <c r="B3244" s="17">
        <v>46312</v>
      </c>
      <c r="C3244" t="s">
        <v>39</v>
      </c>
      <c r="D3244" t="s">
        <v>238</v>
      </c>
      <c r="E3244">
        <v>1566</v>
      </c>
      <c r="F3244" t="str">
        <f>TEXT(tbl_Datos[[#This Row],[Fecha]],"dddd")</f>
        <v>sábado</v>
      </c>
      <c r="G3244">
        <f>WEEKNUM(tbl_Datos[[#This Row],[Fecha]])</f>
        <v>42</v>
      </c>
    </row>
    <row r="3245" spans="2:7" x14ac:dyDescent="0.3">
      <c r="B3245" s="17">
        <v>46312</v>
      </c>
      <c r="C3245" t="s">
        <v>39</v>
      </c>
      <c r="D3245" t="s">
        <v>241</v>
      </c>
      <c r="E3245">
        <v>780</v>
      </c>
      <c r="F3245" t="str">
        <f>TEXT(tbl_Datos[[#This Row],[Fecha]],"dddd")</f>
        <v>sábado</v>
      </c>
      <c r="G3245">
        <f>WEEKNUM(tbl_Datos[[#This Row],[Fecha]])</f>
        <v>42</v>
      </c>
    </row>
    <row r="3246" spans="2:7" x14ac:dyDescent="0.3">
      <c r="B3246" s="17">
        <v>46313</v>
      </c>
      <c r="C3246" t="s">
        <v>42</v>
      </c>
      <c r="D3246" t="s">
        <v>237</v>
      </c>
      <c r="E3246">
        <v>819</v>
      </c>
      <c r="F3246" t="str">
        <f>TEXT(tbl_Datos[[#This Row],[Fecha]],"dddd")</f>
        <v>domingo</v>
      </c>
      <c r="G3246">
        <f>WEEKNUM(tbl_Datos[[#This Row],[Fecha]])</f>
        <v>43</v>
      </c>
    </row>
    <row r="3247" spans="2:7" x14ac:dyDescent="0.3">
      <c r="B3247" s="17">
        <v>46313</v>
      </c>
      <c r="C3247" t="s">
        <v>38</v>
      </c>
      <c r="D3247" t="s">
        <v>219</v>
      </c>
      <c r="E3247">
        <v>637</v>
      </c>
      <c r="F3247" t="str">
        <f>TEXT(tbl_Datos[[#This Row],[Fecha]],"dddd")</f>
        <v>domingo</v>
      </c>
      <c r="G3247">
        <f>WEEKNUM(tbl_Datos[[#This Row],[Fecha]])</f>
        <v>43</v>
      </c>
    </row>
    <row r="3248" spans="2:7" x14ac:dyDescent="0.3">
      <c r="B3248" s="17">
        <v>46313</v>
      </c>
      <c r="C3248" t="s">
        <v>42</v>
      </c>
      <c r="D3248" t="s">
        <v>237</v>
      </c>
      <c r="E3248">
        <v>378</v>
      </c>
      <c r="F3248" t="str">
        <f>TEXT(tbl_Datos[[#This Row],[Fecha]],"dddd")</f>
        <v>domingo</v>
      </c>
      <c r="G3248">
        <f>WEEKNUM(tbl_Datos[[#This Row],[Fecha]])</f>
        <v>43</v>
      </c>
    </row>
    <row r="3249" spans="2:7" x14ac:dyDescent="0.3">
      <c r="B3249" s="17">
        <v>46313</v>
      </c>
      <c r="C3249" t="s">
        <v>39</v>
      </c>
      <c r="D3249" t="s">
        <v>230</v>
      </c>
      <c r="E3249">
        <v>814</v>
      </c>
      <c r="F3249" t="str">
        <f>TEXT(tbl_Datos[[#This Row],[Fecha]],"dddd")</f>
        <v>domingo</v>
      </c>
      <c r="G3249">
        <f>WEEKNUM(tbl_Datos[[#This Row],[Fecha]])</f>
        <v>43</v>
      </c>
    </row>
    <row r="3250" spans="2:7" x14ac:dyDescent="0.3">
      <c r="B3250" s="17">
        <v>46313</v>
      </c>
      <c r="C3250" t="s">
        <v>106</v>
      </c>
      <c r="D3250" t="s">
        <v>227</v>
      </c>
      <c r="E3250">
        <v>116</v>
      </c>
      <c r="F3250" t="str">
        <f>TEXT(tbl_Datos[[#This Row],[Fecha]],"dddd")</f>
        <v>domingo</v>
      </c>
      <c r="G3250">
        <f>WEEKNUM(tbl_Datos[[#This Row],[Fecha]])</f>
        <v>43</v>
      </c>
    </row>
    <row r="3251" spans="2:7" x14ac:dyDescent="0.3">
      <c r="B3251" s="17">
        <v>46313</v>
      </c>
      <c r="C3251" t="s">
        <v>106</v>
      </c>
      <c r="D3251" t="s">
        <v>236</v>
      </c>
      <c r="E3251">
        <v>253</v>
      </c>
      <c r="F3251" t="str">
        <f>TEXT(tbl_Datos[[#This Row],[Fecha]],"dddd")</f>
        <v>domingo</v>
      </c>
      <c r="G3251">
        <f>WEEKNUM(tbl_Datos[[#This Row],[Fecha]])</f>
        <v>43</v>
      </c>
    </row>
    <row r="3252" spans="2:7" x14ac:dyDescent="0.3">
      <c r="B3252" s="17">
        <v>46313</v>
      </c>
      <c r="C3252" t="s">
        <v>38</v>
      </c>
      <c r="D3252" t="s">
        <v>229</v>
      </c>
      <c r="E3252">
        <v>1848</v>
      </c>
      <c r="F3252" t="str">
        <f>TEXT(tbl_Datos[[#This Row],[Fecha]],"dddd")</f>
        <v>domingo</v>
      </c>
      <c r="G3252">
        <f>WEEKNUM(tbl_Datos[[#This Row],[Fecha]])</f>
        <v>43</v>
      </c>
    </row>
    <row r="3253" spans="2:7" x14ac:dyDescent="0.3">
      <c r="B3253" s="17">
        <v>46313</v>
      </c>
      <c r="C3253" t="s">
        <v>38</v>
      </c>
      <c r="D3253" t="s">
        <v>215</v>
      </c>
      <c r="E3253">
        <v>621</v>
      </c>
      <c r="F3253" t="str">
        <f>TEXT(tbl_Datos[[#This Row],[Fecha]],"dddd")</f>
        <v>domingo</v>
      </c>
      <c r="G3253">
        <f>WEEKNUM(tbl_Datos[[#This Row],[Fecha]])</f>
        <v>43</v>
      </c>
    </row>
    <row r="3254" spans="2:7" x14ac:dyDescent="0.3">
      <c r="B3254" s="17">
        <v>46314</v>
      </c>
      <c r="C3254" t="s">
        <v>38</v>
      </c>
      <c r="D3254" t="s">
        <v>232</v>
      </c>
      <c r="E3254">
        <v>517</v>
      </c>
      <c r="F3254" t="str">
        <f>TEXT(tbl_Datos[[#This Row],[Fecha]],"dddd")</f>
        <v>lunes</v>
      </c>
      <c r="G3254">
        <f>WEEKNUM(tbl_Datos[[#This Row],[Fecha]])</f>
        <v>43</v>
      </c>
    </row>
    <row r="3255" spans="2:7" x14ac:dyDescent="0.3">
      <c r="B3255" s="17">
        <v>46314</v>
      </c>
      <c r="C3255" t="s">
        <v>38</v>
      </c>
      <c r="D3255" t="s">
        <v>239</v>
      </c>
      <c r="E3255">
        <v>380</v>
      </c>
      <c r="F3255" t="str">
        <f>TEXT(tbl_Datos[[#This Row],[Fecha]],"dddd")</f>
        <v>lunes</v>
      </c>
      <c r="G3255">
        <f>WEEKNUM(tbl_Datos[[#This Row],[Fecha]])</f>
        <v>43</v>
      </c>
    </row>
    <row r="3256" spans="2:7" x14ac:dyDescent="0.3">
      <c r="B3256" s="17">
        <v>46314</v>
      </c>
      <c r="C3256" t="s">
        <v>38</v>
      </c>
      <c r="D3256" t="s">
        <v>242</v>
      </c>
      <c r="E3256">
        <v>1026</v>
      </c>
      <c r="F3256" t="str">
        <f>TEXT(tbl_Datos[[#This Row],[Fecha]],"dddd")</f>
        <v>lunes</v>
      </c>
      <c r="G3256">
        <f>WEEKNUM(tbl_Datos[[#This Row],[Fecha]])</f>
        <v>43</v>
      </c>
    </row>
    <row r="3257" spans="2:7" x14ac:dyDescent="0.3">
      <c r="B3257" s="17">
        <v>46314</v>
      </c>
      <c r="C3257" t="s">
        <v>42</v>
      </c>
      <c r="D3257" t="s">
        <v>237</v>
      </c>
      <c r="E3257">
        <v>1512</v>
      </c>
      <c r="F3257" t="str">
        <f>TEXT(tbl_Datos[[#This Row],[Fecha]],"dddd")</f>
        <v>lunes</v>
      </c>
      <c r="G3257">
        <f>WEEKNUM(tbl_Datos[[#This Row],[Fecha]])</f>
        <v>43</v>
      </c>
    </row>
    <row r="3258" spans="2:7" x14ac:dyDescent="0.3">
      <c r="B3258" s="17">
        <v>46314</v>
      </c>
      <c r="C3258" t="s">
        <v>106</v>
      </c>
      <c r="D3258" t="s">
        <v>226</v>
      </c>
      <c r="E3258">
        <v>2112</v>
      </c>
      <c r="F3258" t="str">
        <f>TEXT(tbl_Datos[[#This Row],[Fecha]],"dddd")</f>
        <v>lunes</v>
      </c>
      <c r="G3258">
        <f>WEEKNUM(tbl_Datos[[#This Row],[Fecha]])</f>
        <v>43</v>
      </c>
    </row>
    <row r="3259" spans="2:7" x14ac:dyDescent="0.3">
      <c r="B3259" s="17">
        <v>46314</v>
      </c>
      <c r="C3259" t="s">
        <v>38</v>
      </c>
      <c r="D3259" t="s">
        <v>239</v>
      </c>
      <c r="E3259">
        <v>228</v>
      </c>
      <c r="F3259" t="str">
        <f>TEXT(tbl_Datos[[#This Row],[Fecha]],"dddd")</f>
        <v>lunes</v>
      </c>
      <c r="G3259">
        <f>WEEKNUM(tbl_Datos[[#This Row],[Fecha]])</f>
        <v>43</v>
      </c>
    </row>
    <row r="3260" spans="2:7" x14ac:dyDescent="0.3">
      <c r="B3260" s="17">
        <v>46314</v>
      </c>
      <c r="C3260" t="s">
        <v>42</v>
      </c>
      <c r="D3260" t="s">
        <v>241</v>
      </c>
      <c r="E3260">
        <v>1500</v>
      </c>
      <c r="F3260" t="str">
        <f>TEXT(tbl_Datos[[#This Row],[Fecha]],"dddd")</f>
        <v>lunes</v>
      </c>
      <c r="G3260">
        <f>WEEKNUM(tbl_Datos[[#This Row],[Fecha]])</f>
        <v>43</v>
      </c>
    </row>
    <row r="3261" spans="2:7" x14ac:dyDescent="0.3">
      <c r="B3261" s="17">
        <v>46314</v>
      </c>
      <c r="C3261" t="s">
        <v>106</v>
      </c>
      <c r="D3261" t="s">
        <v>231</v>
      </c>
      <c r="E3261">
        <v>396</v>
      </c>
      <c r="F3261" t="str">
        <f>TEXT(tbl_Datos[[#This Row],[Fecha]],"dddd")</f>
        <v>lunes</v>
      </c>
      <c r="G3261">
        <f>WEEKNUM(tbl_Datos[[#This Row],[Fecha]])</f>
        <v>43</v>
      </c>
    </row>
    <row r="3262" spans="2:7" x14ac:dyDescent="0.3">
      <c r="B3262" s="17">
        <v>46314</v>
      </c>
      <c r="C3262" t="s">
        <v>39</v>
      </c>
      <c r="D3262" t="s">
        <v>223</v>
      </c>
      <c r="E3262">
        <v>848</v>
      </c>
      <c r="F3262" t="str">
        <f>TEXT(tbl_Datos[[#This Row],[Fecha]],"dddd")</f>
        <v>lunes</v>
      </c>
      <c r="G3262">
        <f>WEEKNUM(tbl_Datos[[#This Row],[Fecha]])</f>
        <v>43</v>
      </c>
    </row>
    <row r="3263" spans="2:7" x14ac:dyDescent="0.3">
      <c r="B3263" s="17">
        <v>46314</v>
      </c>
      <c r="C3263" t="s">
        <v>39</v>
      </c>
      <c r="D3263" t="s">
        <v>231</v>
      </c>
      <c r="E3263">
        <v>330</v>
      </c>
      <c r="F3263" t="str">
        <f>TEXT(tbl_Datos[[#This Row],[Fecha]],"dddd")</f>
        <v>lunes</v>
      </c>
      <c r="G3263">
        <f>WEEKNUM(tbl_Datos[[#This Row],[Fecha]])</f>
        <v>43</v>
      </c>
    </row>
    <row r="3264" spans="2:7" x14ac:dyDescent="0.3">
      <c r="B3264" s="17">
        <v>46315</v>
      </c>
      <c r="C3264" t="s">
        <v>39</v>
      </c>
      <c r="D3264" t="s">
        <v>234</v>
      </c>
      <c r="E3264">
        <v>204</v>
      </c>
      <c r="F3264" t="str">
        <f>TEXT(tbl_Datos[[#This Row],[Fecha]],"dddd")</f>
        <v>martes</v>
      </c>
      <c r="G3264">
        <f>WEEKNUM(tbl_Datos[[#This Row],[Fecha]])</f>
        <v>43</v>
      </c>
    </row>
    <row r="3265" spans="2:7" x14ac:dyDescent="0.3">
      <c r="B3265" s="17">
        <v>46315</v>
      </c>
      <c r="C3265" t="s">
        <v>39</v>
      </c>
      <c r="D3265" t="s">
        <v>239</v>
      </c>
      <c r="E3265">
        <v>456</v>
      </c>
      <c r="F3265" t="str">
        <f>TEXT(tbl_Datos[[#This Row],[Fecha]],"dddd")</f>
        <v>martes</v>
      </c>
      <c r="G3265">
        <f>WEEKNUM(tbl_Datos[[#This Row],[Fecha]])</f>
        <v>43</v>
      </c>
    </row>
    <row r="3266" spans="2:7" x14ac:dyDescent="0.3">
      <c r="B3266" s="17">
        <v>46315</v>
      </c>
      <c r="C3266" t="s">
        <v>39</v>
      </c>
      <c r="D3266" t="s">
        <v>232</v>
      </c>
      <c r="E3266">
        <v>235</v>
      </c>
      <c r="F3266" t="str">
        <f>TEXT(tbl_Datos[[#This Row],[Fecha]],"dddd")</f>
        <v>martes</v>
      </c>
      <c r="G3266">
        <f>WEEKNUM(tbl_Datos[[#This Row],[Fecha]])</f>
        <v>43</v>
      </c>
    </row>
    <row r="3267" spans="2:7" x14ac:dyDescent="0.3">
      <c r="B3267" s="17">
        <v>46315</v>
      </c>
      <c r="C3267" t="s">
        <v>106</v>
      </c>
      <c r="D3267" t="s">
        <v>238</v>
      </c>
      <c r="E3267">
        <v>1479</v>
      </c>
      <c r="F3267" t="str">
        <f>TEXT(tbl_Datos[[#This Row],[Fecha]],"dddd")</f>
        <v>martes</v>
      </c>
      <c r="G3267">
        <f>WEEKNUM(tbl_Datos[[#This Row],[Fecha]])</f>
        <v>43</v>
      </c>
    </row>
    <row r="3268" spans="2:7" x14ac:dyDescent="0.3">
      <c r="B3268" s="17">
        <v>46315</v>
      </c>
      <c r="C3268" t="s">
        <v>42</v>
      </c>
      <c r="D3268" t="s">
        <v>230</v>
      </c>
      <c r="E3268">
        <v>481</v>
      </c>
      <c r="F3268" t="str">
        <f>TEXT(tbl_Datos[[#This Row],[Fecha]],"dddd")</f>
        <v>martes</v>
      </c>
      <c r="G3268">
        <f>WEEKNUM(tbl_Datos[[#This Row],[Fecha]])</f>
        <v>43</v>
      </c>
    </row>
    <row r="3269" spans="2:7" x14ac:dyDescent="0.3">
      <c r="B3269" s="17">
        <v>46315</v>
      </c>
      <c r="C3269" t="s">
        <v>106</v>
      </c>
      <c r="D3269" t="s">
        <v>226</v>
      </c>
      <c r="E3269">
        <v>960</v>
      </c>
      <c r="F3269" t="str">
        <f>TEXT(tbl_Datos[[#This Row],[Fecha]],"dddd")</f>
        <v>martes</v>
      </c>
      <c r="G3269">
        <f>WEEKNUM(tbl_Datos[[#This Row],[Fecha]])</f>
        <v>43</v>
      </c>
    </row>
    <row r="3270" spans="2:7" x14ac:dyDescent="0.3">
      <c r="B3270" s="17">
        <v>46315</v>
      </c>
      <c r="C3270" t="s">
        <v>106</v>
      </c>
      <c r="D3270" t="s">
        <v>242</v>
      </c>
      <c r="E3270">
        <v>342</v>
      </c>
      <c r="F3270" t="str">
        <f>TEXT(tbl_Datos[[#This Row],[Fecha]],"dddd")</f>
        <v>martes</v>
      </c>
      <c r="G3270">
        <f>WEEKNUM(tbl_Datos[[#This Row],[Fecha]])</f>
        <v>43</v>
      </c>
    </row>
    <row r="3271" spans="2:7" x14ac:dyDescent="0.3">
      <c r="B3271" s="17">
        <v>46315</v>
      </c>
      <c r="C3271" t="s">
        <v>42</v>
      </c>
      <c r="D3271" t="s">
        <v>233</v>
      </c>
      <c r="E3271">
        <v>1020</v>
      </c>
      <c r="F3271" t="str">
        <f>TEXT(tbl_Datos[[#This Row],[Fecha]],"dddd")</f>
        <v>martes</v>
      </c>
      <c r="G3271">
        <f>WEEKNUM(tbl_Datos[[#This Row],[Fecha]])</f>
        <v>43</v>
      </c>
    </row>
    <row r="3272" spans="2:7" x14ac:dyDescent="0.3">
      <c r="B3272" s="17">
        <v>46315</v>
      </c>
      <c r="C3272" t="s">
        <v>39</v>
      </c>
      <c r="D3272" t="s">
        <v>234</v>
      </c>
      <c r="E3272">
        <v>204</v>
      </c>
      <c r="F3272" t="str">
        <f>TEXT(tbl_Datos[[#This Row],[Fecha]],"dddd")</f>
        <v>martes</v>
      </c>
      <c r="G3272">
        <f>WEEKNUM(tbl_Datos[[#This Row],[Fecha]])</f>
        <v>43</v>
      </c>
    </row>
    <row r="3273" spans="2:7" x14ac:dyDescent="0.3">
      <c r="B3273" s="17">
        <v>46315</v>
      </c>
      <c r="C3273" t="s">
        <v>42</v>
      </c>
      <c r="D3273" t="s">
        <v>228</v>
      </c>
      <c r="E3273">
        <v>1368</v>
      </c>
      <c r="F3273" t="str">
        <f>TEXT(tbl_Datos[[#This Row],[Fecha]],"dddd")</f>
        <v>martes</v>
      </c>
      <c r="G3273">
        <f>WEEKNUM(tbl_Datos[[#This Row],[Fecha]])</f>
        <v>43</v>
      </c>
    </row>
    <row r="3274" spans="2:7" x14ac:dyDescent="0.3">
      <c r="B3274" s="17">
        <v>46316</v>
      </c>
      <c r="C3274" t="s">
        <v>38</v>
      </c>
      <c r="D3274" t="s">
        <v>221</v>
      </c>
      <c r="E3274">
        <v>260</v>
      </c>
      <c r="F3274" t="str">
        <f>TEXT(tbl_Datos[[#This Row],[Fecha]],"dddd")</f>
        <v>miércoles</v>
      </c>
      <c r="G3274">
        <f>WEEKNUM(tbl_Datos[[#This Row],[Fecha]])</f>
        <v>43</v>
      </c>
    </row>
    <row r="3275" spans="2:7" x14ac:dyDescent="0.3">
      <c r="B3275" s="17">
        <v>46316</v>
      </c>
      <c r="C3275" t="s">
        <v>42</v>
      </c>
      <c r="D3275" t="s">
        <v>235</v>
      </c>
      <c r="E3275">
        <v>258</v>
      </c>
      <c r="F3275" t="str">
        <f>TEXT(tbl_Datos[[#This Row],[Fecha]],"dddd")</f>
        <v>miércoles</v>
      </c>
      <c r="G3275">
        <f>WEEKNUM(tbl_Datos[[#This Row],[Fecha]])</f>
        <v>43</v>
      </c>
    </row>
    <row r="3276" spans="2:7" x14ac:dyDescent="0.3">
      <c r="B3276" s="17">
        <v>46316</v>
      </c>
      <c r="C3276" t="s">
        <v>42</v>
      </c>
      <c r="D3276" t="s">
        <v>239</v>
      </c>
      <c r="E3276">
        <v>190</v>
      </c>
      <c r="F3276" t="str">
        <f>TEXT(tbl_Datos[[#This Row],[Fecha]],"dddd")</f>
        <v>miércoles</v>
      </c>
      <c r="G3276">
        <f>WEEKNUM(tbl_Datos[[#This Row],[Fecha]])</f>
        <v>43</v>
      </c>
    </row>
    <row r="3277" spans="2:7" x14ac:dyDescent="0.3">
      <c r="B3277" s="17">
        <v>46316</v>
      </c>
      <c r="C3277" t="s">
        <v>42</v>
      </c>
      <c r="D3277" t="s">
        <v>226</v>
      </c>
      <c r="E3277">
        <v>1536</v>
      </c>
      <c r="F3277" t="str">
        <f>TEXT(tbl_Datos[[#This Row],[Fecha]],"dddd")</f>
        <v>miércoles</v>
      </c>
      <c r="G3277">
        <f>WEEKNUM(tbl_Datos[[#This Row],[Fecha]])</f>
        <v>43</v>
      </c>
    </row>
    <row r="3278" spans="2:7" x14ac:dyDescent="0.3">
      <c r="B3278" s="17">
        <v>46316</v>
      </c>
      <c r="C3278" t="s">
        <v>38</v>
      </c>
      <c r="D3278" t="s">
        <v>238</v>
      </c>
      <c r="E3278">
        <v>1392</v>
      </c>
      <c r="F3278" t="str">
        <f>TEXT(tbl_Datos[[#This Row],[Fecha]],"dddd")</f>
        <v>miércoles</v>
      </c>
      <c r="G3278">
        <f>WEEKNUM(tbl_Datos[[#This Row],[Fecha]])</f>
        <v>43</v>
      </c>
    </row>
    <row r="3279" spans="2:7" x14ac:dyDescent="0.3">
      <c r="B3279" s="17">
        <v>46316</v>
      </c>
      <c r="C3279" t="s">
        <v>106</v>
      </c>
      <c r="D3279" t="s">
        <v>229</v>
      </c>
      <c r="E3279">
        <v>1496</v>
      </c>
      <c r="F3279" t="str">
        <f>TEXT(tbl_Datos[[#This Row],[Fecha]],"dddd")</f>
        <v>miércoles</v>
      </c>
      <c r="G3279">
        <f>WEEKNUM(tbl_Datos[[#This Row],[Fecha]])</f>
        <v>43</v>
      </c>
    </row>
    <row r="3280" spans="2:7" x14ac:dyDescent="0.3">
      <c r="B3280" s="17">
        <v>46316</v>
      </c>
      <c r="C3280" t="s">
        <v>38</v>
      </c>
      <c r="D3280" t="s">
        <v>215</v>
      </c>
      <c r="E3280">
        <v>69</v>
      </c>
      <c r="F3280" t="str">
        <f>TEXT(tbl_Datos[[#This Row],[Fecha]],"dddd")</f>
        <v>miércoles</v>
      </c>
      <c r="G3280">
        <f>WEEKNUM(tbl_Datos[[#This Row],[Fecha]])</f>
        <v>43</v>
      </c>
    </row>
    <row r="3281" spans="2:7" x14ac:dyDescent="0.3">
      <c r="B3281" s="17">
        <v>46316</v>
      </c>
      <c r="C3281" t="s">
        <v>38</v>
      </c>
      <c r="D3281" t="s">
        <v>235</v>
      </c>
      <c r="E3281">
        <v>989</v>
      </c>
      <c r="F3281" t="str">
        <f>TEXT(tbl_Datos[[#This Row],[Fecha]],"dddd")</f>
        <v>miércoles</v>
      </c>
      <c r="G3281">
        <f>WEEKNUM(tbl_Datos[[#This Row],[Fecha]])</f>
        <v>43</v>
      </c>
    </row>
    <row r="3282" spans="2:7" x14ac:dyDescent="0.3">
      <c r="B3282" s="17">
        <v>46316</v>
      </c>
      <c r="C3282" t="s">
        <v>42</v>
      </c>
      <c r="D3282" t="s">
        <v>221</v>
      </c>
      <c r="E3282">
        <v>13</v>
      </c>
      <c r="F3282" t="str">
        <f>TEXT(tbl_Datos[[#This Row],[Fecha]],"dddd")</f>
        <v>miércoles</v>
      </c>
      <c r="G3282">
        <f>WEEKNUM(tbl_Datos[[#This Row],[Fecha]])</f>
        <v>43</v>
      </c>
    </row>
    <row r="3283" spans="2:7" x14ac:dyDescent="0.3">
      <c r="B3283" s="17">
        <v>46316</v>
      </c>
      <c r="C3283" t="s">
        <v>106</v>
      </c>
      <c r="D3283" t="s">
        <v>226</v>
      </c>
      <c r="E3283">
        <v>1344</v>
      </c>
      <c r="F3283" t="str">
        <f>TEXT(tbl_Datos[[#This Row],[Fecha]],"dddd")</f>
        <v>miércoles</v>
      </c>
      <c r="G3283">
        <f>WEEKNUM(tbl_Datos[[#This Row],[Fecha]])</f>
        <v>43</v>
      </c>
    </row>
    <row r="3284" spans="2:7" x14ac:dyDescent="0.3">
      <c r="B3284" s="17">
        <v>46316</v>
      </c>
      <c r="C3284" t="s">
        <v>38</v>
      </c>
      <c r="D3284" t="s">
        <v>219</v>
      </c>
      <c r="E3284">
        <v>2184</v>
      </c>
      <c r="F3284" t="str">
        <f>TEXT(tbl_Datos[[#This Row],[Fecha]],"dddd")</f>
        <v>miércoles</v>
      </c>
      <c r="G3284">
        <f>WEEKNUM(tbl_Datos[[#This Row],[Fecha]])</f>
        <v>43</v>
      </c>
    </row>
    <row r="3285" spans="2:7" x14ac:dyDescent="0.3">
      <c r="B3285" s="17">
        <v>46317</v>
      </c>
      <c r="C3285" t="s">
        <v>39</v>
      </c>
      <c r="D3285" t="s">
        <v>217</v>
      </c>
      <c r="E3285">
        <v>832</v>
      </c>
      <c r="F3285" t="str">
        <f>TEXT(tbl_Datos[[#This Row],[Fecha]],"dddd")</f>
        <v>jueves</v>
      </c>
      <c r="G3285">
        <f>WEEKNUM(tbl_Datos[[#This Row],[Fecha]])</f>
        <v>43</v>
      </c>
    </row>
    <row r="3286" spans="2:7" x14ac:dyDescent="0.3">
      <c r="B3286" s="17">
        <v>46317</v>
      </c>
      <c r="C3286" t="s">
        <v>38</v>
      </c>
      <c r="D3286" t="s">
        <v>242</v>
      </c>
      <c r="E3286">
        <v>1425</v>
      </c>
      <c r="F3286" t="str">
        <f>TEXT(tbl_Datos[[#This Row],[Fecha]],"dddd")</f>
        <v>jueves</v>
      </c>
      <c r="G3286">
        <f>WEEKNUM(tbl_Datos[[#This Row],[Fecha]])</f>
        <v>43</v>
      </c>
    </row>
    <row r="3287" spans="2:7" x14ac:dyDescent="0.3">
      <c r="B3287" s="17">
        <v>46317</v>
      </c>
      <c r="C3287" t="s">
        <v>42</v>
      </c>
      <c r="D3287" t="s">
        <v>226</v>
      </c>
      <c r="E3287">
        <v>960</v>
      </c>
      <c r="F3287" t="str">
        <f>TEXT(tbl_Datos[[#This Row],[Fecha]],"dddd")</f>
        <v>jueves</v>
      </c>
      <c r="G3287">
        <f>WEEKNUM(tbl_Datos[[#This Row],[Fecha]])</f>
        <v>43</v>
      </c>
    </row>
    <row r="3288" spans="2:7" x14ac:dyDescent="0.3">
      <c r="B3288" s="17">
        <v>46317</v>
      </c>
      <c r="C3288" t="s">
        <v>39</v>
      </c>
      <c r="D3288" t="s">
        <v>217</v>
      </c>
      <c r="E3288">
        <v>260</v>
      </c>
      <c r="F3288" t="str">
        <f>TEXT(tbl_Datos[[#This Row],[Fecha]],"dddd")</f>
        <v>jueves</v>
      </c>
      <c r="G3288">
        <f>WEEKNUM(tbl_Datos[[#This Row],[Fecha]])</f>
        <v>43</v>
      </c>
    </row>
    <row r="3289" spans="2:7" x14ac:dyDescent="0.3">
      <c r="B3289" s="17">
        <v>46317</v>
      </c>
      <c r="C3289" t="s">
        <v>39</v>
      </c>
      <c r="D3289" t="s">
        <v>241</v>
      </c>
      <c r="E3289">
        <v>1200</v>
      </c>
      <c r="F3289" t="str">
        <f>TEXT(tbl_Datos[[#This Row],[Fecha]],"dddd")</f>
        <v>jueves</v>
      </c>
      <c r="G3289">
        <f>WEEKNUM(tbl_Datos[[#This Row],[Fecha]])</f>
        <v>43</v>
      </c>
    </row>
    <row r="3290" spans="2:7" x14ac:dyDescent="0.3">
      <c r="B3290" s="17">
        <v>46317</v>
      </c>
      <c r="C3290" t="s">
        <v>106</v>
      </c>
      <c r="D3290" t="s">
        <v>221</v>
      </c>
      <c r="E3290">
        <v>13</v>
      </c>
      <c r="F3290" t="str">
        <f>TEXT(tbl_Datos[[#This Row],[Fecha]],"dddd")</f>
        <v>jueves</v>
      </c>
      <c r="G3290">
        <f>WEEKNUM(tbl_Datos[[#This Row],[Fecha]])</f>
        <v>43</v>
      </c>
    </row>
    <row r="3291" spans="2:7" x14ac:dyDescent="0.3">
      <c r="B3291" s="17">
        <v>46317</v>
      </c>
      <c r="C3291" t="s">
        <v>106</v>
      </c>
      <c r="D3291" t="s">
        <v>231</v>
      </c>
      <c r="E3291">
        <v>66</v>
      </c>
      <c r="F3291" t="str">
        <f>TEXT(tbl_Datos[[#This Row],[Fecha]],"dddd")</f>
        <v>jueves</v>
      </c>
      <c r="G3291">
        <f>WEEKNUM(tbl_Datos[[#This Row],[Fecha]])</f>
        <v>43</v>
      </c>
    </row>
    <row r="3292" spans="2:7" x14ac:dyDescent="0.3">
      <c r="B3292" s="17">
        <v>46317</v>
      </c>
      <c r="C3292" t="s">
        <v>39</v>
      </c>
      <c r="D3292" t="s">
        <v>233</v>
      </c>
      <c r="E3292">
        <v>51</v>
      </c>
      <c r="F3292" t="str">
        <f>TEXT(tbl_Datos[[#This Row],[Fecha]],"dddd")</f>
        <v>jueves</v>
      </c>
      <c r="G3292">
        <f>WEEKNUM(tbl_Datos[[#This Row],[Fecha]])</f>
        <v>43</v>
      </c>
    </row>
    <row r="3293" spans="2:7" x14ac:dyDescent="0.3">
      <c r="B3293" s="17">
        <v>46317</v>
      </c>
      <c r="C3293" t="s">
        <v>39</v>
      </c>
      <c r="D3293" t="s">
        <v>227</v>
      </c>
      <c r="E3293">
        <v>638</v>
      </c>
      <c r="F3293" t="str">
        <f>TEXT(tbl_Datos[[#This Row],[Fecha]],"dddd")</f>
        <v>jueves</v>
      </c>
      <c r="G3293">
        <f>WEEKNUM(tbl_Datos[[#This Row],[Fecha]])</f>
        <v>43</v>
      </c>
    </row>
    <row r="3294" spans="2:7" x14ac:dyDescent="0.3">
      <c r="B3294" s="17">
        <v>46318</v>
      </c>
      <c r="C3294" t="s">
        <v>106</v>
      </c>
      <c r="D3294" t="s">
        <v>225</v>
      </c>
      <c r="E3294">
        <v>512</v>
      </c>
      <c r="F3294" t="str">
        <f>TEXT(tbl_Datos[[#This Row],[Fecha]],"dddd")</f>
        <v>viernes</v>
      </c>
      <c r="G3294">
        <f>WEEKNUM(tbl_Datos[[#This Row],[Fecha]])</f>
        <v>43</v>
      </c>
    </row>
    <row r="3295" spans="2:7" x14ac:dyDescent="0.3">
      <c r="B3295" s="17">
        <v>46318</v>
      </c>
      <c r="C3295" t="s">
        <v>38</v>
      </c>
      <c r="D3295" t="s">
        <v>241</v>
      </c>
      <c r="E3295">
        <v>180</v>
      </c>
      <c r="F3295" t="str">
        <f>TEXT(tbl_Datos[[#This Row],[Fecha]],"dddd")</f>
        <v>viernes</v>
      </c>
      <c r="G3295">
        <f>WEEKNUM(tbl_Datos[[#This Row],[Fecha]])</f>
        <v>43</v>
      </c>
    </row>
    <row r="3296" spans="2:7" x14ac:dyDescent="0.3">
      <c r="B3296" s="17">
        <v>46318</v>
      </c>
      <c r="C3296" t="s">
        <v>38</v>
      </c>
      <c r="D3296" t="s">
        <v>235</v>
      </c>
      <c r="E3296">
        <v>129</v>
      </c>
      <c r="F3296" t="str">
        <f>TEXT(tbl_Datos[[#This Row],[Fecha]],"dddd")</f>
        <v>viernes</v>
      </c>
      <c r="G3296">
        <f>WEEKNUM(tbl_Datos[[#This Row],[Fecha]])</f>
        <v>43</v>
      </c>
    </row>
    <row r="3297" spans="2:7" x14ac:dyDescent="0.3">
      <c r="B3297" s="17">
        <v>46318</v>
      </c>
      <c r="C3297" t="s">
        <v>42</v>
      </c>
      <c r="D3297" t="s">
        <v>241</v>
      </c>
      <c r="E3297">
        <v>960</v>
      </c>
      <c r="F3297" t="str">
        <f>TEXT(tbl_Datos[[#This Row],[Fecha]],"dddd")</f>
        <v>viernes</v>
      </c>
      <c r="G3297">
        <f>WEEKNUM(tbl_Datos[[#This Row],[Fecha]])</f>
        <v>43</v>
      </c>
    </row>
    <row r="3298" spans="2:7" x14ac:dyDescent="0.3">
      <c r="B3298" s="17">
        <v>46318</v>
      </c>
      <c r="C3298" t="s">
        <v>39</v>
      </c>
      <c r="D3298" t="s">
        <v>227</v>
      </c>
      <c r="E3298">
        <v>464</v>
      </c>
      <c r="F3298" t="str">
        <f>TEXT(tbl_Datos[[#This Row],[Fecha]],"dddd")</f>
        <v>viernes</v>
      </c>
      <c r="G3298">
        <f>WEEKNUM(tbl_Datos[[#This Row],[Fecha]])</f>
        <v>43</v>
      </c>
    </row>
    <row r="3299" spans="2:7" x14ac:dyDescent="0.3">
      <c r="B3299" s="17">
        <v>46318</v>
      </c>
      <c r="C3299" t="s">
        <v>106</v>
      </c>
      <c r="D3299" t="s">
        <v>217</v>
      </c>
      <c r="E3299">
        <v>468</v>
      </c>
      <c r="F3299" t="str">
        <f>TEXT(tbl_Datos[[#This Row],[Fecha]],"dddd")</f>
        <v>viernes</v>
      </c>
      <c r="G3299">
        <f>WEEKNUM(tbl_Datos[[#This Row],[Fecha]])</f>
        <v>43</v>
      </c>
    </row>
    <row r="3300" spans="2:7" x14ac:dyDescent="0.3">
      <c r="B3300" s="17">
        <v>46318</v>
      </c>
      <c r="C3300" t="s">
        <v>106</v>
      </c>
      <c r="D3300" t="s">
        <v>221</v>
      </c>
      <c r="E3300">
        <v>143</v>
      </c>
      <c r="F3300" t="str">
        <f>TEXT(tbl_Datos[[#This Row],[Fecha]],"dddd")</f>
        <v>viernes</v>
      </c>
      <c r="G3300">
        <f>WEEKNUM(tbl_Datos[[#This Row],[Fecha]])</f>
        <v>43</v>
      </c>
    </row>
    <row r="3301" spans="2:7" x14ac:dyDescent="0.3">
      <c r="B3301" s="17">
        <v>46318</v>
      </c>
      <c r="C3301" t="s">
        <v>106</v>
      </c>
      <c r="D3301" t="s">
        <v>228</v>
      </c>
      <c r="E3301">
        <v>288</v>
      </c>
      <c r="F3301" t="str">
        <f>TEXT(tbl_Datos[[#This Row],[Fecha]],"dddd")</f>
        <v>viernes</v>
      </c>
      <c r="G3301">
        <f>WEEKNUM(tbl_Datos[[#This Row],[Fecha]])</f>
        <v>43</v>
      </c>
    </row>
    <row r="3302" spans="2:7" x14ac:dyDescent="0.3">
      <c r="B3302" s="17">
        <v>46319</v>
      </c>
      <c r="C3302" t="s">
        <v>39</v>
      </c>
      <c r="D3302" t="s">
        <v>232</v>
      </c>
      <c r="E3302">
        <v>564</v>
      </c>
      <c r="F3302" t="str">
        <f>TEXT(tbl_Datos[[#This Row],[Fecha]],"dddd")</f>
        <v>sábado</v>
      </c>
      <c r="G3302">
        <f>WEEKNUM(tbl_Datos[[#This Row],[Fecha]])</f>
        <v>43</v>
      </c>
    </row>
    <row r="3303" spans="2:7" x14ac:dyDescent="0.3">
      <c r="B3303" s="17">
        <v>46319</v>
      </c>
      <c r="C3303" t="s">
        <v>39</v>
      </c>
      <c r="D3303" t="s">
        <v>225</v>
      </c>
      <c r="E3303">
        <v>128</v>
      </c>
      <c r="F3303" t="str">
        <f>TEXT(tbl_Datos[[#This Row],[Fecha]],"dddd")</f>
        <v>sábado</v>
      </c>
      <c r="G3303">
        <f>WEEKNUM(tbl_Datos[[#This Row],[Fecha]])</f>
        <v>43</v>
      </c>
    </row>
    <row r="3304" spans="2:7" x14ac:dyDescent="0.3">
      <c r="B3304" s="17">
        <v>46319</v>
      </c>
      <c r="C3304" t="s">
        <v>42</v>
      </c>
      <c r="D3304" t="s">
        <v>219</v>
      </c>
      <c r="E3304">
        <v>2002</v>
      </c>
      <c r="F3304" t="str">
        <f>TEXT(tbl_Datos[[#This Row],[Fecha]],"dddd")</f>
        <v>sábado</v>
      </c>
      <c r="G3304">
        <f>WEEKNUM(tbl_Datos[[#This Row],[Fecha]])</f>
        <v>43</v>
      </c>
    </row>
    <row r="3305" spans="2:7" x14ac:dyDescent="0.3">
      <c r="B3305" s="17">
        <v>46319</v>
      </c>
      <c r="C3305" t="s">
        <v>106</v>
      </c>
      <c r="D3305" t="s">
        <v>235</v>
      </c>
      <c r="E3305">
        <v>817</v>
      </c>
      <c r="F3305" t="str">
        <f>TEXT(tbl_Datos[[#This Row],[Fecha]],"dddd")</f>
        <v>sábado</v>
      </c>
      <c r="G3305">
        <f>WEEKNUM(tbl_Datos[[#This Row],[Fecha]])</f>
        <v>43</v>
      </c>
    </row>
    <row r="3306" spans="2:7" x14ac:dyDescent="0.3">
      <c r="B3306" s="17">
        <v>46319</v>
      </c>
      <c r="C3306" t="s">
        <v>39</v>
      </c>
      <c r="D3306" t="s">
        <v>230</v>
      </c>
      <c r="E3306">
        <v>407</v>
      </c>
      <c r="F3306" t="str">
        <f>TEXT(tbl_Datos[[#This Row],[Fecha]],"dddd")</f>
        <v>sábado</v>
      </c>
      <c r="G3306">
        <f>WEEKNUM(tbl_Datos[[#This Row],[Fecha]])</f>
        <v>43</v>
      </c>
    </row>
    <row r="3307" spans="2:7" x14ac:dyDescent="0.3">
      <c r="B3307" s="17">
        <v>46319</v>
      </c>
      <c r="C3307" t="s">
        <v>106</v>
      </c>
      <c r="D3307" t="s">
        <v>230</v>
      </c>
      <c r="E3307">
        <v>185</v>
      </c>
      <c r="F3307" t="str">
        <f>TEXT(tbl_Datos[[#This Row],[Fecha]],"dddd")</f>
        <v>sábado</v>
      </c>
      <c r="G3307">
        <f>WEEKNUM(tbl_Datos[[#This Row],[Fecha]])</f>
        <v>43</v>
      </c>
    </row>
    <row r="3308" spans="2:7" x14ac:dyDescent="0.3">
      <c r="B3308" s="17">
        <v>46319</v>
      </c>
      <c r="C3308" t="s">
        <v>38</v>
      </c>
      <c r="D3308" t="s">
        <v>217</v>
      </c>
      <c r="E3308">
        <v>988</v>
      </c>
      <c r="F3308" t="str">
        <f>TEXT(tbl_Datos[[#This Row],[Fecha]],"dddd")</f>
        <v>sábado</v>
      </c>
      <c r="G3308">
        <f>WEEKNUM(tbl_Datos[[#This Row],[Fecha]])</f>
        <v>43</v>
      </c>
    </row>
    <row r="3309" spans="2:7" x14ac:dyDescent="0.3">
      <c r="B3309" s="17">
        <v>46319</v>
      </c>
      <c r="C3309" t="s">
        <v>39</v>
      </c>
      <c r="D3309" t="s">
        <v>219</v>
      </c>
      <c r="E3309">
        <v>819</v>
      </c>
      <c r="F3309" t="str">
        <f>TEXT(tbl_Datos[[#This Row],[Fecha]],"dddd")</f>
        <v>sábado</v>
      </c>
      <c r="G3309">
        <f>WEEKNUM(tbl_Datos[[#This Row],[Fecha]])</f>
        <v>43</v>
      </c>
    </row>
    <row r="3310" spans="2:7" x14ac:dyDescent="0.3">
      <c r="B3310" s="17">
        <v>46319</v>
      </c>
      <c r="C3310" t="s">
        <v>38</v>
      </c>
      <c r="D3310" t="s">
        <v>233</v>
      </c>
      <c r="E3310">
        <v>561</v>
      </c>
      <c r="F3310" t="str">
        <f>TEXT(tbl_Datos[[#This Row],[Fecha]],"dddd")</f>
        <v>sábado</v>
      </c>
      <c r="G3310">
        <f>WEEKNUM(tbl_Datos[[#This Row],[Fecha]])</f>
        <v>43</v>
      </c>
    </row>
    <row r="3311" spans="2:7" x14ac:dyDescent="0.3">
      <c r="B3311" s="17">
        <v>46319</v>
      </c>
      <c r="C3311" t="s">
        <v>38</v>
      </c>
      <c r="D3311" t="s">
        <v>228</v>
      </c>
      <c r="E3311">
        <v>1224</v>
      </c>
      <c r="F3311" t="str">
        <f>TEXT(tbl_Datos[[#This Row],[Fecha]],"dddd")</f>
        <v>sábado</v>
      </c>
      <c r="G3311">
        <f>WEEKNUM(tbl_Datos[[#This Row],[Fecha]])</f>
        <v>43</v>
      </c>
    </row>
    <row r="3312" spans="2:7" x14ac:dyDescent="0.3">
      <c r="B3312" s="17">
        <v>46319</v>
      </c>
      <c r="C3312" t="s">
        <v>38</v>
      </c>
      <c r="D3312" t="s">
        <v>228</v>
      </c>
      <c r="E3312">
        <v>864</v>
      </c>
      <c r="F3312" t="str">
        <f>TEXT(tbl_Datos[[#This Row],[Fecha]],"dddd")</f>
        <v>sábado</v>
      </c>
      <c r="G3312">
        <f>WEEKNUM(tbl_Datos[[#This Row],[Fecha]])</f>
        <v>43</v>
      </c>
    </row>
    <row r="3313" spans="2:7" x14ac:dyDescent="0.3">
      <c r="B3313" s="17">
        <v>46319</v>
      </c>
      <c r="C3313" t="s">
        <v>38</v>
      </c>
      <c r="D3313" t="s">
        <v>223</v>
      </c>
      <c r="E3313">
        <v>53</v>
      </c>
      <c r="F3313" t="str">
        <f>TEXT(tbl_Datos[[#This Row],[Fecha]],"dddd")</f>
        <v>sábado</v>
      </c>
      <c r="G3313">
        <f>WEEKNUM(tbl_Datos[[#This Row],[Fecha]])</f>
        <v>43</v>
      </c>
    </row>
    <row r="3314" spans="2:7" x14ac:dyDescent="0.3">
      <c r="B3314" s="17">
        <v>46319</v>
      </c>
      <c r="C3314" t="s">
        <v>39</v>
      </c>
      <c r="D3314" t="s">
        <v>217</v>
      </c>
      <c r="E3314">
        <v>988</v>
      </c>
      <c r="F3314" t="str">
        <f>TEXT(tbl_Datos[[#This Row],[Fecha]],"dddd")</f>
        <v>sábado</v>
      </c>
      <c r="G3314">
        <f>WEEKNUM(tbl_Datos[[#This Row],[Fecha]])</f>
        <v>43</v>
      </c>
    </row>
    <row r="3315" spans="2:7" x14ac:dyDescent="0.3">
      <c r="B3315" s="17">
        <v>46319</v>
      </c>
      <c r="C3315" t="s">
        <v>39</v>
      </c>
      <c r="D3315" t="s">
        <v>217</v>
      </c>
      <c r="E3315">
        <v>1196</v>
      </c>
      <c r="F3315" t="str">
        <f>TEXT(tbl_Datos[[#This Row],[Fecha]],"dddd")</f>
        <v>sábado</v>
      </c>
      <c r="G3315">
        <f>WEEKNUM(tbl_Datos[[#This Row],[Fecha]])</f>
        <v>43</v>
      </c>
    </row>
    <row r="3316" spans="2:7" x14ac:dyDescent="0.3">
      <c r="B3316" s="17">
        <v>46319</v>
      </c>
      <c r="C3316" t="s">
        <v>106</v>
      </c>
      <c r="D3316" t="s">
        <v>219</v>
      </c>
      <c r="E3316">
        <v>1092</v>
      </c>
      <c r="F3316" t="str">
        <f>TEXT(tbl_Datos[[#This Row],[Fecha]],"dddd")</f>
        <v>sábado</v>
      </c>
      <c r="G3316">
        <f>WEEKNUM(tbl_Datos[[#This Row],[Fecha]])</f>
        <v>43</v>
      </c>
    </row>
    <row r="3317" spans="2:7" x14ac:dyDescent="0.3">
      <c r="B3317" s="17">
        <v>46319</v>
      </c>
      <c r="C3317" t="s">
        <v>42</v>
      </c>
      <c r="D3317" t="s">
        <v>217</v>
      </c>
      <c r="E3317">
        <v>416</v>
      </c>
      <c r="F3317" t="str">
        <f>TEXT(tbl_Datos[[#This Row],[Fecha]],"dddd")</f>
        <v>sábado</v>
      </c>
      <c r="G3317">
        <f>WEEKNUM(tbl_Datos[[#This Row],[Fecha]])</f>
        <v>43</v>
      </c>
    </row>
    <row r="3318" spans="2:7" x14ac:dyDescent="0.3">
      <c r="B3318" s="17">
        <v>46319</v>
      </c>
      <c r="C3318" t="s">
        <v>39</v>
      </c>
      <c r="D3318" t="s">
        <v>215</v>
      </c>
      <c r="E3318">
        <v>690</v>
      </c>
      <c r="F3318" t="str">
        <f>TEXT(tbl_Datos[[#This Row],[Fecha]],"dddd")</f>
        <v>sábado</v>
      </c>
      <c r="G3318">
        <f>WEEKNUM(tbl_Datos[[#This Row],[Fecha]])</f>
        <v>43</v>
      </c>
    </row>
    <row r="3319" spans="2:7" x14ac:dyDescent="0.3">
      <c r="B3319" s="17">
        <v>46319</v>
      </c>
      <c r="C3319" t="s">
        <v>106</v>
      </c>
      <c r="D3319" t="s">
        <v>221</v>
      </c>
      <c r="E3319">
        <v>117</v>
      </c>
      <c r="F3319" t="str">
        <f>TEXT(tbl_Datos[[#This Row],[Fecha]],"dddd")</f>
        <v>sábado</v>
      </c>
      <c r="G3319">
        <f>WEEKNUM(tbl_Datos[[#This Row],[Fecha]])</f>
        <v>43</v>
      </c>
    </row>
    <row r="3320" spans="2:7" x14ac:dyDescent="0.3">
      <c r="B3320" s="17">
        <v>46320</v>
      </c>
      <c r="C3320" t="s">
        <v>38</v>
      </c>
      <c r="D3320" t="s">
        <v>226</v>
      </c>
      <c r="E3320">
        <v>2208</v>
      </c>
      <c r="F3320" t="str">
        <f>TEXT(tbl_Datos[[#This Row],[Fecha]],"dddd")</f>
        <v>domingo</v>
      </c>
      <c r="G3320">
        <f>WEEKNUM(tbl_Datos[[#This Row],[Fecha]])</f>
        <v>44</v>
      </c>
    </row>
    <row r="3321" spans="2:7" x14ac:dyDescent="0.3">
      <c r="B3321" s="17">
        <v>46320</v>
      </c>
      <c r="C3321" t="s">
        <v>106</v>
      </c>
      <c r="D3321" t="s">
        <v>236</v>
      </c>
      <c r="E3321">
        <v>143</v>
      </c>
      <c r="F3321" t="str">
        <f>TEXT(tbl_Datos[[#This Row],[Fecha]],"dddd")</f>
        <v>domingo</v>
      </c>
      <c r="G3321">
        <f>WEEKNUM(tbl_Datos[[#This Row],[Fecha]])</f>
        <v>44</v>
      </c>
    </row>
    <row r="3322" spans="2:7" x14ac:dyDescent="0.3">
      <c r="B3322" s="17">
        <v>46320</v>
      </c>
      <c r="C3322" t="s">
        <v>39</v>
      </c>
      <c r="D3322" t="s">
        <v>230</v>
      </c>
      <c r="E3322">
        <v>37</v>
      </c>
      <c r="F3322" t="str">
        <f>TEXT(tbl_Datos[[#This Row],[Fecha]],"dddd")</f>
        <v>domingo</v>
      </c>
      <c r="G3322">
        <f>WEEKNUM(tbl_Datos[[#This Row],[Fecha]])</f>
        <v>44</v>
      </c>
    </row>
    <row r="3323" spans="2:7" x14ac:dyDescent="0.3">
      <c r="B3323" s="17">
        <v>46320</v>
      </c>
      <c r="C3323" t="s">
        <v>38</v>
      </c>
      <c r="D3323" t="s">
        <v>228</v>
      </c>
      <c r="E3323">
        <v>576</v>
      </c>
      <c r="F3323" t="str">
        <f>TEXT(tbl_Datos[[#This Row],[Fecha]],"dddd")</f>
        <v>domingo</v>
      </c>
      <c r="G3323">
        <f>WEEKNUM(tbl_Datos[[#This Row],[Fecha]])</f>
        <v>44</v>
      </c>
    </row>
    <row r="3324" spans="2:7" x14ac:dyDescent="0.3">
      <c r="B3324" s="17">
        <v>46320</v>
      </c>
      <c r="C3324" t="s">
        <v>38</v>
      </c>
      <c r="D3324" t="s">
        <v>235</v>
      </c>
      <c r="E3324">
        <v>215</v>
      </c>
      <c r="F3324" t="str">
        <f>TEXT(tbl_Datos[[#This Row],[Fecha]],"dddd")</f>
        <v>domingo</v>
      </c>
      <c r="G3324">
        <f>WEEKNUM(tbl_Datos[[#This Row],[Fecha]])</f>
        <v>44</v>
      </c>
    </row>
    <row r="3325" spans="2:7" x14ac:dyDescent="0.3">
      <c r="B3325" s="17">
        <v>46320</v>
      </c>
      <c r="C3325" t="s">
        <v>42</v>
      </c>
      <c r="D3325" t="s">
        <v>237</v>
      </c>
      <c r="E3325">
        <v>1260</v>
      </c>
      <c r="F3325" t="str">
        <f>TEXT(tbl_Datos[[#This Row],[Fecha]],"dddd")</f>
        <v>domingo</v>
      </c>
      <c r="G3325">
        <f>WEEKNUM(tbl_Datos[[#This Row],[Fecha]])</f>
        <v>44</v>
      </c>
    </row>
    <row r="3326" spans="2:7" x14ac:dyDescent="0.3">
      <c r="B3326" s="17">
        <v>46321</v>
      </c>
      <c r="C3326" t="s">
        <v>39</v>
      </c>
      <c r="D3326" t="s">
        <v>239</v>
      </c>
      <c r="E3326">
        <v>304</v>
      </c>
      <c r="F3326" t="str">
        <f>TEXT(tbl_Datos[[#This Row],[Fecha]],"dddd")</f>
        <v>lunes</v>
      </c>
      <c r="G3326">
        <f>WEEKNUM(tbl_Datos[[#This Row],[Fecha]])</f>
        <v>44</v>
      </c>
    </row>
    <row r="3327" spans="2:7" x14ac:dyDescent="0.3">
      <c r="B3327" s="17">
        <v>46321</v>
      </c>
      <c r="C3327" t="s">
        <v>39</v>
      </c>
      <c r="D3327" t="s">
        <v>237</v>
      </c>
      <c r="E3327">
        <v>1008</v>
      </c>
      <c r="F3327" t="str">
        <f>TEXT(tbl_Datos[[#This Row],[Fecha]],"dddd")</f>
        <v>lunes</v>
      </c>
      <c r="G3327">
        <f>WEEKNUM(tbl_Datos[[#This Row],[Fecha]])</f>
        <v>44</v>
      </c>
    </row>
    <row r="3328" spans="2:7" x14ac:dyDescent="0.3">
      <c r="B3328" s="17">
        <v>46321</v>
      </c>
      <c r="C3328" t="s">
        <v>39</v>
      </c>
      <c r="D3328" t="s">
        <v>232</v>
      </c>
      <c r="E3328">
        <v>846</v>
      </c>
      <c r="F3328" t="str">
        <f>TEXT(tbl_Datos[[#This Row],[Fecha]],"dddd")</f>
        <v>lunes</v>
      </c>
      <c r="G3328">
        <f>WEEKNUM(tbl_Datos[[#This Row],[Fecha]])</f>
        <v>44</v>
      </c>
    </row>
    <row r="3329" spans="2:7" x14ac:dyDescent="0.3">
      <c r="B3329" s="17">
        <v>46321</v>
      </c>
      <c r="C3329" t="s">
        <v>39</v>
      </c>
      <c r="D3329" t="s">
        <v>226</v>
      </c>
      <c r="E3329">
        <v>96</v>
      </c>
      <c r="F3329" t="str">
        <f>TEXT(tbl_Datos[[#This Row],[Fecha]],"dddd")</f>
        <v>lunes</v>
      </c>
      <c r="G3329">
        <f>WEEKNUM(tbl_Datos[[#This Row],[Fecha]])</f>
        <v>44</v>
      </c>
    </row>
    <row r="3330" spans="2:7" x14ac:dyDescent="0.3">
      <c r="B3330" s="17">
        <v>46321</v>
      </c>
      <c r="C3330" t="s">
        <v>39</v>
      </c>
      <c r="D3330" t="s">
        <v>223</v>
      </c>
      <c r="E3330">
        <v>795</v>
      </c>
      <c r="F3330" t="str">
        <f>TEXT(tbl_Datos[[#This Row],[Fecha]],"dddd")</f>
        <v>lunes</v>
      </c>
      <c r="G3330">
        <f>WEEKNUM(tbl_Datos[[#This Row],[Fecha]])</f>
        <v>44</v>
      </c>
    </row>
    <row r="3331" spans="2:7" x14ac:dyDescent="0.3">
      <c r="B3331" s="17">
        <v>46321</v>
      </c>
      <c r="C3331" t="s">
        <v>39</v>
      </c>
      <c r="D3331" t="s">
        <v>226</v>
      </c>
      <c r="E3331">
        <v>288</v>
      </c>
      <c r="F3331" t="str">
        <f>TEXT(tbl_Datos[[#This Row],[Fecha]],"dddd")</f>
        <v>lunes</v>
      </c>
      <c r="G3331">
        <f>WEEKNUM(tbl_Datos[[#This Row],[Fecha]])</f>
        <v>44</v>
      </c>
    </row>
    <row r="3332" spans="2:7" x14ac:dyDescent="0.3">
      <c r="B3332" s="17">
        <v>46321</v>
      </c>
      <c r="C3332" t="s">
        <v>42</v>
      </c>
      <c r="D3332" t="s">
        <v>234</v>
      </c>
      <c r="E3332">
        <v>408</v>
      </c>
      <c r="F3332" t="str">
        <f>TEXT(tbl_Datos[[#This Row],[Fecha]],"dddd")</f>
        <v>lunes</v>
      </c>
      <c r="G3332">
        <f>WEEKNUM(tbl_Datos[[#This Row],[Fecha]])</f>
        <v>44</v>
      </c>
    </row>
    <row r="3333" spans="2:7" x14ac:dyDescent="0.3">
      <c r="B3333" s="17">
        <v>46321</v>
      </c>
      <c r="C3333" t="s">
        <v>106</v>
      </c>
      <c r="D3333" t="s">
        <v>238</v>
      </c>
      <c r="E3333">
        <v>696</v>
      </c>
      <c r="F3333" t="str">
        <f>TEXT(tbl_Datos[[#This Row],[Fecha]],"dddd")</f>
        <v>lunes</v>
      </c>
      <c r="G3333">
        <f>WEEKNUM(tbl_Datos[[#This Row],[Fecha]])</f>
        <v>44</v>
      </c>
    </row>
    <row r="3334" spans="2:7" x14ac:dyDescent="0.3">
      <c r="B3334" s="17">
        <v>46321</v>
      </c>
      <c r="C3334" t="s">
        <v>106</v>
      </c>
      <c r="D3334" t="s">
        <v>233</v>
      </c>
      <c r="E3334">
        <v>714</v>
      </c>
      <c r="F3334" t="str">
        <f>TEXT(tbl_Datos[[#This Row],[Fecha]],"dddd")</f>
        <v>lunes</v>
      </c>
      <c r="G3334">
        <f>WEEKNUM(tbl_Datos[[#This Row],[Fecha]])</f>
        <v>44</v>
      </c>
    </row>
    <row r="3335" spans="2:7" x14ac:dyDescent="0.3">
      <c r="B3335" s="17">
        <v>46321</v>
      </c>
      <c r="C3335" t="s">
        <v>38</v>
      </c>
      <c r="D3335" t="s">
        <v>233</v>
      </c>
      <c r="E3335">
        <v>918</v>
      </c>
      <c r="F3335" t="str">
        <f>TEXT(tbl_Datos[[#This Row],[Fecha]],"dddd")</f>
        <v>lunes</v>
      </c>
      <c r="G3335">
        <f>WEEKNUM(tbl_Datos[[#This Row],[Fecha]])</f>
        <v>44</v>
      </c>
    </row>
    <row r="3336" spans="2:7" x14ac:dyDescent="0.3">
      <c r="B3336" s="17">
        <v>46321</v>
      </c>
      <c r="C3336" t="s">
        <v>38</v>
      </c>
      <c r="D3336" t="s">
        <v>215</v>
      </c>
      <c r="E3336">
        <v>1725</v>
      </c>
      <c r="F3336" t="str">
        <f>TEXT(tbl_Datos[[#This Row],[Fecha]],"dddd")</f>
        <v>lunes</v>
      </c>
      <c r="G3336">
        <f>WEEKNUM(tbl_Datos[[#This Row],[Fecha]])</f>
        <v>44</v>
      </c>
    </row>
    <row r="3337" spans="2:7" x14ac:dyDescent="0.3">
      <c r="B3337" s="17">
        <v>46321</v>
      </c>
      <c r="C3337" t="s">
        <v>38</v>
      </c>
      <c r="D3337" t="s">
        <v>238</v>
      </c>
      <c r="E3337">
        <v>1740</v>
      </c>
      <c r="F3337" t="str">
        <f>TEXT(tbl_Datos[[#This Row],[Fecha]],"dddd")</f>
        <v>lunes</v>
      </c>
      <c r="G3337">
        <f>WEEKNUM(tbl_Datos[[#This Row],[Fecha]])</f>
        <v>44</v>
      </c>
    </row>
    <row r="3338" spans="2:7" x14ac:dyDescent="0.3">
      <c r="B3338" s="17">
        <v>46321</v>
      </c>
      <c r="C3338" t="s">
        <v>106</v>
      </c>
      <c r="D3338" t="s">
        <v>225</v>
      </c>
      <c r="E3338">
        <v>1600</v>
      </c>
      <c r="F3338" t="str">
        <f>TEXT(tbl_Datos[[#This Row],[Fecha]],"dddd")</f>
        <v>lunes</v>
      </c>
      <c r="G3338">
        <f>WEEKNUM(tbl_Datos[[#This Row],[Fecha]])</f>
        <v>44</v>
      </c>
    </row>
    <row r="3339" spans="2:7" x14ac:dyDescent="0.3">
      <c r="B3339" s="17">
        <v>46321</v>
      </c>
      <c r="C3339" t="s">
        <v>39</v>
      </c>
      <c r="D3339" t="s">
        <v>225</v>
      </c>
      <c r="E3339">
        <v>64</v>
      </c>
      <c r="F3339" t="str">
        <f>TEXT(tbl_Datos[[#This Row],[Fecha]],"dddd")</f>
        <v>lunes</v>
      </c>
      <c r="G3339">
        <f>WEEKNUM(tbl_Datos[[#This Row],[Fecha]])</f>
        <v>44</v>
      </c>
    </row>
    <row r="3340" spans="2:7" x14ac:dyDescent="0.3">
      <c r="B3340" s="17">
        <v>46321</v>
      </c>
      <c r="C3340" t="s">
        <v>38</v>
      </c>
      <c r="D3340" t="s">
        <v>236</v>
      </c>
      <c r="E3340">
        <v>165</v>
      </c>
      <c r="F3340" t="str">
        <f>TEXT(tbl_Datos[[#This Row],[Fecha]],"dddd")</f>
        <v>lunes</v>
      </c>
      <c r="G3340">
        <f>WEEKNUM(tbl_Datos[[#This Row],[Fecha]])</f>
        <v>44</v>
      </c>
    </row>
    <row r="3341" spans="2:7" x14ac:dyDescent="0.3">
      <c r="B3341" s="17">
        <v>46321</v>
      </c>
      <c r="C3341" t="s">
        <v>106</v>
      </c>
      <c r="D3341" t="s">
        <v>226</v>
      </c>
      <c r="E3341">
        <v>1824</v>
      </c>
      <c r="F3341" t="str">
        <f>TEXT(tbl_Datos[[#This Row],[Fecha]],"dddd")</f>
        <v>lunes</v>
      </c>
      <c r="G3341">
        <f>WEEKNUM(tbl_Datos[[#This Row],[Fecha]])</f>
        <v>44</v>
      </c>
    </row>
    <row r="3342" spans="2:7" x14ac:dyDescent="0.3">
      <c r="B3342" s="17">
        <v>46322</v>
      </c>
      <c r="C3342" t="s">
        <v>39</v>
      </c>
      <c r="D3342" t="s">
        <v>230</v>
      </c>
      <c r="E3342">
        <v>111</v>
      </c>
      <c r="F3342" t="str">
        <f>TEXT(tbl_Datos[[#This Row],[Fecha]],"dddd")</f>
        <v>martes</v>
      </c>
      <c r="G3342">
        <f>WEEKNUM(tbl_Datos[[#This Row],[Fecha]])</f>
        <v>44</v>
      </c>
    </row>
    <row r="3343" spans="2:7" x14ac:dyDescent="0.3">
      <c r="B3343" s="17">
        <v>46322</v>
      </c>
      <c r="C3343" t="s">
        <v>39</v>
      </c>
      <c r="D3343" t="s">
        <v>233</v>
      </c>
      <c r="E3343">
        <v>867</v>
      </c>
      <c r="F3343" t="str">
        <f>TEXT(tbl_Datos[[#This Row],[Fecha]],"dddd")</f>
        <v>martes</v>
      </c>
      <c r="G3343">
        <f>WEEKNUM(tbl_Datos[[#This Row],[Fecha]])</f>
        <v>44</v>
      </c>
    </row>
    <row r="3344" spans="2:7" x14ac:dyDescent="0.3">
      <c r="B3344" s="17">
        <v>46322</v>
      </c>
      <c r="C3344" t="s">
        <v>38</v>
      </c>
      <c r="D3344" t="s">
        <v>235</v>
      </c>
      <c r="E3344">
        <v>473</v>
      </c>
      <c r="F3344" t="str">
        <f>TEXT(tbl_Datos[[#This Row],[Fecha]],"dddd")</f>
        <v>martes</v>
      </c>
      <c r="G3344">
        <f>WEEKNUM(tbl_Datos[[#This Row],[Fecha]])</f>
        <v>44</v>
      </c>
    </row>
    <row r="3345" spans="2:7" x14ac:dyDescent="0.3">
      <c r="B3345" s="17">
        <v>46322</v>
      </c>
      <c r="C3345" t="s">
        <v>38</v>
      </c>
      <c r="D3345" t="s">
        <v>223</v>
      </c>
      <c r="E3345">
        <v>689</v>
      </c>
      <c r="F3345" t="str">
        <f>TEXT(tbl_Datos[[#This Row],[Fecha]],"dddd")</f>
        <v>martes</v>
      </c>
      <c r="G3345">
        <f>WEEKNUM(tbl_Datos[[#This Row],[Fecha]])</f>
        <v>44</v>
      </c>
    </row>
    <row r="3346" spans="2:7" x14ac:dyDescent="0.3">
      <c r="B3346" s="17">
        <v>46322</v>
      </c>
      <c r="C3346" t="s">
        <v>106</v>
      </c>
      <c r="D3346" t="s">
        <v>219</v>
      </c>
      <c r="E3346">
        <v>1911</v>
      </c>
      <c r="F3346" t="str">
        <f>TEXT(tbl_Datos[[#This Row],[Fecha]],"dddd")</f>
        <v>martes</v>
      </c>
      <c r="G3346">
        <f>WEEKNUM(tbl_Datos[[#This Row],[Fecha]])</f>
        <v>44</v>
      </c>
    </row>
    <row r="3347" spans="2:7" x14ac:dyDescent="0.3">
      <c r="B3347" s="17">
        <v>46322</v>
      </c>
      <c r="C3347" t="s">
        <v>42</v>
      </c>
      <c r="D3347" t="s">
        <v>236</v>
      </c>
      <c r="E3347">
        <v>44</v>
      </c>
      <c r="F3347" t="str">
        <f>TEXT(tbl_Datos[[#This Row],[Fecha]],"dddd")</f>
        <v>martes</v>
      </c>
      <c r="G3347">
        <f>WEEKNUM(tbl_Datos[[#This Row],[Fecha]])</f>
        <v>44</v>
      </c>
    </row>
    <row r="3348" spans="2:7" x14ac:dyDescent="0.3">
      <c r="B3348" s="17">
        <v>46322</v>
      </c>
      <c r="C3348" t="s">
        <v>38</v>
      </c>
      <c r="D3348" t="s">
        <v>236</v>
      </c>
      <c r="E3348">
        <v>198</v>
      </c>
      <c r="F3348" t="str">
        <f>TEXT(tbl_Datos[[#This Row],[Fecha]],"dddd")</f>
        <v>martes</v>
      </c>
      <c r="G3348">
        <f>WEEKNUM(tbl_Datos[[#This Row],[Fecha]])</f>
        <v>44</v>
      </c>
    </row>
    <row r="3349" spans="2:7" x14ac:dyDescent="0.3">
      <c r="B3349" s="17">
        <v>46322</v>
      </c>
      <c r="C3349" t="s">
        <v>38</v>
      </c>
      <c r="D3349" t="s">
        <v>237</v>
      </c>
      <c r="E3349">
        <v>567</v>
      </c>
      <c r="F3349" t="str">
        <f>TEXT(tbl_Datos[[#This Row],[Fecha]],"dddd")</f>
        <v>martes</v>
      </c>
      <c r="G3349">
        <f>WEEKNUM(tbl_Datos[[#This Row],[Fecha]])</f>
        <v>44</v>
      </c>
    </row>
    <row r="3350" spans="2:7" x14ac:dyDescent="0.3">
      <c r="B3350" s="17">
        <v>46322</v>
      </c>
      <c r="C3350" t="s">
        <v>42</v>
      </c>
      <c r="D3350" t="s">
        <v>239</v>
      </c>
      <c r="E3350">
        <v>494</v>
      </c>
      <c r="F3350" t="str">
        <f>TEXT(tbl_Datos[[#This Row],[Fecha]],"dddd")</f>
        <v>martes</v>
      </c>
      <c r="G3350">
        <f>WEEKNUM(tbl_Datos[[#This Row],[Fecha]])</f>
        <v>44</v>
      </c>
    </row>
    <row r="3351" spans="2:7" x14ac:dyDescent="0.3">
      <c r="B3351" s="17">
        <v>46322</v>
      </c>
      <c r="C3351" t="s">
        <v>106</v>
      </c>
      <c r="D3351" t="s">
        <v>230</v>
      </c>
      <c r="E3351">
        <v>925</v>
      </c>
      <c r="F3351" t="str">
        <f>TEXT(tbl_Datos[[#This Row],[Fecha]],"dddd")</f>
        <v>martes</v>
      </c>
      <c r="G3351">
        <f>WEEKNUM(tbl_Datos[[#This Row],[Fecha]])</f>
        <v>44</v>
      </c>
    </row>
    <row r="3352" spans="2:7" x14ac:dyDescent="0.3">
      <c r="B3352" s="17">
        <v>46322</v>
      </c>
      <c r="C3352" t="s">
        <v>39</v>
      </c>
      <c r="D3352" t="s">
        <v>237</v>
      </c>
      <c r="E3352">
        <v>189</v>
      </c>
      <c r="F3352" t="str">
        <f>TEXT(tbl_Datos[[#This Row],[Fecha]],"dddd")</f>
        <v>martes</v>
      </c>
      <c r="G3352">
        <f>WEEKNUM(tbl_Datos[[#This Row],[Fecha]])</f>
        <v>44</v>
      </c>
    </row>
    <row r="3353" spans="2:7" x14ac:dyDescent="0.3">
      <c r="B3353" s="17">
        <v>46322</v>
      </c>
      <c r="C3353" t="s">
        <v>106</v>
      </c>
      <c r="D3353" t="s">
        <v>236</v>
      </c>
      <c r="E3353">
        <v>33</v>
      </c>
      <c r="F3353" t="str">
        <f>TEXT(tbl_Datos[[#This Row],[Fecha]],"dddd")</f>
        <v>martes</v>
      </c>
      <c r="G3353">
        <f>WEEKNUM(tbl_Datos[[#This Row],[Fecha]])</f>
        <v>44</v>
      </c>
    </row>
    <row r="3354" spans="2:7" x14ac:dyDescent="0.3">
      <c r="B3354" s="17">
        <v>46322</v>
      </c>
      <c r="C3354" t="s">
        <v>106</v>
      </c>
      <c r="D3354" t="s">
        <v>223</v>
      </c>
      <c r="E3354">
        <v>1113</v>
      </c>
      <c r="F3354" t="str">
        <f>TEXT(tbl_Datos[[#This Row],[Fecha]],"dddd")</f>
        <v>martes</v>
      </c>
      <c r="G3354">
        <f>WEEKNUM(tbl_Datos[[#This Row],[Fecha]])</f>
        <v>44</v>
      </c>
    </row>
    <row r="3355" spans="2:7" x14ac:dyDescent="0.3">
      <c r="B3355" s="17">
        <v>46322</v>
      </c>
      <c r="C3355" t="s">
        <v>38</v>
      </c>
      <c r="D3355" t="s">
        <v>236</v>
      </c>
      <c r="E3355">
        <v>88</v>
      </c>
      <c r="F3355" t="str">
        <f>TEXT(tbl_Datos[[#This Row],[Fecha]],"dddd")</f>
        <v>martes</v>
      </c>
      <c r="G3355">
        <f>WEEKNUM(tbl_Datos[[#This Row],[Fecha]])</f>
        <v>44</v>
      </c>
    </row>
    <row r="3356" spans="2:7" x14ac:dyDescent="0.3">
      <c r="B3356" s="17">
        <v>46322</v>
      </c>
      <c r="C3356" t="s">
        <v>39</v>
      </c>
      <c r="D3356" t="s">
        <v>237</v>
      </c>
      <c r="E3356">
        <v>882</v>
      </c>
      <c r="F3356" t="str">
        <f>TEXT(tbl_Datos[[#This Row],[Fecha]],"dddd")</f>
        <v>martes</v>
      </c>
      <c r="G3356">
        <f>WEEKNUM(tbl_Datos[[#This Row],[Fecha]])</f>
        <v>44</v>
      </c>
    </row>
    <row r="3357" spans="2:7" x14ac:dyDescent="0.3">
      <c r="B3357" s="17">
        <v>46322</v>
      </c>
      <c r="C3357" t="s">
        <v>39</v>
      </c>
      <c r="D3357" t="s">
        <v>234</v>
      </c>
      <c r="E3357">
        <v>1173</v>
      </c>
      <c r="F3357" t="str">
        <f>TEXT(tbl_Datos[[#This Row],[Fecha]],"dddd")</f>
        <v>martes</v>
      </c>
      <c r="G3357">
        <f>WEEKNUM(tbl_Datos[[#This Row],[Fecha]])</f>
        <v>44</v>
      </c>
    </row>
    <row r="3358" spans="2:7" x14ac:dyDescent="0.3">
      <c r="B3358" s="17">
        <v>46323</v>
      </c>
      <c r="C3358" t="s">
        <v>38</v>
      </c>
      <c r="D3358" t="s">
        <v>229</v>
      </c>
      <c r="E3358">
        <v>1408</v>
      </c>
      <c r="F3358" t="str">
        <f>TEXT(tbl_Datos[[#This Row],[Fecha]],"dddd")</f>
        <v>miércoles</v>
      </c>
      <c r="G3358">
        <f>WEEKNUM(tbl_Datos[[#This Row],[Fecha]])</f>
        <v>44</v>
      </c>
    </row>
    <row r="3359" spans="2:7" x14ac:dyDescent="0.3">
      <c r="B3359" s="17">
        <v>46323</v>
      </c>
      <c r="C3359" t="s">
        <v>42</v>
      </c>
      <c r="D3359" t="s">
        <v>229</v>
      </c>
      <c r="E3359">
        <v>1760</v>
      </c>
      <c r="F3359" t="str">
        <f>TEXT(tbl_Datos[[#This Row],[Fecha]],"dddd")</f>
        <v>miércoles</v>
      </c>
      <c r="G3359">
        <f>WEEKNUM(tbl_Datos[[#This Row],[Fecha]])</f>
        <v>44</v>
      </c>
    </row>
    <row r="3360" spans="2:7" x14ac:dyDescent="0.3">
      <c r="B3360" s="17">
        <v>46323</v>
      </c>
      <c r="C3360" t="s">
        <v>42</v>
      </c>
      <c r="D3360" t="s">
        <v>231</v>
      </c>
      <c r="E3360">
        <v>176</v>
      </c>
      <c r="F3360" t="str">
        <f>TEXT(tbl_Datos[[#This Row],[Fecha]],"dddd")</f>
        <v>miércoles</v>
      </c>
      <c r="G3360">
        <f>WEEKNUM(tbl_Datos[[#This Row],[Fecha]])</f>
        <v>44</v>
      </c>
    </row>
    <row r="3361" spans="2:7" x14ac:dyDescent="0.3">
      <c r="B3361" s="17">
        <v>46323</v>
      </c>
      <c r="C3361" t="s">
        <v>42</v>
      </c>
      <c r="D3361" t="s">
        <v>215</v>
      </c>
      <c r="E3361">
        <v>1656</v>
      </c>
      <c r="F3361" t="str">
        <f>TEXT(tbl_Datos[[#This Row],[Fecha]],"dddd")</f>
        <v>miércoles</v>
      </c>
      <c r="G3361">
        <f>WEEKNUM(tbl_Datos[[#This Row],[Fecha]])</f>
        <v>44</v>
      </c>
    </row>
    <row r="3362" spans="2:7" x14ac:dyDescent="0.3">
      <c r="B3362" s="17">
        <v>46323</v>
      </c>
      <c r="C3362" t="s">
        <v>42</v>
      </c>
      <c r="D3362" t="s">
        <v>227</v>
      </c>
      <c r="E3362">
        <v>986</v>
      </c>
      <c r="F3362" t="str">
        <f>TEXT(tbl_Datos[[#This Row],[Fecha]],"dddd")</f>
        <v>miércoles</v>
      </c>
      <c r="G3362">
        <f>WEEKNUM(tbl_Datos[[#This Row],[Fecha]])</f>
        <v>44</v>
      </c>
    </row>
    <row r="3363" spans="2:7" x14ac:dyDescent="0.3">
      <c r="B3363" s="17">
        <v>46323</v>
      </c>
      <c r="C3363" t="s">
        <v>42</v>
      </c>
      <c r="D3363" t="s">
        <v>235</v>
      </c>
      <c r="E3363">
        <v>387</v>
      </c>
      <c r="F3363" t="str">
        <f>TEXT(tbl_Datos[[#This Row],[Fecha]],"dddd")</f>
        <v>miércoles</v>
      </c>
      <c r="G3363">
        <f>WEEKNUM(tbl_Datos[[#This Row],[Fecha]])</f>
        <v>44</v>
      </c>
    </row>
    <row r="3364" spans="2:7" x14ac:dyDescent="0.3">
      <c r="B3364" s="17">
        <v>46323</v>
      </c>
      <c r="C3364" t="s">
        <v>106</v>
      </c>
      <c r="D3364" t="s">
        <v>223</v>
      </c>
      <c r="E3364">
        <v>583</v>
      </c>
      <c r="F3364" t="str">
        <f>TEXT(tbl_Datos[[#This Row],[Fecha]],"dddd")</f>
        <v>miércoles</v>
      </c>
      <c r="G3364">
        <f>WEEKNUM(tbl_Datos[[#This Row],[Fecha]])</f>
        <v>44</v>
      </c>
    </row>
    <row r="3365" spans="2:7" x14ac:dyDescent="0.3">
      <c r="B3365" s="17">
        <v>46323</v>
      </c>
      <c r="C3365" t="s">
        <v>106</v>
      </c>
      <c r="D3365" t="s">
        <v>225</v>
      </c>
      <c r="E3365">
        <v>640</v>
      </c>
      <c r="F3365" t="str">
        <f>TEXT(tbl_Datos[[#This Row],[Fecha]],"dddd")</f>
        <v>miércoles</v>
      </c>
      <c r="G3365">
        <f>WEEKNUM(tbl_Datos[[#This Row],[Fecha]])</f>
        <v>44</v>
      </c>
    </row>
    <row r="3366" spans="2:7" x14ac:dyDescent="0.3">
      <c r="B3366" s="17">
        <v>46323</v>
      </c>
      <c r="C3366" t="s">
        <v>38</v>
      </c>
      <c r="D3366" t="s">
        <v>230</v>
      </c>
      <c r="E3366">
        <v>703</v>
      </c>
      <c r="F3366" t="str">
        <f>TEXT(tbl_Datos[[#This Row],[Fecha]],"dddd")</f>
        <v>miércoles</v>
      </c>
      <c r="G3366">
        <f>WEEKNUM(tbl_Datos[[#This Row],[Fecha]])</f>
        <v>44</v>
      </c>
    </row>
    <row r="3367" spans="2:7" x14ac:dyDescent="0.3">
      <c r="B3367" s="17">
        <v>46323</v>
      </c>
      <c r="C3367" t="s">
        <v>42</v>
      </c>
      <c r="D3367" t="s">
        <v>232</v>
      </c>
      <c r="E3367">
        <v>705</v>
      </c>
      <c r="F3367" t="str">
        <f>TEXT(tbl_Datos[[#This Row],[Fecha]],"dddd")</f>
        <v>miércoles</v>
      </c>
      <c r="G3367">
        <f>WEEKNUM(tbl_Datos[[#This Row],[Fecha]])</f>
        <v>44</v>
      </c>
    </row>
    <row r="3368" spans="2:7" x14ac:dyDescent="0.3">
      <c r="B3368" s="17">
        <v>46324</v>
      </c>
      <c r="C3368" t="s">
        <v>38</v>
      </c>
      <c r="D3368" t="s">
        <v>219</v>
      </c>
      <c r="E3368">
        <v>2093</v>
      </c>
      <c r="F3368" t="str">
        <f>TEXT(tbl_Datos[[#This Row],[Fecha]],"dddd")</f>
        <v>jueves</v>
      </c>
      <c r="G3368">
        <f>WEEKNUM(tbl_Datos[[#This Row],[Fecha]])</f>
        <v>44</v>
      </c>
    </row>
    <row r="3369" spans="2:7" x14ac:dyDescent="0.3">
      <c r="B3369" s="17">
        <v>46324</v>
      </c>
      <c r="C3369" t="s">
        <v>42</v>
      </c>
      <c r="D3369" t="s">
        <v>235</v>
      </c>
      <c r="E3369">
        <v>1075</v>
      </c>
      <c r="F3369" t="str">
        <f>TEXT(tbl_Datos[[#This Row],[Fecha]],"dddd")</f>
        <v>jueves</v>
      </c>
      <c r="G3369">
        <f>WEEKNUM(tbl_Datos[[#This Row],[Fecha]])</f>
        <v>44</v>
      </c>
    </row>
    <row r="3370" spans="2:7" x14ac:dyDescent="0.3">
      <c r="B3370" s="17">
        <v>46324</v>
      </c>
      <c r="C3370" t="s">
        <v>106</v>
      </c>
      <c r="D3370" t="s">
        <v>235</v>
      </c>
      <c r="E3370">
        <v>903</v>
      </c>
      <c r="F3370" t="str">
        <f>TEXT(tbl_Datos[[#This Row],[Fecha]],"dddd")</f>
        <v>jueves</v>
      </c>
      <c r="G3370">
        <f>WEEKNUM(tbl_Datos[[#This Row],[Fecha]])</f>
        <v>44</v>
      </c>
    </row>
    <row r="3371" spans="2:7" x14ac:dyDescent="0.3">
      <c r="B3371" s="17">
        <v>46324</v>
      </c>
      <c r="C3371" t="s">
        <v>42</v>
      </c>
      <c r="D3371" t="s">
        <v>228</v>
      </c>
      <c r="E3371">
        <v>504</v>
      </c>
      <c r="F3371" t="str">
        <f>TEXT(tbl_Datos[[#This Row],[Fecha]],"dddd")</f>
        <v>jueves</v>
      </c>
      <c r="G3371">
        <f>WEEKNUM(tbl_Datos[[#This Row],[Fecha]])</f>
        <v>44</v>
      </c>
    </row>
    <row r="3372" spans="2:7" x14ac:dyDescent="0.3">
      <c r="B3372" s="17">
        <v>46324</v>
      </c>
      <c r="C3372" t="s">
        <v>38</v>
      </c>
      <c r="D3372" t="s">
        <v>225</v>
      </c>
      <c r="E3372">
        <v>128</v>
      </c>
      <c r="F3372" t="str">
        <f>TEXT(tbl_Datos[[#This Row],[Fecha]],"dddd")</f>
        <v>jueves</v>
      </c>
      <c r="G3372">
        <f>WEEKNUM(tbl_Datos[[#This Row],[Fecha]])</f>
        <v>44</v>
      </c>
    </row>
    <row r="3373" spans="2:7" x14ac:dyDescent="0.3">
      <c r="B3373" s="17">
        <v>46324</v>
      </c>
      <c r="C3373" t="s">
        <v>106</v>
      </c>
      <c r="D3373" t="s">
        <v>215</v>
      </c>
      <c r="E3373">
        <v>345</v>
      </c>
      <c r="F3373" t="str">
        <f>TEXT(tbl_Datos[[#This Row],[Fecha]],"dddd")</f>
        <v>jueves</v>
      </c>
      <c r="G3373">
        <f>WEEKNUM(tbl_Datos[[#This Row],[Fecha]])</f>
        <v>44</v>
      </c>
    </row>
    <row r="3374" spans="2:7" x14ac:dyDescent="0.3">
      <c r="B3374" s="17">
        <v>46324</v>
      </c>
      <c r="C3374" t="s">
        <v>38</v>
      </c>
      <c r="D3374" t="s">
        <v>232</v>
      </c>
      <c r="E3374">
        <v>987</v>
      </c>
      <c r="F3374" t="str">
        <f>TEXT(tbl_Datos[[#This Row],[Fecha]],"dddd")</f>
        <v>jueves</v>
      </c>
      <c r="G3374">
        <f>WEEKNUM(tbl_Datos[[#This Row],[Fecha]])</f>
        <v>44</v>
      </c>
    </row>
    <row r="3375" spans="2:7" x14ac:dyDescent="0.3">
      <c r="B3375" s="17">
        <v>46324</v>
      </c>
      <c r="C3375" t="s">
        <v>38</v>
      </c>
      <c r="D3375" t="s">
        <v>225</v>
      </c>
      <c r="E3375">
        <v>448</v>
      </c>
      <c r="F3375" t="str">
        <f>TEXT(tbl_Datos[[#This Row],[Fecha]],"dddd")</f>
        <v>jueves</v>
      </c>
      <c r="G3375">
        <f>WEEKNUM(tbl_Datos[[#This Row],[Fecha]])</f>
        <v>44</v>
      </c>
    </row>
    <row r="3376" spans="2:7" x14ac:dyDescent="0.3">
      <c r="B3376" s="17">
        <v>46324</v>
      </c>
      <c r="C3376" t="s">
        <v>39</v>
      </c>
      <c r="D3376" t="s">
        <v>226</v>
      </c>
      <c r="E3376">
        <v>1152</v>
      </c>
      <c r="F3376" t="str">
        <f>TEXT(tbl_Datos[[#This Row],[Fecha]],"dddd")</f>
        <v>jueves</v>
      </c>
      <c r="G3376">
        <f>WEEKNUM(tbl_Datos[[#This Row],[Fecha]])</f>
        <v>44</v>
      </c>
    </row>
    <row r="3377" spans="2:7" x14ac:dyDescent="0.3">
      <c r="B3377" s="17">
        <v>46324</v>
      </c>
      <c r="C3377" t="s">
        <v>38</v>
      </c>
      <c r="D3377" t="s">
        <v>226</v>
      </c>
      <c r="E3377">
        <v>672</v>
      </c>
      <c r="F3377" t="str">
        <f>TEXT(tbl_Datos[[#This Row],[Fecha]],"dddd")</f>
        <v>jueves</v>
      </c>
      <c r="G3377">
        <f>WEEKNUM(tbl_Datos[[#This Row],[Fecha]])</f>
        <v>44</v>
      </c>
    </row>
    <row r="3378" spans="2:7" x14ac:dyDescent="0.3">
      <c r="B3378" s="17">
        <v>46324</v>
      </c>
      <c r="C3378" t="s">
        <v>106</v>
      </c>
      <c r="D3378" t="s">
        <v>229</v>
      </c>
      <c r="E3378">
        <v>1056</v>
      </c>
      <c r="F3378" t="str">
        <f>TEXT(tbl_Datos[[#This Row],[Fecha]],"dddd")</f>
        <v>jueves</v>
      </c>
      <c r="G3378">
        <f>WEEKNUM(tbl_Datos[[#This Row],[Fecha]])</f>
        <v>44</v>
      </c>
    </row>
    <row r="3379" spans="2:7" x14ac:dyDescent="0.3">
      <c r="B3379" s="17">
        <v>46325</v>
      </c>
      <c r="C3379" t="s">
        <v>39</v>
      </c>
      <c r="D3379" t="s">
        <v>227</v>
      </c>
      <c r="E3379">
        <v>1334</v>
      </c>
      <c r="F3379" t="str">
        <f>TEXT(tbl_Datos[[#This Row],[Fecha]],"dddd")</f>
        <v>viernes</v>
      </c>
      <c r="G3379">
        <f>WEEKNUM(tbl_Datos[[#This Row],[Fecha]])</f>
        <v>44</v>
      </c>
    </row>
    <row r="3380" spans="2:7" x14ac:dyDescent="0.3">
      <c r="B3380" s="17">
        <v>46325</v>
      </c>
      <c r="C3380" t="s">
        <v>42</v>
      </c>
      <c r="D3380" t="s">
        <v>231</v>
      </c>
      <c r="E3380">
        <v>44</v>
      </c>
      <c r="F3380" t="str">
        <f>TEXT(tbl_Datos[[#This Row],[Fecha]],"dddd")</f>
        <v>viernes</v>
      </c>
      <c r="G3380">
        <f>WEEKNUM(tbl_Datos[[#This Row],[Fecha]])</f>
        <v>44</v>
      </c>
    </row>
    <row r="3381" spans="2:7" x14ac:dyDescent="0.3">
      <c r="B3381" s="17">
        <v>46325</v>
      </c>
      <c r="C3381" t="s">
        <v>106</v>
      </c>
      <c r="D3381" t="s">
        <v>219</v>
      </c>
      <c r="E3381">
        <v>1274</v>
      </c>
      <c r="F3381" t="str">
        <f>TEXT(tbl_Datos[[#This Row],[Fecha]],"dddd")</f>
        <v>viernes</v>
      </c>
      <c r="G3381">
        <f>WEEKNUM(tbl_Datos[[#This Row],[Fecha]])</f>
        <v>44</v>
      </c>
    </row>
    <row r="3382" spans="2:7" x14ac:dyDescent="0.3">
      <c r="B3382" s="17">
        <v>46325</v>
      </c>
      <c r="C3382" t="s">
        <v>38</v>
      </c>
      <c r="D3382" t="s">
        <v>238</v>
      </c>
      <c r="E3382">
        <v>1218</v>
      </c>
      <c r="F3382" t="str">
        <f>TEXT(tbl_Datos[[#This Row],[Fecha]],"dddd")</f>
        <v>viernes</v>
      </c>
      <c r="G3382">
        <f>WEEKNUM(tbl_Datos[[#This Row],[Fecha]])</f>
        <v>44</v>
      </c>
    </row>
    <row r="3383" spans="2:7" x14ac:dyDescent="0.3">
      <c r="B3383" s="17">
        <v>46325</v>
      </c>
      <c r="C3383" t="s">
        <v>39</v>
      </c>
      <c r="D3383" t="s">
        <v>235</v>
      </c>
      <c r="E3383">
        <v>946</v>
      </c>
      <c r="F3383" t="str">
        <f>TEXT(tbl_Datos[[#This Row],[Fecha]],"dddd")</f>
        <v>viernes</v>
      </c>
      <c r="G3383">
        <f>WEEKNUM(tbl_Datos[[#This Row],[Fecha]])</f>
        <v>44</v>
      </c>
    </row>
    <row r="3384" spans="2:7" x14ac:dyDescent="0.3">
      <c r="B3384" s="17">
        <v>46325</v>
      </c>
      <c r="C3384" t="s">
        <v>42</v>
      </c>
      <c r="D3384" t="s">
        <v>238</v>
      </c>
      <c r="E3384">
        <v>1392</v>
      </c>
      <c r="F3384" t="str">
        <f>TEXT(tbl_Datos[[#This Row],[Fecha]],"dddd")</f>
        <v>viernes</v>
      </c>
      <c r="G3384">
        <f>WEEKNUM(tbl_Datos[[#This Row],[Fecha]])</f>
        <v>44</v>
      </c>
    </row>
    <row r="3385" spans="2:7" x14ac:dyDescent="0.3">
      <c r="B3385" s="17">
        <v>46325</v>
      </c>
      <c r="C3385" t="s">
        <v>38</v>
      </c>
      <c r="D3385" t="s">
        <v>223</v>
      </c>
      <c r="E3385">
        <v>1166</v>
      </c>
      <c r="F3385" t="str">
        <f>TEXT(tbl_Datos[[#This Row],[Fecha]],"dddd")</f>
        <v>viernes</v>
      </c>
      <c r="G3385">
        <f>WEEKNUM(tbl_Datos[[#This Row],[Fecha]])</f>
        <v>44</v>
      </c>
    </row>
    <row r="3386" spans="2:7" x14ac:dyDescent="0.3">
      <c r="B3386" s="17">
        <v>46325</v>
      </c>
      <c r="C3386" t="s">
        <v>106</v>
      </c>
      <c r="D3386" t="s">
        <v>221</v>
      </c>
      <c r="E3386">
        <v>117</v>
      </c>
      <c r="F3386" t="str">
        <f>TEXT(tbl_Datos[[#This Row],[Fecha]],"dddd")</f>
        <v>viernes</v>
      </c>
      <c r="G3386">
        <f>WEEKNUM(tbl_Datos[[#This Row],[Fecha]])</f>
        <v>44</v>
      </c>
    </row>
    <row r="3387" spans="2:7" x14ac:dyDescent="0.3">
      <c r="B3387" s="17">
        <v>46326</v>
      </c>
      <c r="C3387" t="s">
        <v>39</v>
      </c>
      <c r="D3387" t="s">
        <v>219</v>
      </c>
      <c r="E3387">
        <v>637</v>
      </c>
      <c r="F3387" t="str">
        <f>TEXT(tbl_Datos[[#This Row],[Fecha]],"dddd")</f>
        <v>sábado</v>
      </c>
      <c r="G3387">
        <f>WEEKNUM(tbl_Datos[[#This Row],[Fecha]])</f>
        <v>44</v>
      </c>
    </row>
    <row r="3388" spans="2:7" x14ac:dyDescent="0.3">
      <c r="B3388" s="17">
        <v>46326</v>
      </c>
      <c r="C3388" t="s">
        <v>38</v>
      </c>
      <c r="D3388" t="s">
        <v>233</v>
      </c>
      <c r="E3388">
        <v>1122</v>
      </c>
      <c r="F3388" t="str">
        <f>TEXT(tbl_Datos[[#This Row],[Fecha]],"dddd")</f>
        <v>sábado</v>
      </c>
      <c r="G3388">
        <f>WEEKNUM(tbl_Datos[[#This Row],[Fecha]])</f>
        <v>44</v>
      </c>
    </row>
    <row r="3389" spans="2:7" x14ac:dyDescent="0.3">
      <c r="B3389" s="17">
        <v>46326</v>
      </c>
      <c r="C3389" t="s">
        <v>38</v>
      </c>
      <c r="D3389" t="s">
        <v>241</v>
      </c>
      <c r="E3389">
        <v>180</v>
      </c>
      <c r="F3389" t="str">
        <f>TEXT(tbl_Datos[[#This Row],[Fecha]],"dddd")</f>
        <v>sábado</v>
      </c>
      <c r="G3389">
        <f>WEEKNUM(tbl_Datos[[#This Row],[Fecha]])</f>
        <v>44</v>
      </c>
    </row>
    <row r="3390" spans="2:7" x14ac:dyDescent="0.3">
      <c r="B3390" s="17">
        <v>46326</v>
      </c>
      <c r="C3390" t="s">
        <v>106</v>
      </c>
      <c r="D3390" t="s">
        <v>232</v>
      </c>
      <c r="E3390">
        <v>94</v>
      </c>
      <c r="F3390" t="str">
        <f>TEXT(tbl_Datos[[#This Row],[Fecha]],"dddd")</f>
        <v>sábado</v>
      </c>
      <c r="G3390">
        <f>WEEKNUM(tbl_Datos[[#This Row],[Fecha]])</f>
        <v>44</v>
      </c>
    </row>
    <row r="3391" spans="2:7" x14ac:dyDescent="0.3">
      <c r="B3391" s="17">
        <v>46326</v>
      </c>
      <c r="C3391" t="s">
        <v>38</v>
      </c>
      <c r="D3391" t="s">
        <v>228</v>
      </c>
      <c r="E3391">
        <v>936</v>
      </c>
      <c r="F3391" t="str">
        <f>TEXT(tbl_Datos[[#This Row],[Fecha]],"dddd")</f>
        <v>sábado</v>
      </c>
      <c r="G3391">
        <f>WEEKNUM(tbl_Datos[[#This Row],[Fecha]])</f>
        <v>44</v>
      </c>
    </row>
    <row r="3392" spans="2:7" x14ac:dyDescent="0.3">
      <c r="B3392" s="17">
        <v>46326</v>
      </c>
      <c r="C3392" t="s">
        <v>38</v>
      </c>
      <c r="D3392" t="s">
        <v>238</v>
      </c>
      <c r="E3392">
        <v>435</v>
      </c>
      <c r="F3392" t="str">
        <f>TEXT(tbl_Datos[[#This Row],[Fecha]],"dddd")</f>
        <v>sábado</v>
      </c>
      <c r="G3392">
        <f>WEEKNUM(tbl_Datos[[#This Row],[Fecha]])</f>
        <v>44</v>
      </c>
    </row>
    <row r="3393" spans="2:7" x14ac:dyDescent="0.3">
      <c r="B3393" s="17">
        <v>46326</v>
      </c>
      <c r="C3393" t="s">
        <v>38</v>
      </c>
      <c r="D3393" t="s">
        <v>223</v>
      </c>
      <c r="E3393">
        <v>1325</v>
      </c>
      <c r="F3393" t="str">
        <f>TEXT(tbl_Datos[[#This Row],[Fecha]],"dddd")</f>
        <v>sábado</v>
      </c>
      <c r="G3393">
        <f>WEEKNUM(tbl_Datos[[#This Row],[Fecha]])</f>
        <v>44</v>
      </c>
    </row>
    <row r="3394" spans="2:7" x14ac:dyDescent="0.3">
      <c r="B3394" s="17">
        <v>46326</v>
      </c>
      <c r="C3394" t="s">
        <v>38</v>
      </c>
      <c r="D3394" t="s">
        <v>228</v>
      </c>
      <c r="E3394">
        <v>792</v>
      </c>
      <c r="F3394" t="str">
        <f>TEXT(tbl_Datos[[#This Row],[Fecha]],"dddd")</f>
        <v>sábado</v>
      </c>
      <c r="G3394">
        <f>WEEKNUM(tbl_Datos[[#This Row],[Fecha]])</f>
        <v>44</v>
      </c>
    </row>
    <row r="3395" spans="2:7" x14ac:dyDescent="0.3">
      <c r="B3395" s="17">
        <v>46326</v>
      </c>
      <c r="C3395" t="s">
        <v>42</v>
      </c>
      <c r="D3395" t="s">
        <v>225</v>
      </c>
      <c r="E3395">
        <v>832</v>
      </c>
      <c r="F3395" t="str">
        <f>TEXT(tbl_Datos[[#This Row],[Fecha]],"dddd")</f>
        <v>sábado</v>
      </c>
      <c r="G3395">
        <f>WEEKNUM(tbl_Datos[[#This Row],[Fecha]])</f>
        <v>44</v>
      </c>
    </row>
    <row r="3396" spans="2:7" x14ac:dyDescent="0.3">
      <c r="B3396" s="17">
        <v>46326</v>
      </c>
      <c r="C3396" t="s">
        <v>38</v>
      </c>
      <c r="D3396" t="s">
        <v>237</v>
      </c>
      <c r="E3396">
        <v>1071</v>
      </c>
      <c r="F3396" t="str">
        <f>TEXT(tbl_Datos[[#This Row],[Fecha]],"dddd")</f>
        <v>sábado</v>
      </c>
      <c r="G3396">
        <f>WEEKNUM(tbl_Datos[[#This Row],[Fecha]])</f>
        <v>44</v>
      </c>
    </row>
    <row r="3397" spans="2:7" x14ac:dyDescent="0.3">
      <c r="B3397" s="17">
        <v>46327</v>
      </c>
      <c r="C3397" t="s">
        <v>38</v>
      </c>
      <c r="D3397" t="s">
        <v>217</v>
      </c>
      <c r="E3397">
        <v>988</v>
      </c>
      <c r="F3397" t="str">
        <f>TEXT(tbl_Datos[[#This Row],[Fecha]],"dddd")</f>
        <v>domingo</v>
      </c>
      <c r="G3397">
        <f>WEEKNUM(tbl_Datos[[#This Row],[Fecha]])</f>
        <v>45</v>
      </c>
    </row>
    <row r="3398" spans="2:7" x14ac:dyDescent="0.3">
      <c r="B3398" s="17">
        <v>46327</v>
      </c>
      <c r="C3398" t="s">
        <v>38</v>
      </c>
      <c r="D3398" t="s">
        <v>234</v>
      </c>
      <c r="E3398">
        <v>1071</v>
      </c>
      <c r="F3398" t="str">
        <f>TEXT(tbl_Datos[[#This Row],[Fecha]],"dddd")</f>
        <v>domingo</v>
      </c>
      <c r="G3398">
        <f>WEEKNUM(tbl_Datos[[#This Row],[Fecha]])</f>
        <v>45</v>
      </c>
    </row>
    <row r="3399" spans="2:7" x14ac:dyDescent="0.3">
      <c r="B3399" s="17">
        <v>46327</v>
      </c>
      <c r="C3399" t="s">
        <v>38</v>
      </c>
      <c r="D3399" t="s">
        <v>240</v>
      </c>
      <c r="E3399">
        <v>495</v>
      </c>
      <c r="F3399" t="str">
        <f>TEXT(tbl_Datos[[#This Row],[Fecha]],"dddd")</f>
        <v>domingo</v>
      </c>
      <c r="G3399">
        <f>WEEKNUM(tbl_Datos[[#This Row],[Fecha]])</f>
        <v>45</v>
      </c>
    </row>
    <row r="3400" spans="2:7" x14ac:dyDescent="0.3">
      <c r="B3400" s="17">
        <v>46327</v>
      </c>
      <c r="C3400" t="s">
        <v>38</v>
      </c>
      <c r="D3400" t="s">
        <v>231</v>
      </c>
      <c r="E3400">
        <v>374</v>
      </c>
      <c r="F3400" t="str">
        <f>TEXT(tbl_Datos[[#This Row],[Fecha]],"dddd")</f>
        <v>domingo</v>
      </c>
      <c r="G3400">
        <f>WEEKNUM(tbl_Datos[[#This Row],[Fecha]])</f>
        <v>45</v>
      </c>
    </row>
    <row r="3401" spans="2:7" x14ac:dyDescent="0.3">
      <c r="B3401" s="17">
        <v>46327</v>
      </c>
      <c r="C3401" t="s">
        <v>106</v>
      </c>
      <c r="D3401" t="s">
        <v>221</v>
      </c>
      <c r="E3401">
        <v>130</v>
      </c>
      <c r="F3401" t="str">
        <f>TEXT(tbl_Datos[[#This Row],[Fecha]],"dddd")</f>
        <v>domingo</v>
      </c>
      <c r="G3401">
        <f>WEEKNUM(tbl_Datos[[#This Row],[Fecha]])</f>
        <v>45</v>
      </c>
    </row>
    <row r="3402" spans="2:7" x14ac:dyDescent="0.3">
      <c r="B3402" s="17">
        <v>46327</v>
      </c>
      <c r="C3402" t="s">
        <v>42</v>
      </c>
      <c r="D3402" t="s">
        <v>225</v>
      </c>
      <c r="E3402">
        <v>1344</v>
      </c>
      <c r="F3402" t="str">
        <f>TEXT(tbl_Datos[[#This Row],[Fecha]],"dddd")</f>
        <v>domingo</v>
      </c>
      <c r="G3402">
        <f>WEEKNUM(tbl_Datos[[#This Row],[Fecha]])</f>
        <v>45</v>
      </c>
    </row>
    <row r="3403" spans="2:7" x14ac:dyDescent="0.3">
      <c r="B3403" s="17">
        <v>46327</v>
      </c>
      <c r="C3403" t="s">
        <v>106</v>
      </c>
      <c r="D3403" t="s">
        <v>235</v>
      </c>
      <c r="E3403">
        <v>817</v>
      </c>
      <c r="F3403" t="str">
        <f>TEXT(tbl_Datos[[#This Row],[Fecha]],"dddd")</f>
        <v>domingo</v>
      </c>
      <c r="G3403">
        <f>WEEKNUM(tbl_Datos[[#This Row],[Fecha]])</f>
        <v>45</v>
      </c>
    </row>
    <row r="3404" spans="2:7" x14ac:dyDescent="0.3">
      <c r="B3404" s="17">
        <v>46327</v>
      </c>
      <c r="C3404" t="s">
        <v>42</v>
      </c>
      <c r="D3404" t="s">
        <v>215</v>
      </c>
      <c r="E3404">
        <v>207</v>
      </c>
      <c r="F3404" t="str">
        <f>TEXT(tbl_Datos[[#This Row],[Fecha]],"dddd")</f>
        <v>domingo</v>
      </c>
      <c r="G3404">
        <f>WEEKNUM(tbl_Datos[[#This Row],[Fecha]])</f>
        <v>45</v>
      </c>
    </row>
    <row r="3405" spans="2:7" x14ac:dyDescent="0.3">
      <c r="B3405" s="17">
        <v>46327</v>
      </c>
      <c r="C3405" t="s">
        <v>106</v>
      </c>
      <c r="D3405" t="s">
        <v>226</v>
      </c>
      <c r="E3405">
        <v>1344</v>
      </c>
      <c r="F3405" t="str">
        <f>TEXT(tbl_Datos[[#This Row],[Fecha]],"dddd")</f>
        <v>domingo</v>
      </c>
      <c r="G3405">
        <f>WEEKNUM(tbl_Datos[[#This Row],[Fecha]])</f>
        <v>45</v>
      </c>
    </row>
    <row r="3406" spans="2:7" x14ac:dyDescent="0.3">
      <c r="B3406" s="17">
        <v>46328</v>
      </c>
      <c r="C3406" t="s">
        <v>38</v>
      </c>
      <c r="D3406" t="s">
        <v>230</v>
      </c>
      <c r="E3406">
        <v>703</v>
      </c>
      <c r="F3406" t="str">
        <f>TEXT(tbl_Datos[[#This Row],[Fecha]],"dddd")</f>
        <v>lunes</v>
      </c>
      <c r="G3406">
        <f>WEEKNUM(tbl_Datos[[#This Row],[Fecha]])</f>
        <v>45</v>
      </c>
    </row>
    <row r="3407" spans="2:7" x14ac:dyDescent="0.3">
      <c r="B3407" s="17">
        <v>46328</v>
      </c>
      <c r="C3407" t="s">
        <v>106</v>
      </c>
      <c r="D3407" t="s">
        <v>226</v>
      </c>
      <c r="E3407">
        <v>768</v>
      </c>
      <c r="F3407" t="str">
        <f>TEXT(tbl_Datos[[#This Row],[Fecha]],"dddd")</f>
        <v>lunes</v>
      </c>
      <c r="G3407">
        <f>WEEKNUM(tbl_Datos[[#This Row],[Fecha]])</f>
        <v>45</v>
      </c>
    </row>
    <row r="3408" spans="2:7" x14ac:dyDescent="0.3">
      <c r="B3408" s="17">
        <v>46328</v>
      </c>
      <c r="C3408" t="s">
        <v>42</v>
      </c>
      <c r="D3408" t="s">
        <v>226</v>
      </c>
      <c r="E3408">
        <v>96</v>
      </c>
      <c r="F3408" t="str">
        <f>TEXT(tbl_Datos[[#This Row],[Fecha]],"dddd")</f>
        <v>lunes</v>
      </c>
      <c r="G3408">
        <f>WEEKNUM(tbl_Datos[[#This Row],[Fecha]])</f>
        <v>45</v>
      </c>
    </row>
    <row r="3409" spans="2:7" x14ac:dyDescent="0.3">
      <c r="B3409" s="17">
        <v>46328</v>
      </c>
      <c r="C3409" t="s">
        <v>42</v>
      </c>
      <c r="D3409" t="s">
        <v>236</v>
      </c>
      <c r="E3409">
        <v>88</v>
      </c>
      <c r="F3409" t="str">
        <f>TEXT(tbl_Datos[[#This Row],[Fecha]],"dddd")</f>
        <v>lunes</v>
      </c>
      <c r="G3409">
        <f>WEEKNUM(tbl_Datos[[#This Row],[Fecha]])</f>
        <v>45</v>
      </c>
    </row>
    <row r="3410" spans="2:7" x14ac:dyDescent="0.3">
      <c r="B3410" s="17">
        <v>46328</v>
      </c>
      <c r="C3410" t="s">
        <v>38</v>
      </c>
      <c r="D3410" t="s">
        <v>234</v>
      </c>
      <c r="E3410">
        <v>765</v>
      </c>
      <c r="F3410" t="str">
        <f>TEXT(tbl_Datos[[#This Row],[Fecha]],"dddd")</f>
        <v>lunes</v>
      </c>
      <c r="G3410">
        <f>WEEKNUM(tbl_Datos[[#This Row],[Fecha]])</f>
        <v>45</v>
      </c>
    </row>
    <row r="3411" spans="2:7" x14ac:dyDescent="0.3">
      <c r="B3411" s="17">
        <v>46328</v>
      </c>
      <c r="C3411" t="s">
        <v>39</v>
      </c>
      <c r="D3411" t="s">
        <v>215</v>
      </c>
      <c r="E3411">
        <v>138</v>
      </c>
      <c r="F3411" t="str">
        <f>TEXT(tbl_Datos[[#This Row],[Fecha]],"dddd")</f>
        <v>lunes</v>
      </c>
      <c r="G3411">
        <f>WEEKNUM(tbl_Datos[[#This Row],[Fecha]])</f>
        <v>45</v>
      </c>
    </row>
    <row r="3412" spans="2:7" x14ac:dyDescent="0.3">
      <c r="B3412" s="17">
        <v>46328</v>
      </c>
      <c r="C3412" t="s">
        <v>106</v>
      </c>
      <c r="D3412" t="s">
        <v>239</v>
      </c>
      <c r="E3412">
        <v>114</v>
      </c>
      <c r="F3412" t="str">
        <f>TEXT(tbl_Datos[[#This Row],[Fecha]],"dddd")</f>
        <v>lunes</v>
      </c>
      <c r="G3412">
        <f>WEEKNUM(tbl_Datos[[#This Row],[Fecha]])</f>
        <v>45</v>
      </c>
    </row>
    <row r="3413" spans="2:7" x14ac:dyDescent="0.3">
      <c r="B3413" s="17">
        <v>46328</v>
      </c>
      <c r="C3413" t="s">
        <v>42</v>
      </c>
      <c r="D3413" t="s">
        <v>237</v>
      </c>
      <c r="E3413">
        <v>1512</v>
      </c>
      <c r="F3413" t="str">
        <f>TEXT(tbl_Datos[[#This Row],[Fecha]],"dddd")</f>
        <v>lunes</v>
      </c>
      <c r="G3413">
        <f>WEEKNUM(tbl_Datos[[#This Row],[Fecha]])</f>
        <v>45</v>
      </c>
    </row>
    <row r="3414" spans="2:7" x14ac:dyDescent="0.3">
      <c r="B3414" s="17">
        <v>46328</v>
      </c>
      <c r="C3414" t="s">
        <v>42</v>
      </c>
      <c r="D3414" t="s">
        <v>238</v>
      </c>
      <c r="E3414">
        <v>1653</v>
      </c>
      <c r="F3414" t="str">
        <f>TEXT(tbl_Datos[[#This Row],[Fecha]],"dddd")</f>
        <v>lunes</v>
      </c>
      <c r="G3414">
        <f>WEEKNUM(tbl_Datos[[#This Row],[Fecha]])</f>
        <v>45</v>
      </c>
    </row>
    <row r="3415" spans="2:7" x14ac:dyDescent="0.3">
      <c r="B3415" s="17">
        <v>46328</v>
      </c>
      <c r="C3415" t="s">
        <v>39</v>
      </c>
      <c r="D3415" t="s">
        <v>233</v>
      </c>
      <c r="E3415">
        <v>816</v>
      </c>
      <c r="F3415" t="str">
        <f>TEXT(tbl_Datos[[#This Row],[Fecha]],"dddd")</f>
        <v>lunes</v>
      </c>
      <c r="G3415">
        <f>WEEKNUM(tbl_Datos[[#This Row],[Fecha]])</f>
        <v>45</v>
      </c>
    </row>
    <row r="3416" spans="2:7" x14ac:dyDescent="0.3">
      <c r="B3416" s="17">
        <v>46328</v>
      </c>
      <c r="C3416" t="s">
        <v>106</v>
      </c>
      <c r="D3416" t="s">
        <v>232</v>
      </c>
      <c r="E3416">
        <v>235</v>
      </c>
      <c r="F3416" t="str">
        <f>TEXT(tbl_Datos[[#This Row],[Fecha]],"dddd")</f>
        <v>lunes</v>
      </c>
      <c r="G3416">
        <f>WEEKNUM(tbl_Datos[[#This Row],[Fecha]])</f>
        <v>45</v>
      </c>
    </row>
    <row r="3417" spans="2:7" x14ac:dyDescent="0.3">
      <c r="B3417" s="17">
        <v>46329</v>
      </c>
      <c r="C3417" t="s">
        <v>106</v>
      </c>
      <c r="D3417" t="s">
        <v>229</v>
      </c>
      <c r="E3417">
        <v>1408</v>
      </c>
      <c r="F3417" t="str">
        <f>TEXT(tbl_Datos[[#This Row],[Fecha]],"dddd")</f>
        <v>martes</v>
      </c>
      <c r="G3417">
        <f>WEEKNUM(tbl_Datos[[#This Row],[Fecha]])</f>
        <v>45</v>
      </c>
    </row>
    <row r="3418" spans="2:7" x14ac:dyDescent="0.3">
      <c r="B3418" s="17">
        <v>46329</v>
      </c>
      <c r="C3418" t="s">
        <v>106</v>
      </c>
      <c r="D3418" t="s">
        <v>235</v>
      </c>
      <c r="E3418">
        <v>1032</v>
      </c>
      <c r="F3418" t="str">
        <f>TEXT(tbl_Datos[[#This Row],[Fecha]],"dddd")</f>
        <v>martes</v>
      </c>
      <c r="G3418">
        <f>WEEKNUM(tbl_Datos[[#This Row],[Fecha]])</f>
        <v>45</v>
      </c>
    </row>
    <row r="3419" spans="2:7" x14ac:dyDescent="0.3">
      <c r="B3419" s="17">
        <v>46329</v>
      </c>
      <c r="C3419" t="s">
        <v>39</v>
      </c>
      <c r="D3419" t="s">
        <v>240</v>
      </c>
      <c r="E3419">
        <v>1035</v>
      </c>
      <c r="F3419" t="str">
        <f>TEXT(tbl_Datos[[#This Row],[Fecha]],"dddd")</f>
        <v>martes</v>
      </c>
      <c r="G3419">
        <f>WEEKNUM(tbl_Datos[[#This Row],[Fecha]])</f>
        <v>45</v>
      </c>
    </row>
    <row r="3420" spans="2:7" x14ac:dyDescent="0.3">
      <c r="B3420" s="17">
        <v>46329</v>
      </c>
      <c r="C3420" t="s">
        <v>42</v>
      </c>
      <c r="D3420" t="s">
        <v>237</v>
      </c>
      <c r="E3420">
        <v>1260</v>
      </c>
      <c r="F3420" t="str">
        <f>TEXT(tbl_Datos[[#This Row],[Fecha]],"dddd")</f>
        <v>martes</v>
      </c>
      <c r="G3420">
        <f>WEEKNUM(tbl_Datos[[#This Row],[Fecha]])</f>
        <v>45</v>
      </c>
    </row>
    <row r="3421" spans="2:7" x14ac:dyDescent="0.3">
      <c r="B3421" s="17">
        <v>46329</v>
      </c>
      <c r="C3421" t="s">
        <v>39</v>
      </c>
      <c r="D3421" t="s">
        <v>217</v>
      </c>
      <c r="E3421">
        <v>1040</v>
      </c>
      <c r="F3421" t="str">
        <f>TEXT(tbl_Datos[[#This Row],[Fecha]],"dddd")</f>
        <v>martes</v>
      </c>
      <c r="G3421">
        <f>WEEKNUM(tbl_Datos[[#This Row],[Fecha]])</f>
        <v>45</v>
      </c>
    </row>
    <row r="3422" spans="2:7" x14ac:dyDescent="0.3">
      <c r="B3422" s="17">
        <v>46329</v>
      </c>
      <c r="C3422" t="s">
        <v>42</v>
      </c>
      <c r="D3422" t="s">
        <v>242</v>
      </c>
      <c r="E3422">
        <v>969</v>
      </c>
      <c r="F3422" t="str">
        <f>TEXT(tbl_Datos[[#This Row],[Fecha]],"dddd")</f>
        <v>martes</v>
      </c>
      <c r="G3422">
        <f>WEEKNUM(tbl_Datos[[#This Row],[Fecha]])</f>
        <v>45</v>
      </c>
    </row>
    <row r="3423" spans="2:7" x14ac:dyDescent="0.3">
      <c r="B3423" s="17">
        <v>46329</v>
      </c>
      <c r="C3423" t="s">
        <v>38</v>
      </c>
      <c r="D3423" t="s">
        <v>234</v>
      </c>
      <c r="E3423">
        <v>765</v>
      </c>
      <c r="F3423" t="str">
        <f>TEXT(tbl_Datos[[#This Row],[Fecha]],"dddd")</f>
        <v>martes</v>
      </c>
      <c r="G3423">
        <f>WEEKNUM(tbl_Datos[[#This Row],[Fecha]])</f>
        <v>45</v>
      </c>
    </row>
    <row r="3424" spans="2:7" x14ac:dyDescent="0.3">
      <c r="B3424" s="17">
        <v>46330</v>
      </c>
      <c r="C3424" t="s">
        <v>38</v>
      </c>
      <c r="D3424" t="s">
        <v>229</v>
      </c>
      <c r="E3424">
        <v>176</v>
      </c>
      <c r="F3424" t="str">
        <f>TEXT(tbl_Datos[[#This Row],[Fecha]],"dddd")</f>
        <v>miércoles</v>
      </c>
      <c r="G3424">
        <f>WEEKNUM(tbl_Datos[[#This Row],[Fecha]])</f>
        <v>45</v>
      </c>
    </row>
    <row r="3425" spans="2:7" x14ac:dyDescent="0.3">
      <c r="B3425" s="17">
        <v>46330</v>
      </c>
      <c r="C3425" t="s">
        <v>38</v>
      </c>
      <c r="D3425" t="s">
        <v>236</v>
      </c>
      <c r="E3425">
        <v>209</v>
      </c>
      <c r="F3425" t="str">
        <f>TEXT(tbl_Datos[[#This Row],[Fecha]],"dddd")</f>
        <v>miércoles</v>
      </c>
      <c r="G3425">
        <f>WEEKNUM(tbl_Datos[[#This Row],[Fecha]])</f>
        <v>45</v>
      </c>
    </row>
    <row r="3426" spans="2:7" x14ac:dyDescent="0.3">
      <c r="B3426" s="17">
        <v>46330</v>
      </c>
      <c r="C3426" t="s">
        <v>42</v>
      </c>
      <c r="D3426" t="s">
        <v>237</v>
      </c>
      <c r="E3426">
        <v>693</v>
      </c>
      <c r="F3426" t="str">
        <f>TEXT(tbl_Datos[[#This Row],[Fecha]],"dddd")</f>
        <v>miércoles</v>
      </c>
      <c r="G3426">
        <f>WEEKNUM(tbl_Datos[[#This Row],[Fecha]])</f>
        <v>45</v>
      </c>
    </row>
    <row r="3427" spans="2:7" x14ac:dyDescent="0.3">
      <c r="B3427" s="17">
        <v>46330</v>
      </c>
      <c r="C3427" t="s">
        <v>39</v>
      </c>
      <c r="D3427" t="s">
        <v>223</v>
      </c>
      <c r="E3427">
        <v>954</v>
      </c>
      <c r="F3427" t="str">
        <f>TEXT(tbl_Datos[[#This Row],[Fecha]],"dddd")</f>
        <v>miércoles</v>
      </c>
      <c r="G3427">
        <f>WEEKNUM(tbl_Datos[[#This Row],[Fecha]])</f>
        <v>45</v>
      </c>
    </row>
    <row r="3428" spans="2:7" x14ac:dyDescent="0.3">
      <c r="B3428" s="17">
        <v>46330</v>
      </c>
      <c r="C3428" t="s">
        <v>38</v>
      </c>
      <c r="D3428" t="s">
        <v>233</v>
      </c>
      <c r="E3428">
        <v>204</v>
      </c>
      <c r="F3428" t="str">
        <f>TEXT(tbl_Datos[[#This Row],[Fecha]],"dddd")</f>
        <v>miércoles</v>
      </c>
      <c r="G3428">
        <f>WEEKNUM(tbl_Datos[[#This Row],[Fecha]])</f>
        <v>45</v>
      </c>
    </row>
    <row r="3429" spans="2:7" x14ac:dyDescent="0.3">
      <c r="B3429" s="17">
        <v>46330</v>
      </c>
      <c r="C3429" t="s">
        <v>106</v>
      </c>
      <c r="D3429" t="s">
        <v>242</v>
      </c>
      <c r="E3429">
        <v>114</v>
      </c>
      <c r="F3429" t="str">
        <f>TEXT(tbl_Datos[[#This Row],[Fecha]],"dddd")</f>
        <v>miércoles</v>
      </c>
      <c r="G3429">
        <f>WEEKNUM(tbl_Datos[[#This Row],[Fecha]])</f>
        <v>45</v>
      </c>
    </row>
    <row r="3430" spans="2:7" x14ac:dyDescent="0.3">
      <c r="B3430" s="17">
        <v>46330</v>
      </c>
      <c r="C3430" t="s">
        <v>106</v>
      </c>
      <c r="D3430" t="s">
        <v>235</v>
      </c>
      <c r="E3430">
        <v>43</v>
      </c>
      <c r="F3430" t="str">
        <f>TEXT(tbl_Datos[[#This Row],[Fecha]],"dddd")</f>
        <v>miércoles</v>
      </c>
      <c r="G3430">
        <f>WEEKNUM(tbl_Datos[[#This Row],[Fecha]])</f>
        <v>45</v>
      </c>
    </row>
    <row r="3431" spans="2:7" x14ac:dyDescent="0.3">
      <c r="B3431" s="17">
        <v>46330</v>
      </c>
      <c r="C3431" t="s">
        <v>38</v>
      </c>
      <c r="D3431" t="s">
        <v>226</v>
      </c>
      <c r="E3431">
        <v>2208</v>
      </c>
      <c r="F3431" t="str">
        <f>TEXT(tbl_Datos[[#This Row],[Fecha]],"dddd")</f>
        <v>miércoles</v>
      </c>
      <c r="G3431">
        <f>WEEKNUM(tbl_Datos[[#This Row],[Fecha]])</f>
        <v>45</v>
      </c>
    </row>
    <row r="3432" spans="2:7" x14ac:dyDescent="0.3">
      <c r="B3432" s="17">
        <v>46330</v>
      </c>
      <c r="C3432" t="s">
        <v>42</v>
      </c>
      <c r="D3432" t="s">
        <v>225</v>
      </c>
      <c r="E3432">
        <v>1536</v>
      </c>
      <c r="F3432" t="str">
        <f>TEXT(tbl_Datos[[#This Row],[Fecha]],"dddd")</f>
        <v>miércoles</v>
      </c>
      <c r="G3432">
        <f>WEEKNUM(tbl_Datos[[#This Row],[Fecha]])</f>
        <v>45</v>
      </c>
    </row>
    <row r="3433" spans="2:7" x14ac:dyDescent="0.3">
      <c r="B3433" s="17">
        <v>46330</v>
      </c>
      <c r="C3433" t="s">
        <v>39</v>
      </c>
      <c r="D3433" t="s">
        <v>241</v>
      </c>
      <c r="E3433">
        <v>1200</v>
      </c>
      <c r="F3433" t="str">
        <f>TEXT(tbl_Datos[[#This Row],[Fecha]],"dddd")</f>
        <v>miércoles</v>
      </c>
      <c r="G3433">
        <f>WEEKNUM(tbl_Datos[[#This Row],[Fecha]])</f>
        <v>45</v>
      </c>
    </row>
    <row r="3434" spans="2:7" x14ac:dyDescent="0.3">
      <c r="B3434" s="17">
        <v>46330</v>
      </c>
      <c r="C3434" t="s">
        <v>42</v>
      </c>
      <c r="D3434" t="s">
        <v>240</v>
      </c>
      <c r="E3434">
        <v>855</v>
      </c>
      <c r="F3434" t="str">
        <f>TEXT(tbl_Datos[[#This Row],[Fecha]],"dddd")</f>
        <v>miércoles</v>
      </c>
      <c r="G3434">
        <f>WEEKNUM(tbl_Datos[[#This Row],[Fecha]])</f>
        <v>45</v>
      </c>
    </row>
    <row r="3435" spans="2:7" x14ac:dyDescent="0.3">
      <c r="B3435" s="17">
        <v>46330</v>
      </c>
      <c r="C3435" t="s">
        <v>42</v>
      </c>
      <c r="D3435" t="s">
        <v>233</v>
      </c>
      <c r="E3435">
        <v>1020</v>
      </c>
      <c r="F3435" t="str">
        <f>TEXT(tbl_Datos[[#This Row],[Fecha]],"dddd")</f>
        <v>miércoles</v>
      </c>
      <c r="G3435">
        <f>WEEKNUM(tbl_Datos[[#This Row],[Fecha]])</f>
        <v>45</v>
      </c>
    </row>
    <row r="3436" spans="2:7" x14ac:dyDescent="0.3">
      <c r="B3436" s="17">
        <v>46330</v>
      </c>
      <c r="C3436" t="s">
        <v>42</v>
      </c>
      <c r="D3436" t="s">
        <v>231</v>
      </c>
      <c r="E3436">
        <v>22</v>
      </c>
      <c r="F3436" t="str">
        <f>TEXT(tbl_Datos[[#This Row],[Fecha]],"dddd")</f>
        <v>miércoles</v>
      </c>
      <c r="G3436">
        <f>WEEKNUM(tbl_Datos[[#This Row],[Fecha]])</f>
        <v>45</v>
      </c>
    </row>
    <row r="3437" spans="2:7" x14ac:dyDescent="0.3">
      <c r="B3437" s="17">
        <v>46330</v>
      </c>
      <c r="C3437" t="s">
        <v>39</v>
      </c>
      <c r="D3437" t="s">
        <v>217</v>
      </c>
      <c r="E3437">
        <v>416</v>
      </c>
      <c r="F3437" t="str">
        <f>TEXT(tbl_Datos[[#This Row],[Fecha]],"dddd")</f>
        <v>miércoles</v>
      </c>
      <c r="G3437">
        <f>WEEKNUM(tbl_Datos[[#This Row],[Fecha]])</f>
        <v>45</v>
      </c>
    </row>
    <row r="3438" spans="2:7" x14ac:dyDescent="0.3">
      <c r="B3438" s="17">
        <v>46330</v>
      </c>
      <c r="C3438" t="s">
        <v>106</v>
      </c>
      <c r="D3438" t="s">
        <v>233</v>
      </c>
      <c r="E3438">
        <v>459</v>
      </c>
      <c r="F3438" t="str">
        <f>TEXT(tbl_Datos[[#This Row],[Fecha]],"dddd")</f>
        <v>miércoles</v>
      </c>
      <c r="G3438">
        <f>WEEKNUM(tbl_Datos[[#This Row],[Fecha]])</f>
        <v>45</v>
      </c>
    </row>
    <row r="3439" spans="2:7" x14ac:dyDescent="0.3">
      <c r="B3439" s="17">
        <v>46330</v>
      </c>
      <c r="C3439" t="s">
        <v>42</v>
      </c>
      <c r="D3439" t="s">
        <v>228</v>
      </c>
      <c r="E3439">
        <v>1152</v>
      </c>
      <c r="F3439" t="str">
        <f>TEXT(tbl_Datos[[#This Row],[Fecha]],"dddd")</f>
        <v>miércoles</v>
      </c>
      <c r="G3439">
        <f>WEEKNUM(tbl_Datos[[#This Row],[Fecha]])</f>
        <v>45</v>
      </c>
    </row>
    <row r="3440" spans="2:7" x14ac:dyDescent="0.3">
      <c r="B3440" s="17">
        <v>46330</v>
      </c>
      <c r="C3440" t="s">
        <v>42</v>
      </c>
      <c r="D3440" t="s">
        <v>227</v>
      </c>
      <c r="E3440">
        <v>754</v>
      </c>
      <c r="F3440" t="str">
        <f>TEXT(tbl_Datos[[#This Row],[Fecha]],"dddd")</f>
        <v>miércoles</v>
      </c>
      <c r="G3440">
        <f>WEEKNUM(tbl_Datos[[#This Row],[Fecha]])</f>
        <v>45</v>
      </c>
    </row>
    <row r="3441" spans="2:7" x14ac:dyDescent="0.3">
      <c r="B3441" s="17">
        <v>46330</v>
      </c>
      <c r="C3441" t="s">
        <v>106</v>
      </c>
      <c r="D3441" t="s">
        <v>219</v>
      </c>
      <c r="E3441">
        <v>1911</v>
      </c>
      <c r="F3441" t="str">
        <f>TEXT(tbl_Datos[[#This Row],[Fecha]],"dddd")</f>
        <v>miércoles</v>
      </c>
      <c r="G3441">
        <f>WEEKNUM(tbl_Datos[[#This Row],[Fecha]])</f>
        <v>45</v>
      </c>
    </row>
    <row r="3442" spans="2:7" x14ac:dyDescent="0.3">
      <c r="B3442" s="17">
        <v>46331</v>
      </c>
      <c r="C3442" t="s">
        <v>42</v>
      </c>
      <c r="D3442" t="s">
        <v>231</v>
      </c>
      <c r="E3442">
        <v>132</v>
      </c>
      <c r="F3442" t="str">
        <f>TEXT(tbl_Datos[[#This Row],[Fecha]],"dddd")</f>
        <v>jueves</v>
      </c>
      <c r="G3442">
        <f>WEEKNUM(tbl_Datos[[#This Row],[Fecha]])</f>
        <v>45</v>
      </c>
    </row>
    <row r="3443" spans="2:7" x14ac:dyDescent="0.3">
      <c r="B3443" s="17">
        <v>46331</v>
      </c>
      <c r="C3443" t="s">
        <v>39</v>
      </c>
      <c r="D3443" t="s">
        <v>215</v>
      </c>
      <c r="E3443">
        <v>1656</v>
      </c>
      <c r="F3443" t="str">
        <f>TEXT(tbl_Datos[[#This Row],[Fecha]],"dddd")</f>
        <v>jueves</v>
      </c>
      <c r="G3443">
        <f>WEEKNUM(tbl_Datos[[#This Row],[Fecha]])</f>
        <v>45</v>
      </c>
    </row>
    <row r="3444" spans="2:7" x14ac:dyDescent="0.3">
      <c r="B3444" s="17">
        <v>46331</v>
      </c>
      <c r="C3444" t="s">
        <v>38</v>
      </c>
      <c r="D3444" t="s">
        <v>242</v>
      </c>
      <c r="E3444">
        <v>1311</v>
      </c>
      <c r="F3444" t="str">
        <f>TEXT(tbl_Datos[[#This Row],[Fecha]],"dddd")</f>
        <v>jueves</v>
      </c>
      <c r="G3444">
        <f>WEEKNUM(tbl_Datos[[#This Row],[Fecha]])</f>
        <v>45</v>
      </c>
    </row>
    <row r="3445" spans="2:7" x14ac:dyDescent="0.3">
      <c r="B3445" s="17">
        <v>46331</v>
      </c>
      <c r="C3445" t="s">
        <v>39</v>
      </c>
      <c r="D3445" t="s">
        <v>223</v>
      </c>
      <c r="E3445">
        <v>954</v>
      </c>
      <c r="F3445" t="str">
        <f>TEXT(tbl_Datos[[#This Row],[Fecha]],"dddd")</f>
        <v>jueves</v>
      </c>
      <c r="G3445">
        <f>WEEKNUM(tbl_Datos[[#This Row],[Fecha]])</f>
        <v>45</v>
      </c>
    </row>
    <row r="3446" spans="2:7" x14ac:dyDescent="0.3">
      <c r="B3446" s="17">
        <v>46331</v>
      </c>
      <c r="C3446" t="s">
        <v>38</v>
      </c>
      <c r="D3446" t="s">
        <v>236</v>
      </c>
      <c r="E3446">
        <v>110</v>
      </c>
      <c r="F3446" t="str">
        <f>TEXT(tbl_Datos[[#This Row],[Fecha]],"dddd")</f>
        <v>jueves</v>
      </c>
      <c r="G3446">
        <f>WEEKNUM(tbl_Datos[[#This Row],[Fecha]])</f>
        <v>45</v>
      </c>
    </row>
    <row r="3447" spans="2:7" x14ac:dyDescent="0.3">
      <c r="B3447" s="17">
        <v>46331</v>
      </c>
      <c r="C3447" t="s">
        <v>39</v>
      </c>
      <c r="D3447" t="s">
        <v>215</v>
      </c>
      <c r="E3447">
        <v>138</v>
      </c>
      <c r="F3447" t="str">
        <f>TEXT(tbl_Datos[[#This Row],[Fecha]],"dddd")</f>
        <v>jueves</v>
      </c>
      <c r="G3447">
        <f>WEEKNUM(tbl_Datos[[#This Row],[Fecha]])</f>
        <v>45</v>
      </c>
    </row>
    <row r="3448" spans="2:7" x14ac:dyDescent="0.3">
      <c r="B3448" s="17">
        <v>46331</v>
      </c>
      <c r="C3448" t="s">
        <v>42</v>
      </c>
      <c r="D3448" t="s">
        <v>217</v>
      </c>
      <c r="E3448">
        <v>936</v>
      </c>
      <c r="F3448" t="str">
        <f>TEXT(tbl_Datos[[#This Row],[Fecha]],"dddd")</f>
        <v>jueves</v>
      </c>
      <c r="G3448">
        <f>WEEKNUM(tbl_Datos[[#This Row],[Fecha]])</f>
        <v>45</v>
      </c>
    </row>
    <row r="3449" spans="2:7" x14ac:dyDescent="0.3">
      <c r="B3449" s="17">
        <v>46331</v>
      </c>
      <c r="C3449" t="s">
        <v>42</v>
      </c>
      <c r="D3449" t="s">
        <v>240</v>
      </c>
      <c r="E3449">
        <v>855</v>
      </c>
      <c r="F3449" t="str">
        <f>TEXT(tbl_Datos[[#This Row],[Fecha]],"dddd")</f>
        <v>jueves</v>
      </c>
      <c r="G3449">
        <f>WEEKNUM(tbl_Datos[[#This Row],[Fecha]])</f>
        <v>45</v>
      </c>
    </row>
    <row r="3450" spans="2:7" x14ac:dyDescent="0.3">
      <c r="B3450" s="17">
        <v>46331</v>
      </c>
      <c r="C3450" t="s">
        <v>38</v>
      </c>
      <c r="D3450" t="s">
        <v>217</v>
      </c>
      <c r="E3450">
        <v>364</v>
      </c>
      <c r="F3450" t="str">
        <f>TEXT(tbl_Datos[[#This Row],[Fecha]],"dddd")</f>
        <v>jueves</v>
      </c>
      <c r="G3450">
        <f>WEEKNUM(tbl_Datos[[#This Row],[Fecha]])</f>
        <v>45</v>
      </c>
    </row>
    <row r="3451" spans="2:7" x14ac:dyDescent="0.3">
      <c r="B3451" s="17">
        <v>46332</v>
      </c>
      <c r="C3451" t="s">
        <v>39</v>
      </c>
      <c r="D3451" t="s">
        <v>235</v>
      </c>
      <c r="E3451">
        <v>903</v>
      </c>
      <c r="F3451" t="str">
        <f>TEXT(tbl_Datos[[#This Row],[Fecha]],"dddd")</f>
        <v>viernes</v>
      </c>
      <c r="G3451">
        <f>WEEKNUM(tbl_Datos[[#This Row],[Fecha]])</f>
        <v>45</v>
      </c>
    </row>
    <row r="3452" spans="2:7" x14ac:dyDescent="0.3">
      <c r="B3452" s="17">
        <v>46332</v>
      </c>
      <c r="C3452" t="s">
        <v>42</v>
      </c>
      <c r="D3452" t="s">
        <v>235</v>
      </c>
      <c r="E3452">
        <v>1032</v>
      </c>
      <c r="F3452" t="str">
        <f>TEXT(tbl_Datos[[#This Row],[Fecha]],"dddd")</f>
        <v>viernes</v>
      </c>
      <c r="G3452">
        <f>WEEKNUM(tbl_Datos[[#This Row],[Fecha]])</f>
        <v>45</v>
      </c>
    </row>
    <row r="3453" spans="2:7" x14ac:dyDescent="0.3">
      <c r="B3453" s="17">
        <v>46332</v>
      </c>
      <c r="C3453" t="s">
        <v>38</v>
      </c>
      <c r="D3453" t="s">
        <v>223</v>
      </c>
      <c r="E3453">
        <v>1272</v>
      </c>
      <c r="F3453" t="str">
        <f>TEXT(tbl_Datos[[#This Row],[Fecha]],"dddd")</f>
        <v>viernes</v>
      </c>
      <c r="G3453">
        <f>WEEKNUM(tbl_Datos[[#This Row],[Fecha]])</f>
        <v>45</v>
      </c>
    </row>
    <row r="3454" spans="2:7" x14ac:dyDescent="0.3">
      <c r="B3454" s="17">
        <v>46332</v>
      </c>
      <c r="C3454" t="s">
        <v>106</v>
      </c>
      <c r="D3454" t="s">
        <v>230</v>
      </c>
      <c r="E3454">
        <v>851</v>
      </c>
      <c r="F3454" t="str">
        <f>TEXT(tbl_Datos[[#This Row],[Fecha]],"dddd")</f>
        <v>viernes</v>
      </c>
      <c r="G3454">
        <f>WEEKNUM(tbl_Datos[[#This Row],[Fecha]])</f>
        <v>45</v>
      </c>
    </row>
    <row r="3455" spans="2:7" x14ac:dyDescent="0.3">
      <c r="B3455" s="17">
        <v>46332</v>
      </c>
      <c r="C3455" t="s">
        <v>106</v>
      </c>
      <c r="D3455" t="s">
        <v>240</v>
      </c>
      <c r="E3455">
        <v>765</v>
      </c>
      <c r="F3455" t="str">
        <f>TEXT(tbl_Datos[[#This Row],[Fecha]],"dddd")</f>
        <v>viernes</v>
      </c>
      <c r="G3455">
        <f>WEEKNUM(tbl_Datos[[#This Row],[Fecha]])</f>
        <v>45</v>
      </c>
    </row>
    <row r="3456" spans="2:7" x14ac:dyDescent="0.3">
      <c r="B3456" s="17">
        <v>46332</v>
      </c>
      <c r="C3456" t="s">
        <v>38</v>
      </c>
      <c r="D3456" t="s">
        <v>242</v>
      </c>
      <c r="E3456">
        <v>1311</v>
      </c>
      <c r="F3456" t="str">
        <f>TEXT(tbl_Datos[[#This Row],[Fecha]],"dddd")</f>
        <v>viernes</v>
      </c>
      <c r="G3456">
        <f>WEEKNUM(tbl_Datos[[#This Row],[Fecha]])</f>
        <v>45</v>
      </c>
    </row>
    <row r="3457" spans="2:7" x14ac:dyDescent="0.3">
      <c r="B3457" s="17">
        <v>46332</v>
      </c>
      <c r="C3457" t="s">
        <v>106</v>
      </c>
      <c r="D3457" t="s">
        <v>237</v>
      </c>
      <c r="E3457">
        <v>945</v>
      </c>
      <c r="F3457" t="str">
        <f>TEXT(tbl_Datos[[#This Row],[Fecha]],"dddd")</f>
        <v>viernes</v>
      </c>
      <c r="G3457">
        <f>WEEKNUM(tbl_Datos[[#This Row],[Fecha]])</f>
        <v>45</v>
      </c>
    </row>
    <row r="3458" spans="2:7" x14ac:dyDescent="0.3">
      <c r="B3458" s="17">
        <v>46332</v>
      </c>
      <c r="C3458" t="s">
        <v>42</v>
      </c>
      <c r="D3458" t="s">
        <v>233</v>
      </c>
      <c r="E3458">
        <v>714</v>
      </c>
      <c r="F3458" t="str">
        <f>TEXT(tbl_Datos[[#This Row],[Fecha]],"dddd")</f>
        <v>viernes</v>
      </c>
      <c r="G3458">
        <f>WEEKNUM(tbl_Datos[[#This Row],[Fecha]])</f>
        <v>45</v>
      </c>
    </row>
    <row r="3459" spans="2:7" x14ac:dyDescent="0.3">
      <c r="B3459" s="17">
        <v>46333</v>
      </c>
      <c r="C3459" t="s">
        <v>106</v>
      </c>
      <c r="D3459" t="s">
        <v>223</v>
      </c>
      <c r="E3459">
        <v>689</v>
      </c>
      <c r="F3459" t="str">
        <f>TEXT(tbl_Datos[[#This Row],[Fecha]],"dddd")</f>
        <v>sábado</v>
      </c>
      <c r="G3459">
        <f>WEEKNUM(tbl_Datos[[#This Row],[Fecha]])</f>
        <v>45</v>
      </c>
    </row>
    <row r="3460" spans="2:7" x14ac:dyDescent="0.3">
      <c r="B3460" s="17">
        <v>46333</v>
      </c>
      <c r="C3460" t="s">
        <v>38</v>
      </c>
      <c r="D3460" t="s">
        <v>226</v>
      </c>
      <c r="E3460">
        <v>1056</v>
      </c>
      <c r="F3460" t="str">
        <f>TEXT(tbl_Datos[[#This Row],[Fecha]],"dddd")</f>
        <v>sábado</v>
      </c>
      <c r="G3460">
        <f>WEEKNUM(tbl_Datos[[#This Row],[Fecha]])</f>
        <v>45</v>
      </c>
    </row>
    <row r="3461" spans="2:7" x14ac:dyDescent="0.3">
      <c r="B3461" s="17">
        <v>46333</v>
      </c>
      <c r="C3461" t="s">
        <v>106</v>
      </c>
      <c r="D3461" t="s">
        <v>239</v>
      </c>
      <c r="E3461">
        <v>190</v>
      </c>
      <c r="F3461" t="str">
        <f>TEXT(tbl_Datos[[#This Row],[Fecha]],"dddd")</f>
        <v>sábado</v>
      </c>
      <c r="G3461">
        <f>WEEKNUM(tbl_Datos[[#This Row],[Fecha]])</f>
        <v>45</v>
      </c>
    </row>
    <row r="3462" spans="2:7" x14ac:dyDescent="0.3">
      <c r="B3462" s="17">
        <v>46333</v>
      </c>
      <c r="C3462" t="s">
        <v>38</v>
      </c>
      <c r="D3462" t="s">
        <v>229</v>
      </c>
      <c r="E3462">
        <v>880</v>
      </c>
      <c r="F3462" t="str">
        <f>TEXT(tbl_Datos[[#This Row],[Fecha]],"dddd")</f>
        <v>sábado</v>
      </c>
      <c r="G3462">
        <f>WEEKNUM(tbl_Datos[[#This Row],[Fecha]])</f>
        <v>45</v>
      </c>
    </row>
    <row r="3463" spans="2:7" x14ac:dyDescent="0.3">
      <c r="B3463" s="17">
        <v>46333</v>
      </c>
      <c r="C3463" t="s">
        <v>42</v>
      </c>
      <c r="D3463" t="s">
        <v>238</v>
      </c>
      <c r="E3463">
        <v>2001</v>
      </c>
      <c r="F3463" t="str">
        <f>TEXT(tbl_Datos[[#This Row],[Fecha]],"dddd")</f>
        <v>sábado</v>
      </c>
      <c r="G3463">
        <f>WEEKNUM(tbl_Datos[[#This Row],[Fecha]])</f>
        <v>45</v>
      </c>
    </row>
    <row r="3464" spans="2:7" x14ac:dyDescent="0.3">
      <c r="B3464" s="17">
        <v>46333</v>
      </c>
      <c r="C3464" t="s">
        <v>39</v>
      </c>
      <c r="D3464" t="s">
        <v>221</v>
      </c>
      <c r="E3464">
        <v>117</v>
      </c>
      <c r="F3464" t="str">
        <f>TEXT(tbl_Datos[[#This Row],[Fecha]],"dddd")</f>
        <v>sábado</v>
      </c>
      <c r="G3464">
        <f>WEEKNUM(tbl_Datos[[#This Row],[Fecha]])</f>
        <v>45</v>
      </c>
    </row>
    <row r="3465" spans="2:7" x14ac:dyDescent="0.3">
      <c r="B3465" s="17">
        <v>46333</v>
      </c>
      <c r="C3465" t="s">
        <v>39</v>
      </c>
      <c r="D3465" t="s">
        <v>237</v>
      </c>
      <c r="E3465">
        <v>882</v>
      </c>
      <c r="F3465" t="str">
        <f>TEXT(tbl_Datos[[#This Row],[Fecha]],"dddd")</f>
        <v>sábado</v>
      </c>
      <c r="G3465">
        <f>WEEKNUM(tbl_Datos[[#This Row],[Fecha]])</f>
        <v>45</v>
      </c>
    </row>
    <row r="3466" spans="2:7" x14ac:dyDescent="0.3">
      <c r="B3466" s="17">
        <v>46333</v>
      </c>
      <c r="C3466" t="s">
        <v>38</v>
      </c>
      <c r="D3466" t="s">
        <v>219</v>
      </c>
      <c r="E3466">
        <v>1820</v>
      </c>
      <c r="F3466" t="str">
        <f>TEXT(tbl_Datos[[#This Row],[Fecha]],"dddd")</f>
        <v>sábado</v>
      </c>
      <c r="G3466">
        <f>WEEKNUM(tbl_Datos[[#This Row],[Fecha]])</f>
        <v>45</v>
      </c>
    </row>
    <row r="3467" spans="2:7" x14ac:dyDescent="0.3">
      <c r="B3467" s="17">
        <v>46333</v>
      </c>
      <c r="C3467" t="s">
        <v>39</v>
      </c>
      <c r="D3467" t="s">
        <v>234</v>
      </c>
      <c r="E3467">
        <v>153</v>
      </c>
      <c r="F3467" t="str">
        <f>TEXT(tbl_Datos[[#This Row],[Fecha]],"dddd")</f>
        <v>sábado</v>
      </c>
      <c r="G3467">
        <f>WEEKNUM(tbl_Datos[[#This Row],[Fecha]])</f>
        <v>45</v>
      </c>
    </row>
    <row r="3468" spans="2:7" x14ac:dyDescent="0.3">
      <c r="B3468" s="17">
        <v>46333</v>
      </c>
      <c r="C3468" t="s">
        <v>42</v>
      </c>
      <c r="D3468" t="s">
        <v>223</v>
      </c>
      <c r="E3468">
        <v>901</v>
      </c>
      <c r="F3468" t="str">
        <f>TEXT(tbl_Datos[[#This Row],[Fecha]],"dddd")</f>
        <v>sábado</v>
      </c>
      <c r="G3468">
        <f>WEEKNUM(tbl_Datos[[#This Row],[Fecha]])</f>
        <v>45</v>
      </c>
    </row>
    <row r="3469" spans="2:7" x14ac:dyDescent="0.3">
      <c r="B3469" s="17">
        <v>46333</v>
      </c>
      <c r="C3469" t="s">
        <v>106</v>
      </c>
      <c r="D3469" t="s">
        <v>223</v>
      </c>
      <c r="E3469">
        <v>477</v>
      </c>
      <c r="F3469" t="str">
        <f>TEXT(tbl_Datos[[#This Row],[Fecha]],"dddd")</f>
        <v>sábado</v>
      </c>
      <c r="G3469">
        <f>WEEKNUM(tbl_Datos[[#This Row],[Fecha]])</f>
        <v>45</v>
      </c>
    </row>
    <row r="3470" spans="2:7" x14ac:dyDescent="0.3">
      <c r="B3470" s="17">
        <v>46334</v>
      </c>
      <c r="C3470" t="s">
        <v>39</v>
      </c>
      <c r="D3470" t="s">
        <v>217</v>
      </c>
      <c r="E3470">
        <v>676</v>
      </c>
      <c r="F3470" t="str">
        <f>TEXT(tbl_Datos[[#This Row],[Fecha]],"dddd")</f>
        <v>domingo</v>
      </c>
      <c r="G3470">
        <f>WEEKNUM(tbl_Datos[[#This Row],[Fecha]])</f>
        <v>46</v>
      </c>
    </row>
    <row r="3471" spans="2:7" x14ac:dyDescent="0.3">
      <c r="B3471" s="17">
        <v>46334</v>
      </c>
      <c r="C3471" t="s">
        <v>39</v>
      </c>
      <c r="D3471" t="s">
        <v>235</v>
      </c>
      <c r="E3471">
        <v>430</v>
      </c>
      <c r="F3471" t="str">
        <f>TEXT(tbl_Datos[[#This Row],[Fecha]],"dddd")</f>
        <v>domingo</v>
      </c>
      <c r="G3471">
        <f>WEEKNUM(tbl_Datos[[#This Row],[Fecha]])</f>
        <v>46</v>
      </c>
    </row>
    <row r="3472" spans="2:7" x14ac:dyDescent="0.3">
      <c r="B3472" s="17">
        <v>46334</v>
      </c>
      <c r="C3472" t="s">
        <v>38</v>
      </c>
      <c r="D3472" t="s">
        <v>233</v>
      </c>
      <c r="E3472">
        <v>102</v>
      </c>
      <c r="F3472" t="str">
        <f>TEXT(tbl_Datos[[#This Row],[Fecha]],"dddd")</f>
        <v>domingo</v>
      </c>
      <c r="G3472">
        <f>WEEKNUM(tbl_Datos[[#This Row],[Fecha]])</f>
        <v>46</v>
      </c>
    </row>
    <row r="3473" spans="2:7" x14ac:dyDescent="0.3">
      <c r="B3473" s="17">
        <v>46334</v>
      </c>
      <c r="C3473" t="s">
        <v>42</v>
      </c>
      <c r="D3473" t="s">
        <v>217</v>
      </c>
      <c r="E3473">
        <v>312</v>
      </c>
      <c r="F3473" t="str">
        <f>TEXT(tbl_Datos[[#This Row],[Fecha]],"dddd")</f>
        <v>domingo</v>
      </c>
      <c r="G3473">
        <f>WEEKNUM(tbl_Datos[[#This Row],[Fecha]])</f>
        <v>46</v>
      </c>
    </row>
    <row r="3474" spans="2:7" x14ac:dyDescent="0.3">
      <c r="B3474" s="17">
        <v>46334</v>
      </c>
      <c r="C3474" t="s">
        <v>39</v>
      </c>
      <c r="D3474" t="s">
        <v>237</v>
      </c>
      <c r="E3474">
        <v>1575</v>
      </c>
      <c r="F3474" t="str">
        <f>TEXT(tbl_Datos[[#This Row],[Fecha]],"dddd")</f>
        <v>domingo</v>
      </c>
      <c r="G3474">
        <f>WEEKNUM(tbl_Datos[[#This Row],[Fecha]])</f>
        <v>46</v>
      </c>
    </row>
    <row r="3475" spans="2:7" x14ac:dyDescent="0.3">
      <c r="B3475" s="17">
        <v>46334</v>
      </c>
      <c r="C3475" t="s">
        <v>106</v>
      </c>
      <c r="D3475" t="s">
        <v>226</v>
      </c>
      <c r="E3475">
        <v>480</v>
      </c>
      <c r="F3475" t="str">
        <f>TEXT(tbl_Datos[[#This Row],[Fecha]],"dddd")</f>
        <v>domingo</v>
      </c>
      <c r="G3475">
        <f>WEEKNUM(tbl_Datos[[#This Row],[Fecha]])</f>
        <v>46</v>
      </c>
    </row>
    <row r="3476" spans="2:7" x14ac:dyDescent="0.3">
      <c r="B3476" s="17">
        <v>46334</v>
      </c>
      <c r="C3476" t="s">
        <v>106</v>
      </c>
      <c r="D3476" t="s">
        <v>239</v>
      </c>
      <c r="E3476">
        <v>418</v>
      </c>
      <c r="F3476" t="str">
        <f>TEXT(tbl_Datos[[#This Row],[Fecha]],"dddd")</f>
        <v>domingo</v>
      </c>
      <c r="G3476">
        <f>WEEKNUM(tbl_Datos[[#This Row],[Fecha]])</f>
        <v>46</v>
      </c>
    </row>
    <row r="3477" spans="2:7" x14ac:dyDescent="0.3">
      <c r="B3477" s="17">
        <v>46334</v>
      </c>
      <c r="C3477" t="s">
        <v>38</v>
      </c>
      <c r="D3477" t="s">
        <v>225</v>
      </c>
      <c r="E3477">
        <v>1152</v>
      </c>
      <c r="F3477" t="str">
        <f>TEXT(tbl_Datos[[#This Row],[Fecha]],"dddd")</f>
        <v>domingo</v>
      </c>
      <c r="G3477">
        <f>WEEKNUM(tbl_Datos[[#This Row],[Fecha]])</f>
        <v>46</v>
      </c>
    </row>
    <row r="3478" spans="2:7" x14ac:dyDescent="0.3">
      <c r="B3478" s="17">
        <v>46334</v>
      </c>
      <c r="C3478" t="s">
        <v>42</v>
      </c>
      <c r="D3478" t="s">
        <v>234</v>
      </c>
      <c r="E3478">
        <v>204</v>
      </c>
      <c r="F3478" t="str">
        <f>TEXT(tbl_Datos[[#This Row],[Fecha]],"dddd")</f>
        <v>domingo</v>
      </c>
      <c r="G3478">
        <f>WEEKNUM(tbl_Datos[[#This Row],[Fecha]])</f>
        <v>46</v>
      </c>
    </row>
    <row r="3479" spans="2:7" x14ac:dyDescent="0.3">
      <c r="B3479" s="17">
        <v>46334</v>
      </c>
      <c r="C3479" t="s">
        <v>39</v>
      </c>
      <c r="D3479" t="s">
        <v>235</v>
      </c>
      <c r="E3479">
        <v>387</v>
      </c>
      <c r="F3479" t="str">
        <f>TEXT(tbl_Datos[[#This Row],[Fecha]],"dddd")</f>
        <v>domingo</v>
      </c>
      <c r="G3479">
        <f>WEEKNUM(tbl_Datos[[#This Row],[Fecha]])</f>
        <v>46</v>
      </c>
    </row>
    <row r="3480" spans="2:7" x14ac:dyDescent="0.3">
      <c r="B3480" s="17">
        <v>46334</v>
      </c>
      <c r="C3480" t="s">
        <v>38</v>
      </c>
      <c r="D3480" t="s">
        <v>236</v>
      </c>
      <c r="E3480">
        <v>132</v>
      </c>
      <c r="F3480" t="str">
        <f>TEXT(tbl_Datos[[#This Row],[Fecha]],"dddd")</f>
        <v>domingo</v>
      </c>
      <c r="G3480">
        <f>WEEKNUM(tbl_Datos[[#This Row],[Fecha]])</f>
        <v>46</v>
      </c>
    </row>
    <row r="3481" spans="2:7" x14ac:dyDescent="0.3">
      <c r="B3481" s="17">
        <v>46334</v>
      </c>
      <c r="C3481" t="s">
        <v>39</v>
      </c>
      <c r="D3481" t="s">
        <v>226</v>
      </c>
      <c r="E3481">
        <v>1728</v>
      </c>
      <c r="F3481" t="str">
        <f>TEXT(tbl_Datos[[#This Row],[Fecha]],"dddd")</f>
        <v>domingo</v>
      </c>
      <c r="G3481">
        <f>WEEKNUM(tbl_Datos[[#This Row],[Fecha]])</f>
        <v>46</v>
      </c>
    </row>
    <row r="3482" spans="2:7" x14ac:dyDescent="0.3">
      <c r="B3482" s="17">
        <v>46334</v>
      </c>
      <c r="C3482" t="s">
        <v>38</v>
      </c>
      <c r="D3482" t="s">
        <v>228</v>
      </c>
      <c r="E3482">
        <v>1800</v>
      </c>
      <c r="F3482" t="str">
        <f>TEXT(tbl_Datos[[#This Row],[Fecha]],"dddd")</f>
        <v>domingo</v>
      </c>
      <c r="G3482">
        <f>WEEKNUM(tbl_Datos[[#This Row],[Fecha]])</f>
        <v>46</v>
      </c>
    </row>
    <row r="3483" spans="2:7" x14ac:dyDescent="0.3">
      <c r="B3483" s="17">
        <v>46334</v>
      </c>
      <c r="C3483" t="s">
        <v>42</v>
      </c>
      <c r="D3483" t="s">
        <v>238</v>
      </c>
      <c r="E3483">
        <v>957</v>
      </c>
      <c r="F3483" t="str">
        <f>TEXT(tbl_Datos[[#This Row],[Fecha]],"dddd")</f>
        <v>domingo</v>
      </c>
      <c r="G3483">
        <f>WEEKNUM(tbl_Datos[[#This Row],[Fecha]])</f>
        <v>46</v>
      </c>
    </row>
    <row r="3484" spans="2:7" x14ac:dyDescent="0.3">
      <c r="B3484" s="17">
        <v>46335</v>
      </c>
      <c r="C3484" t="s">
        <v>106</v>
      </c>
      <c r="D3484" t="s">
        <v>226</v>
      </c>
      <c r="E3484">
        <v>1344</v>
      </c>
      <c r="F3484" t="str">
        <f>TEXT(tbl_Datos[[#This Row],[Fecha]],"dddd")</f>
        <v>lunes</v>
      </c>
      <c r="G3484">
        <f>WEEKNUM(tbl_Datos[[#This Row],[Fecha]])</f>
        <v>46</v>
      </c>
    </row>
    <row r="3485" spans="2:7" x14ac:dyDescent="0.3">
      <c r="B3485" s="17">
        <v>46335</v>
      </c>
      <c r="C3485" t="s">
        <v>39</v>
      </c>
      <c r="D3485" t="s">
        <v>232</v>
      </c>
      <c r="E3485">
        <v>47</v>
      </c>
      <c r="F3485" t="str">
        <f>TEXT(tbl_Datos[[#This Row],[Fecha]],"dddd")</f>
        <v>lunes</v>
      </c>
      <c r="G3485">
        <f>WEEKNUM(tbl_Datos[[#This Row],[Fecha]])</f>
        <v>46</v>
      </c>
    </row>
    <row r="3486" spans="2:7" x14ac:dyDescent="0.3">
      <c r="B3486" s="17">
        <v>46335</v>
      </c>
      <c r="C3486" t="s">
        <v>106</v>
      </c>
      <c r="D3486" t="s">
        <v>221</v>
      </c>
      <c r="E3486">
        <v>312</v>
      </c>
      <c r="F3486" t="str">
        <f>TEXT(tbl_Datos[[#This Row],[Fecha]],"dddd")</f>
        <v>lunes</v>
      </c>
      <c r="G3486">
        <f>WEEKNUM(tbl_Datos[[#This Row],[Fecha]])</f>
        <v>46</v>
      </c>
    </row>
    <row r="3487" spans="2:7" x14ac:dyDescent="0.3">
      <c r="B3487" s="17">
        <v>46335</v>
      </c>
      <c r="C3487" t="s">
        <v>38</v>
      </c>
      <c r="D3487" t="s">
        <v>240</v>
      </c>
      <c r="E3487">
        <v>855</v>
      </c>
      <c r="F3487" t="str">
        <f>TEXT(tbl_Datos[[#This Row],[Fecha]],"dddd")</f>
        <v>lunes</v>
      </c>
      <c r="G3487">
        <f>WEEKNUM(tbl_Datos[[#This Row],[Fecha]])</f>
        <v>46</v>
      </c>
    </row>
    <row r="3488" spans="2:7" x14ac:dyDescent="0.3">
      <c r="B3488" s="17">
        <v>46335</v>
      </c>
      <c r="C3488" t="s">
        <v>39</v>
      </c>
      <c r="D3488" t="s">
        <v>225</v>
      </c>
      <c r="E3488">
        <v>704</v>
      </c>
      <c r="F3488" t="str">
        <f>TEXT(tbl_Datos[[#This Row],[Fecha]],"dddd")</f>
        <v>lunes</v>
      </c>
      <c r="G3488">
        <f>WEEKNUM(tbl_Datos[[#This Row],[Fecha]])</f>
        <v>46</v>
      </c>
    </row>
    <row r="3489" spans="2:7" x14ac:dyDescent="0.3">
      <c r="B3489" s="17">
        <v>46335</v>
      </c>
      <c r="C3489" t="s">
        <v>106</v>
      </c>
      <c r="D3489" t="s">
        <v>237</v>
      </c>
      <c r="E3489">
        <v>945</v>
      </c>
      <c r="F3489" t="str">
        <f>TEXT(tbl_Datos[[#This Row],[Fecha]],"dddd")</f>
        <v>lunes</v>
      </c>
      <c r="G3489">
        <f>WEEKNUM(tbl_Datos[[#This Row],[Fecha]])</f>
        <v>46</v>
      </c>
    </row>
    <row r="3490" spans="2:7" x14ac:dyDescent="0.3">
      <c r="B3490" s="17">
        <v>46335</v>
      </c>
      <c r="C3490" t="s">
        <v>38</v>
      </c>
      <c r="D3490" t="s">
        <v>215</v>
      </c>
      <c r="E3490">
        <v>1449</v>
      </c>
      <c r="F3490" t="str">
        <f>TEXT(tbl_Datos[[#This Row],[Fecha]],"dddd")</f>
        <v>lunes</v>
      </c>
      <c r="G3490">
        <f>WEEKNUM(tbl_Datos[[#This Row],[Fecha]])</f>
        <v>46</v>
      </c>
    </row>
    <row r="3491" spans="2:7" x14ac:dyDescent="0.3">
      <c r="B3491" s="17">
        <v>46335</v>
      </c>
      <c r="C3491" t="s">
        <v>106</v>
      </c>
      <c r="D3491" t="s">
        <v>223</v>
      </c>
      <c r="E3491">
        <v>1007</v>
      </c>
      <c r="F3491" t="str">
        <f>TEXT(tbl_Datos[[#This Row],[Fecha]],"dddd")</f>
        <v>lunes</v>
      </c>
      <c r="G3491">
        <f>WEEKNUM(tbl_Datos[[#This Row],[Fecha]])</f>
        <v>46</v>
      </c>
    </row>
    <row r="3492" spans="2:7" x14ac:dyDescent="0.3">
      <c r="B3492" s="17">
        <v>46335</v>
      </c>
      <c r="C3492" t="s">
        <v>38</v>
      </c>
      <c r="D3492" t="s">
        <v>240</v>
      </c>
      <c r="E3492">
        <v>990</v>
      </c>
      <c r="F3492" t="str">
        <f>TEXT(tbl_Datos[[#This Row],[Fecha]],"dddd")</f>
        <v>lunes</v>
      </c>
      <c r="G3492">
        <f>WEEKNUM(tbl_Datos[[#This Row],[Fecha]])</f>
        <v>46</v>
      </c>
    </row>
    <row r="3493" spans="2:7" x14ac:dyDescent="0.3">
      <c r="B3493" s="17">
        <v>46335</v>
      </c>
      <c r="C3493" t="s">
        <v>39</v>
      </c>
      <c r="D3493" t="s">
        <v>240</v>
      </c>
      <c r="E3493">
        <v>360</v>
      </c>
      <c r="F3493" t="str">
        <f>TEXT(tbl_Datos[[#This Row],[Fecha]],"dddd")</f>
        <v>lunes</v>
      </c>
      <c r="G3493">
        <f>WEEKNUM(tbl_Datos[[#This Row],[Fecha]])</f>
        <v>46</v>
      </c>
    </row>
    <row r="3494" spans="2:7" x14ac:dyDescent="0.3">
      <c r="B3494" s="17">
        <v>46335</v>
      </c>
      <c r="C3494" t="s">
        <v>39</v>
      </c>
      <c r="D3494" t="s">
        <v>219</v>
      </c>
      <c r="E3494">
        <v>364</v>
      </c>
      <c r="F3494" t="str">
        <f>TEXT(tbl_Datos[[#This Row],[Fecha]],"dddd")</f>
        <v>lunes</v>
      </c>
      <c r="G3494">
        <f>WEEKNUM(tbl_Datos[[#This Row],[Fecha]])</f>
        <v>46</v>
      </c>
    </row>
    <row r="3495" spans="2:7" x14ac:dyDescent="0.3">
      <c r="B3495" s="17">
        <v>46335</v>
      </c>
      <c r="C3495" t="s">
        <v>38</v>
      </c>
      <c r="D3495" t="s">
        <v>227</v>
      </c>
      <c r="E3495">
        <v>1334</v>
      </c>
      <c r="F3495" t="str">
        <f>TEXT(tbl_Datos[[#This Row],[Fecha]],"dddd")</f>
        <v>lunes</v>
      </c>
      <c r="G3495">
        <f>WEEKNUM(tbl_Datos[[#This Row],[Fecha]])</f>
        <v>46</v>
      </c>
    </row>
    <row r="3496" spans="2:7" x14ac:dyDescent="0.3">
      <c r="B3496" s="17">
        <v>46335</v>
      </c>
      <c r="C3496" t="s">
        <v>42</v>
      </c>
      <c r="D3496" t="s">
        <v>236</v>
      </c>
      <c r="E3496">
        <v>77</v>
      </c>
      <c r="F3496" t="str">
        <f>TEXT(tbl_Datos[[#This Row],[Fecha]],"dddd")</f>
        <v>lunes</v>
      </c>
      <c r="G3496">
        <f>WEEKNUM(tbl_Datos[[#This Row],[Fecha]])</f>
        <v>46</v>
      </c>
    </row>
    <row r="3497" spans="2:7" x14ac:dyDescent="0.3">
      <c r="B3497" s="17">
        <v>46335</v>
      </c>
      <c r="C3497" t="s">
        <v>39</v>
      </c>
      <c r="D3497" t="s">
        <v>230</v>
      </c>
      <c r="E3497">
        <v>444</v>
      </c>
      <c r="F3497" t="str">
        <f>TEXT(tbl_Datos[[#This Row],[Fecha]],"dddd")</f>
        <v>lunes</v>
      </c>
      <c r="G3497">
        <f>WEEKNUM(tbl_Datos[[#This Row],[Fecha]])</f>
        <v>46</v>
      </c>
    </row>
    <row r="3498" spans="2:7" x14ac:dyDescent="0.3">
      <c r="B3498" s="17">
        <v>46336</v>
      </c>
      <c r="C3498" t="s">
        <v>38</v>
      </c>
      <c r="D3498" t="s">
        <v>229</v>
      </c>
      <c r="E3498">
        <v>792</v>
      </c>
      <c r="F3498" t="str">
        <f>TEXT(tbl_Datos[[#This Row],[Fecha]],"dddd")</f>
        <v>martes</v>
      </c>
      <c r="G3498">
        <f>WEEKNUM(tbl_Datos[[#This Row],[Fecha]])</f>
        <v>46</v>
      </c>
    </row>
    <row r="3499" spans="2:7" x14ac:dyDescent="0.3">
      <c r="B3499" s="17">
        <v>46336</v>
      </c>
      <c r="C3499" t="s">
        <v>39</v>
      </c>
      <c r="D3499" t="s">
        <v>231</v>
      </c>
      <c r="E3499">
        <v>198</v>
      </c>
      <c r="F3499" t="str">
        <f>TEXT(tbl_Datos[[#This Row],[Fecha]],"dddd")</f>
        <v>martes</v>
      </c>
      <c r="G3499">
        <f>WEEKNUM(tbl_Datos[[#This Row],[Fecha]])</f>
        <v>46</v>
      </c>
    </row>
    <row r="3500" spans="2:7" x14ac:dyDescent="0.3">
      <c r="B3500" s="17">
        <v>46336</v>
      </c>
      <c r="C3500" t="s">
        <v>42</v>
      </c>
      <c r="D3500" t="s">
        <v>239</v>
      </c>
      <c r="E3500">
        <v>950</v>
      </c>
      <c r="F3500" t="str">
        <f>TEXT(tbl_Datos[[#This Row],[Fecha]],"dddd")</f>
        <v>martes</v>
      </c>
      <c r="G3500">
        <f>WEEKNUM(tbl_Datos[[#This Row],[Fecha]])</f>
        <v>46</v>
      </c>
    </row>
    <row r="3501" spans="2:7" x14ac:dyDescent="0.3">
      <c r="B3501" s="17">
        <v>46336</v>
      </c>
      <c r="C3501" t="s">
        <v>106</v>
      </c>
      <c r="D3501" t="s">
        <v>237</v>
      </c>
      <c r="E3501">
        <v>693</v>
      </c>
      <c r="F3501" t="str">
        <f>TEXT(tbl_Datos[[#This Row],[Fecha]],"dddd")</f>
        <v>martes</v>
      </c>
      <c r="G3501">
        <f>WEEKNUM(tbl_Datos[[#This Row],[Fecha]])</f>
        <v>46</v>
      </c>
    </row>
    <row r="3502" spans="2:7" x14ac:dyDescent="0.3">
      <c r="B3502" s="17">
        <v>46336</v>
      </c>
      <c r="C3502" t="s">
        <v>38</v>
      </c>
      <c r="D3502" t="s">
        <v>238</v>
      </c>
      <c r="E3502">
        <v>1218</v>
      </c>
      <c r="F3502" t="str">
        <f>TEXT(tbl_Datos[[#This Row],[Fecha]],"dddd")</f>
        <v>martes</v>
      </c>
      <c r="G3502">
        <f>WEEKNUM(tbl_Datos[[#This Row],[Fecha]])</f>
        <v>46</v>
      </c>
    </row>
    <row r="3503" spans="2:7" x14ac:dyDescent="0.3">
      <c r="B3503" s="17">
        <v>46336</v>
      </c>
      <c r="C3503" t="s">
        <v>106</v>
      </c>
      <c r="D3503" t="s">
        <v>238</v>
      </c>
      <c r="E3503">
        <v>696</v>
      </c>
      <c r="F3503" t="str">
        <f>TEXT(tbl_Datos[[#This Row],[Fecha]],"dddd")</f>
        <v>martes</v>
      </c>
      <c r="G3503">
        <f>WEEKNUM(tbl_Datos[[#This Row],[Fecha]])</f>
        <v>46</v>
      </c>
    </row>
    <row r="3504" spans="2:7" x14ac:dyDescent="0.3">
      <c r="B3504" s="17">
        <v>46336</v>
      </c>
      <c r="C3504" t="s">
        <v>38</v>
      </c>
      <c r="D3504" t="s">
        <v>227</v>
      </c>
      <c r="E3504">
        <v>1450</v>
      </c>
      <c r="F3504" t="str">
        <f>TEXT(tbl_Datos[[#This Row],[Fecha]],"dddd")</f>
        <v>martes</v>
      </c>
      <c r="G3504">
        <f>WEEKNUM(tbl_Datos[[#This Row],[Fecha]])</f>
        <v>46</v>
      </c>
    </row>
    <row r="3505" spans="2:7" x14ac:dyDescent="0.3">
      <c r="B3505" s="17">
        <v>46336</v>
      </c>
      <c r="C3505" t="s">
        <v>106</v>
      </c>
      <c r="D3505" t="s">
        <v>229</v>
      </c>
      <c r="E3505">
        <v>880</v>
      </c>
      <c r="F3505" t="str">
        <f>TEXT(tbl_Datos[[#This Row],[Fecha]],"dddd")</f>
        <v>martes</v>
      </c>
      <c r="G3505">
        <f>WEEKNUM(tbl_Datos[[#This Row],[Fecha]])</f>
        <v>46</v>
      </c>
    </row>
    <row r="3506" spans="2:7" x14ac:dyDescent="0.3">
      <c r="B3506" s="17">
        <v>46336</v>
      </c>
      <c r="C3506" t="s">
        <v>42</v>
      </c>
      <c r="D3506" t="s">
        <v>235</v>
      </c>
      <c r="E3506">
        <v>86</v>
      </c>
      <c r="F3506" t="str">
        <f>TEXT(tbl_Datos[[#This Row],[Fecha]],"dddd")</f>
        <v>martes</v>
      </c>
      <c r="G3506">
        <f>WEEKNUM(tbl_Datos[[#This Row],[Fecha]])</f>
        <v>46</v>
      </c>
    </row>
    <row r="3507" spans="2:7" x14ac:dyDescent="0.3">
      <c r="B3507" s="17">
        <v>46336</v>
      </c>
      <c r="C3507" t="s">
        <v>42</v>
      </c>
      <c r="D3507" t="s">
        <v>233</v>
      </c>
      <c r="E3507">
        <v>1122</v>
      </c>
      <c r="F3507" t="str">
        <f>TEXT(tbl_Datos[[#This Row],[Fecha]],"dddd")</f>
        <v>martes</v>
      </c>
      <c r="G3507">
        <f>WEEKNUM(tbl_Datos[[#This Row],[Fecha]])</f>
        <v>46</v>
      </c>
    </row>
    <row r="3508" spans="2:7" x14ac:dyDescent="0.3">
      <c r="B3508" s="17">
        <v>46337</v>
      </c>
      <c r="C3508" t="s">
        <v>39</v>
      </c>
      <c r="D3508" t="s">
        <v>226</v>
      </c>
      <c r="E3508">
        <v>1056</v>
      </c>
      <c r="F3508" t="str">
        <f>TEXT(tbl_Datos[[#This Row],[Fecha]],"dddd")</f>
        <v>miércoles</v>
      </c>
      <c r="G3508">
        <f>WEEKNUM(tbl_Datos[[#This Row],[Fecha]])</f>
        <v>46</v>
      </c>
    </row>
    <row r="3509" spans="2:7" x14ac:dyDescent="0.3">
      <c r="B3509" s="17">
        <v>46337</v>
      </c>
      <c r="C3509" t="s">
        <v>42</v>
      </c>
      <c r="D3509" t="s">
        <v>225</v>
      </c>
      <c r="E3509">
        <v>384</v>
      </c>
      <c r="F3509" t="str">
        <f>TEXT(tbl_Datos[[#This Row],[Fecha]],"dddd")</f>
        <v>miércoles</v>
      </c>
      <c r="G3509">
        <f>WEEKNUM(tbl_Datos[[#This Row],[Fecha]])</f>
        <v>46</v>
      </c>
    </row>
    <row r="3510" spans="2:7" x14ac:dyDescent="0.3">
      <c r="B3510" s="17">
        <v>46337</v>
      </c>
      <c r="C3510" t="s">
        <v>39</v>
      </c>
      <c r="D3510" t="s">
        <v>226</v>
      </c>
      <c r="E3510">
        <v>2112</v>
      </c>
      <c r="F3510" t="str">
        <f>TEXT(tbl_Datos[[#This Row],[Fecha]],"dddd")</f>
        <v>miércoles</v>
      </c>
      <c r="G3510">
        <f>WEEKNUM(tbl_Datos[[#This Row],[Fecha]])</f>
        <v>46</v>
      </c>
    </row>
    <row r="3511" spans="2:7" x14ac:dyDescent="0.3">
      <c r="B3511" s="17">
        <v>46337</v>
      </c>
      <c r="C3511" t="s">
        <v>42</v>
      </c>
      <c r="D3511" t="s">
        <v>221</v>
      </c>
      <c r="E3511">
        <v>273</v>
      </c>
      <c r="F3511" t="str">
        <f>TEXT(tbl_Datos[[#This Row],[Fecha]],"dddd")</f>
        <v>miércoles</v>
      </c>
      <c r="G3511">
        <f>WEEKNUM(tbl_Datos[[#This Row],[Fecha]])</f>
        <v>46</v>
      </c>
    </row>
    <row r="3512" spans="2:7" x14ac:dyDescent="0.3">
      <c r="B3512" s="17">
        <v>46337</v>
      </c>
      <c r="C3512" t="s">
        <v>38</v>
      </c>
      <c r="D3512" t="s">
        <v>242</v>
      </c>
      <c r="E3512">
        <v>855</v>
      </c>
      <c r="F3512" t="str">
        <f>TEXT(tbl_Datos[[#This Row],[Fecha]],"dddd")</f>
        <v>miércoles</v>
      </c>
      <c r="G3512">
        <f>WEEKNUM(tbl_Datos[[#This Row],[Fecha]])</f>
        <v>46</v>
      </c>
    </row>
    <row r="3513" spans="2:7" x14ac:dyDescent="0.3">
      <c r="B3513" s="17">
        <v>46337</v>
      </c>
      <c r="C3513" t="s">
        <v>42</v>
      </c>
      <c r="D3513" t="s">
        <v>231</v>
      </c>
      <c r="E3513">
        <v>308</v>
      </c>
      <c r="F3513" t="str">
        <f>TEXT(tbl_Datos[[#This Row],[Fecha]],"dddd")</f>
        <v>miércoles</v>
      </c>
      <c r="G3513">
        <f>WEEKNUM(tbl_Datos[[#This Row],[Fecha]])</f>
        <v>46</v>
      </c>
    </row>
    <row r="3514" spans="2:7" x14ac:dyDescent="0.3">
      <c r="B3514" s="17">
        <v>46337</v>
      </c>
      <c r="C3514" t="s">
        <v>106</v>
      </c>
      <c r="D3514" t="s">
        <v>221</v>
      </c>
      <c r="E3514">
        <v>91</v>
      </c>
      <c r="F3514" t="str">
        <f>TEXT(tbl_Datos[[#This Row],[Fecha]],"dddd")</f>
        <v>miércoles</v>
      </c>
      <c r="G3514">
        <f>WEEKNUM(tbl_Datos[[#This Row],[Fecha]])</f>
        <v>46</v>
      </c>
    </row>
    <row r="3515" spans="2:7" x14ac:dyDescent="0.3">
      <c r="B3515" s="17">
        <v>46337</v>
      </c>
      <c r="C3515" t="s">
        <v>39</v>
      </c>
      <c r="D3515" t="s">
        <v>215</v>
      </c>
      <c r="E3515">
        <v>1380</v>
      </c>
      <c r="F3515" t="str">
        <f>TEXT(tbl_Datos[[#This Row],[Fecha]],"dddd")</f>
        <v>miércoles</v>
      </c>
      <c r="G3515">
        <f>WEEKNUM(tbl_Datos[[#This Row],[Fecha]])</f>
        <v>46</v>
      </c>
    </row>
    <row r="3516" spans="2:7" x14ac:dyDescent="0.3">
      <c r="B3516" s="17">
        <v>46337</v>
      </c>
      <c r="C3516" t="s">
        <v>38</v>
      </c>
      <c r="D3516" t="s">
        <v>225</v>
      </c>
      <c r="E3516">
        <v>960</v>
      </c>
      <c r="F3516" t="str">
        <f>TEXT(tbl_Datos[[#This Row],[Fecha]],"dddd")</f>
        <v>miércoles</v>
      </c>
      <c r="G3516">
        <f>WEEKNUM(tbl_Datos[[#This Row],[Fecha]])</f>
        <v>46</v>
      </c>
    </row>
    <row r="3517" spans="2:7" x14ac:dyDescent="0.3">
      <c r="B3517" s="17">
        <v>46338</v>
      </c>
      <c r="C3517" t="s">
        <v>38</v>
      </c>
      <c r="D3517" t="s">
        <v>231</v>
      </c>
      <c r="E3517">
        <v>286</v>
      </c>
      <c r="F3517" t="str">
        <f>TEXT(tbl_Datos[[#This Row],[Fecha]],"dddd")</f>
        <v>jueves</v>
      </c>
      <c r="G3517">
        <f>WEEKNUM(tbl_Datos[[#This Row],[Fecha]])</f>
        <v>46</v>
      </c>
    </row>
    <row r="3518" spans="2:7" x14ac:dyDescent="0.3">
      <c r="B3518" s="17">
        <v>46338</v>
      </c>
      <c r="C3518" t="s">
        <v>42</v>
      </c>
      <c r="D3518" t="s">
        <v>217</v>
      </c>
      <c r="E3518">
        <v>156</v>
      </c>
      <c r="F3518" t="str">
        <f>TEXT(tbl_Datos[[#This Row],[Fecha]],"dddd")</f>
        <v>jueves</v>
      </c>
      <c r="G3518">
        <f>WEEKNUM(tbl_Datos[[#This Row],[Fecha]])</f>
        <v>46</v>
      </c>
    </row>
    <row r="3519" spans="2:7" x14ac:dyDescent="0.3">
      <c r="B3519" s="17">
        <v>46338</v>
      </c>
      <c r="C3519" t="s">
        <v>106</v>
      </c>
      <c r="D3519" t="s">
        <v>240</v>
      </c>
      <c r="E3519">
        <v>45</v>
      </c>
      <c r="F3519" t="str">
        <f>TEXT(tbl_Datos[[#This Row],[Fecha]],"dddd")</f>
        <v>jueves</v>
      </c>
      <c r="G3519">
        <f>WEEKNUM(tbl_Datos[[#This Row],[Fecha]])</f>
        <v>46</v>
      </c>
    </row>
    <row r="3520" spans="2:7" x14ac:dyDescent="0.3">
      <c r="B3520" s="17">
        <v>46338</v>
      </c>
      <c r="C3520" t="s">
        <v>38</v>
      </c>
      <c r="D3520" t="s">
        <v>240</v>
      </c>
      <c r="E3520">
        <v>540</v>
      </c>
      <c r="F3520" t="str">
        <f>TEXT(tbl_Datos[[#This Row],[Fecha]],"dddd")</f>
        <v>jueves</v>
      </c>
      <c r="G3520">
        <f>WEEKNUM(tbl_Datos[[#This Row],[Fecha]])</f>
        <v>46</v>
      </c>
    </row>
    <row r="3521" spans="2:7" x14ac:dyDescent="0.3">
      <c r="B3521" s="17">
        <v>46338</v>
      </c>
      <c r="C3521" t="s">
        <v>38</v>
      </c>
      <c r="D3521" t="s">
        <v>223</v>
      </c>
      <c r="E3521">
        <v>954</v>
      </c>
      <c r="F3521" t="str">
        <f>TEXT(tbl_Datos[[#This Row],[Fecha]],"dddd")</f>
        <v>jueves</v>
      </c>
      <c r="G3521">
        <f>WEEKNUM(tbl_Datos[[#This Row],[Fecha]])</f>
        <v>46</v>
      </c>
    </row>
    <row r="3522" spans="2:7" x14ac:dyDescent="0.3">
      <c r="B3522" s="17">
        <v>46338</v>
      </c>
      <c r="C3522" t="s">
        <v>39</v>
      </c>
      <c r="D3522" t="s">
        <v>234</v>
      </c>
      <c r="E3522">
        <v>357</v>
      </c>
      <c r="F3522" t="str">
        <f>TEXT(tbl_Datos[[#This Row],[Fecha]],"dddd")</f>
        <v>jueves</v>
      </c>
      <c r="G3522">
        <f>WEEKNUM(tbl_Datos[[#This Row],[Fecha]])</f>
        <v>46</v>
      </c>
    </row>
    <row r="3523" spans="2:7" x14ac:dyDescent="0.3">
      <c r="B3523" s="17">
        <v>46338</v>
      </c>
      <c r="C3523" t="s">
        <v>106</v>
      </c>
      <c r="D3523" t="s">
        <v>229</v>
      </c>
      <c r="E3523">
        <v>616</v>
      </c>
      <c r="F3523" t="str">
        <f>TEXT(tbl_Datos[[#This Row],[Fecha]],"dddd")</f>
        <v>jueves</v>
      </c>
      <c r="G3523">
        <f>WEEKNUM(tbl_Datos[[#This Row],[Fecha]])</f>
        <v>46</v>
      </c>
    </row>
    <row r="3524" spans="2:7" x14ac:dyDescent="0.3">
      <c r="B3524" s="17">
        <v>46338</v>
      </c>
      <c r="C3524" t="s">
        <v>106</v>
      </c>
      <c r="D3524" t="s">
        <v>238</v>
      </c>
      <c r="E3524">
        <v>609</v>
      </c>
      <c r="F3524" t="str">
        <f>TEXT(tbl_Datos[[#This Row],[Fecha]],"dddd")</f>
        <v>jueves</v>
      </c>
      <c r="G3524">
        <f>WEEKNUM(tbl_Datos[[#This Row],[Fecha]])</f>
        <v>46</v>
      </c>
    </row>
    <row r="3525" spans="2:7" x14ac:dyDescent="0.3">
      <c r="B3525" s="17">
        <v>46338</v>
      </c>
      <c r="C3525" t="s">
        <v>38</v>
      </c>
      <c r="D3525" t="s">
        <v>239</v>
      </c>
      <c r="E3525">
        <v>722</v>
      </c>
      <c r="F3525" t="str">
        <f>TEXT(tbl_Datos[[#This Row],[Fecha]],"dddd")</f>
        <v>jueves</v>
      </c>
      <c r="G3525">
        <f>WEEKNUM(tbl_Datos[[#This Row],[Fecha]])</f>
        <v>46</v>
      </c>
    </row>
    <row r="3526" spans="2:7" x14ac:dyDescent="0.3">
      <c r="B3526" s="17">
        <v>46338</v>
      </c>
      <c r="C3526" t="s">
        <v>42</v>
      </c>
      <c r="D3526" t="s">
        <v>223</v>
      </c>
      <c r="E3526">
        <v>53</v>
      </c>
      <c r="F3526" t="str">
        <f>TEXT(tbl_Datos[[#This Row],[Fecha]],"dddd")</f>
        <v>jueves</v>
      </c>
      <c r="G3526">
        <f>WEEKNUM(tbl_Datos[[#This Row],[Fecha]])</f>
        <v>46</v>
      </c>
    </row>
    <row r="3527" spans="2:7" x14ac:dyDescent="0.3">
      <c r="B3527" s="17">
        <v>46338</v>
      </c>
      <c r="C3527" t="s">
        <v>38</v>
      </c>
      <c r="D3527" t="s">
        <v>233</v>
      </c>
      <c r="E3527">
        <v>255</v>
      </c>
      <c r="F3527" t="str">
        <f>TEXT(tbl_Datos[[#This Row],[Fecha]],"dddd")</f>
        <v>jueves</v>
      </c>
      <c r="G3527">
        <f>WEEKNUM(tbl_Datos[[#This Row],[Fecha]])</f>
        <v>46</v>
      </c>
    </row>
    <row r="3528" spans="2:7" x14ac:dyDescent="0.3">
      <c r="B3528" s="17">
        <v>46339</v>
      </c>
      <c r="C3528" t="s">
        <v>106</v>
      </c>
      <c r="D3528" t="s">
        <v>221</v>
      </c>
      <c r="E3528">
        <v>234</v>
      </c>
      <c r="F3528" t="str">
        <f>TEXT(tbl_Datos[[#This Row],[Fecha]],"dddd")</f>
        <v>viernes</v>
      </c>
      <c r="G3528">
        <f>WEEKNUM(tbl_Datos[[#This Row],[Fecha]])</f>
        <v>46</v>
      </c>
    </row>
    <row r="3529" spans="2:7" x14ac:dyDescent="0.3">
      <c r="B3529" s="17">
        <v>46339</v>
      </c>
      <c r="C3529" t="s">
        <v>38</v>
      </c>
      <c r="D3529" t="s">
        <v>226</v>
      </c>
      <c r="E3529">
        <v>480</v>
      </c>
      <c r="F3529" t="str">
        <f>TEXT(tbl_Datos[[#This Row],[Fecha]],"dddd")</f>
        <v>viernes</v>
      </c>
      <c r="G3529">
        <f>WEEKNUM(tbl_Datos[[#This Row],[Fecha]])</f>
        <v>46</v>
      </c>
    </row>
    <row r="3530" spans="2:7" x14ac:dyDescent="0.3">
      <c r="B3530" s="17">
        <v>46339</v>
      </c>
      <c r="C3530" t="s">
        <v>38</v>
      </c>
      <c r="D3530" t="s">
        <v>239</v>
      </c>
      <c r="E3530">
        <v>874</v>
      </c>
      <c r="F3530" t="str">
        <f>TEXT(tbl_Datos[[#This Row],[Fecha]],"dddd")</f>
        <v>viernes</v>
      </c>
      <c r="G3530">
        <f>WEEKNUM(tbl_Datos[[#This Row],[Fecha]])</f>
        <v>46</v>
      </c>
    </row>
    <row r="3531" spans="2:7" x14ac:dyDescent="0.3">
      <c r="B3531" s="17">
        <v>46340</v>
      </c>
      <c r="C3531" t="s">
        <v>42</v>
      </c>
      <c r="D3531" t="s">
        <v>232</v>
      </c>
      <c r="E3531">
        <v>47</v>
      </c>
      <c r="F3531" t="str">
        <f>TEXT(tbl_Datos[[#This Row],[Fecha]],"dddd")</f>
        <v>sábado</v>
      </c>
      <c r="G3531">
        <f>WEEKNUM(tbl_Datos[[#This Row],[Fecha]])</f>
        <v>46</v>
      </c>
    </row>
    <row r="3532" spans="2:7" x14ac:dyDescent="0.3">
      <c r="B3532" s="17">
        <v>46340</v>
      </c>
      <c r="C3532" t="s">
        <v>38</v>
      </c>
      <c r="D3532" t="s">
        <v>241</v>
      </c>
      <c r="E3532">
        <v>1500</v>
      </c>
      <c r="F3532" t="str">
        <f>TEXT(tbl_Datos[[#This Row],[Fecha]],"dddd")</f>
        <v>sábado</v>
      </c>
      <c r="G3532">
        <f>WEEKNUM(tbl_Datos[[#This Row],[Fecha]])</f>
        <v>46</v>
      </c>
    </row>
    <row r="3533" spans="2:7" x14ac:dyDescent="0.3">
      <c r="B3533" s="17">
        <v>46340</v>
      </c>
      <c r="C3533" t="s">
        <v>106</v>
      </c>
      <c r="D3533" t="s">
        <v>229</v>
      </c>
      <c r="E3533">
        <v>352</v>
      </c>
      <c r="F3533" t="str">
        <f>TEXT(tbl_Datos[[#This Row],[Fecha]],"dddd")</f>
        <v>sábado</v>
      </c>
      <c r="G3533">
        <f>WEEKNUM(tbl_Datos[[#This Row],[Fecha]])</f>
        <v>46</v>
      </c>
    </row>
    <row r="3534" spans="2:7" x14ac:dyDescent="0.3">
      <c r="B3534" s="17">
        <v>46340</v>
      </c>
      <c r="C3534" t="s">
        <v>38</v>
      </c>
      <c r="D3534" t="s">
        <v>238</v>
      </c>
      <c r="E3534">
        <v>696</v>
      </c>
      <c r="F3534" t="str">
        <f>TEXT(tbl_Datos[[#This Row],[Fecha]],"dddd")</f>
        <v>sábado</v>
      </c>
      <c r="G3534">
        <f>WEEKNUM(tbl_Datos[[#This Row],[Fecha]])</f>
        <v>46</v>
      </c>
    </row>
    <row r="3535" spans="2:7" x14ac:dyDescent="0.3">
      <c r="B3535" s="17">
        <v>46340</v>
      </c>
      <c r="C3535" t="s">
        <v>38</v>
      </c>
      <c r="D3535" t="s">
        <v>235</v>
      </c>
      <c r="E3535">
        <v>989</v>
      </c>
      <c r="F3535" t="str">
        <f>TEXT(tbl_Datos[[#This Row],[Fecha]],"dddd")</f>
        <v>sábado</v>
      </c>
      <c r="G3535">
        <f>WEEKNUM(tbl_Datos[[#This Row],[Fecha]])</f>
        <v>46</v>
      </c>
    </row>
    <row r="3536" spans="2:7" x14ac:dyDescent="0.3">
      <c r="B3536" s="17">
        <v>46340</v>
      </c>
      <c r="C3536" t="s">
        <v>38</v>
      </c>
      <c r="D3536" t="s">
        <v>226</v>
      </c>
      <c r="E3536">
        <v>1536</v>
      </c>
      <c r="F3536" t="str">
        <f>TEXT(tbl_Datos[[#This Row],[Fecha]],"dddd")</f>
        <v>sábado</v>
      </c>
      <c r="G3536">
        <f>WEEKNUM(tbl_Datos[[#This Row],[Fecha]])</f>
        <v>46</v>
      </c>
    </row>
    <row r="3537" spans="2:7" x14ac:dyDescent="0.3">
      <c r="B3537" s="17">
        <v>46340</v>
      </c>
      <c r="C3537" t="s">
        <v>39</v>
      </c>
      <c r="D3537" t="s">
        <v>235</v>
      </c>
      <c r="E3537">
        <v>43</v>
      </c>
      <c r="F3537" t="str">
        <f>TEXT(tbl_Datos[[#This Row],[Fecha]],"dddd")</f>
        <v>sábado</v>
      </c>
      <c r="G3537">
        <f>WEEKNUM(tbl_Datos[[#This Row],[Fecha]])</f>
        <v>46</v>
      </c>
    </row>
    <row r="3538" spans="2:7" x14ac:dyDescent="0.3">
      <c r="B3538" s="17">
        <v>46340</v>
      </c>
      <c r="C3538" t="s">
        <v>38</v>
      </c>
      <c r="D3538" t="s">
        <v>239</v>
      </c>
      <c r="E3538">
        <v>342</v>
      </c>
      <c r="F3538" t="str">
        <f>TEXT(tbl_Datos[[#This Row],[Fecha]],"dddd")</f>
        <v>sábado</v>
      </c>
      <c r="G3538">
        <f>WEEKNUM(tbl_Datos[[#This Row],[Fecha]])</f>
        <v>46</v>
      </c>
    </row>
    <row r="3539" spans="2:7" x14ac:dyDescent="0.3">
      <c r="B3539" s="17">
        <v>46340</v>
      </c>
      <c r="C3539" t="s">
        <v>106</v>
      </c>
      <c r="D3539" t="s">
        <v>215</v>
      </c>
      <c r="E3539">
        <v>1518</v>
      </c>
      <c r="F3539" t="str">
        <f>TEXT(tbl_Datos[[#This Row],[Fecha]],"dddd")</f>
        <v>sábado</v>
      </c>
      <c r="G3539">
        <f>WEEKNUM(tbl_Datos[[#This Row],[Fecha]])</f>
        <v>46</v>
      </c>
    </row>
    <row r="3540" spans="2:7" x14ac:dyDescent="0.3">
      <c r="B3540" s="17">
        <v>46341</v>
      </c>
      <c r="C3540" t="s">
        <v>42</v>
      </c>
      <c r="D3540" t="s">
        <v>236</v>
      </c>
      <c r="E3540">
        <v>121</v>
      </c>
      <c r="F3540" t="str">
        <f>TEXT(tbl_Datos[[#This Row],[Fecha]],"dddd")</f>
        <v>domingo</v>
      </c>
      <c r="G3540">
        <f>WEEKNUM(tbl_Datos[[#This Row],[Fecha]])</f>
        <v>47</v>
      </c>
    </row>
    <row r="3541" spans="2:7" x14ac:dyDescent="0.3">
      <c r="B3541" s="17">
        <v>46341</v>
      </c>
      <c r="C3541" t="s">
        <v>42</v>
      </c>
      <c r="D3541" t="s">
        <v>235</v>
      </c>
      <c r="E3541">
        <v>645</v>
      </c>
      <c r="F3541" t="str">
        <f>TEXT(tbl_Datos[[#This Row],[Fecha]],"dddd")</f>
        <v>domingo</v>
      </c>
      <c r="G3541">
        <f>WEEKNUM(tbl_Datos[[#This Row],[Fecha]])</f>
        <v>47</v>
      </c>
    </row>
    <row r="3542" spans="2:7" x14ac:dyDescent="0.3">
      <c r="B3542" s="17">
        <v>46341</v>
      </c>
      <c r="C3542" t="s">
        <v>38</v>
      </c>
      <c r="D3542" t="s">
        <v>223</v>
      </c>
      <c r="E3542">
        <v>318</v>
      </c>
      <c r="F3542" t="str">
        <f>TEXT(tbl_Datos[[#This Row],[Fecha]],"dddd")</f>
        <v>domingo</v>
      </c>
      <c r="G3542">
        <f>WEEKNUM(tbl_Datos[[#This Row],[Fecha]])</f>
        <v>47</v>
      </c>
    </row>
    <row r="3543" spans="2:7" x14ac:dyDescent="0.3">
      <c r="B3543" s="17">
        <v>46341</v>
      </c>
      <c r="C3543" t="s">
        <v>42</v>
      </c>
      <c r="D3543" t="s">
        <v>223</v>
      </c>
      <c r="E3543">
        <v>689</v>
      </c>
      <c r="F3543" t="str">
        <f>TEXT(tbl_Datos[[#This Row],[Fecha]],"dddd")</f>
        <v>domingo</v>
      </c>
      <c r="G3543">
        <f>WEEKNUM(tbl_Datos[[#This Row],[Fecha]])</f>
        <v>47</v>
      </c>
    </row>
    <row r="3544" spans="2:7" x14ac:dyDescent="0.3">
      <c r="B3544" s="17">
        <v>46341</v>
      </c>
      <c r="C3544" t="s">
        <v>38</v>
      </c>
      <c r="D3544" t="s">
        <v>227</v>
      </c>
      <c r="E3544">
        <v>1044</v>
      </c>
      <c r="F3544" t="str">
        <f>TEXT(tbl_Datos[[#This Row],[Fecha]],"dddd")</f>
        <v>domingo</v>
      </c>
      <c r="G3544">
        <f>WEEKNUM(tbl_Datos[[#This Row],[Fecha]])</f>
        <v>47</v>
      </c>
    </row>
    <row r="3545" spans="2:7" x14ac:dyDescent="0.3">
      <c r="B3545" s="17">
        <v>46341</v>
      </c>
      <c r="C3545" t="s">
        <v>106</v>
      </c>
      <c r="D3545" t="s">
        <v>239</v>
      </c>
      <c r="E3545">
        <v>494</v>
      </c>
      <c r="F3545" t="str">
        <f>TEXT(tbl_Datos[[#This Row],[Fecha]],"dddd")</f>
        <v>domingo</v>
      </c>
      <c r="G3545">
        <f>WEEKNUM(tbl_Datos[[#This Row],[Fecha]])</f>
        <v>47</v>
      </c>
    </row>
    <row r="3546" spans="2:7" x14ac:dyDescent="0.3">
      <c r="B3546" s="17">
        <v>46341</v>
      </c>
      <c r="C3546" t="s">
        <v>38</v>
      </c>
      <c r="D3546" t="s">
        <v>217</v>
      </c>
      <c r="E3546">
        <v>208</v>
      </c>
      <c r="F3546" t="str">
        <f>TEXT(tbl_Datos[[#This Row],[Fecha]],"dddd")</f>
        <v>domingo</v>
      </c>
      <c r="G3546">
        <f>WEEKNUM(tbl_Datos[[#This Row],[Fecha]])</f>
        <v>47</v>
      </c>
    </row>
    <row r="3547" spans="2:7" x14ac:dyDescent="0.3">
      <c r="B3547" s="17">
        <v>46341</v>
      </c>
      <c r="C3547" t="s">
        <v>106</v>
      </c>
      <c r="D3547" t="s">
        <v>236</v>
      </c>
      <c r="E3547">
        <v>264</v>
      </c>
      <c r="F3547" t="str">
        <f>TEXT(tbl_Datos[[#This Row],[Fecha]],"dddd")</f>
        <v>domingo</v>
      </c>
      <c r="G3547">
        <f>WEEKNUM(tbl_Datos[[#This Row],[Fecha]])</f>
        <v>47</v>
      </c>
    </row>
    <row r="3548" spans="2:7" x14ac:dyDescent="0.3">
      <c r="B3548" s="17">
        <v>46341</v>
      </c>
      <c r="C3548" t="s">
        <v>38</v>
      </c>
      <c r="D3548" t="s">
        <v>229</v>
      </c>
      <c r="E3548">
        <v>440</v>
      </c>
      <c r="F3548" t="str">
        <f>TEXT(tbl_Datos[[#This Row],[Fecha]],"dddd")</f>
        <v>domingo</v>
      </c>
      <c r="G3548">
        <f>WEEKNUM(tbl_Datos[[#This Row],[Fecha]])</f>
        <v>47</v>
      </c>
    </row>
    <row r="3549" spans="2:7" x14ac:dyDescent="0.3">
      <c r="B3549" s="17">
        <v>46341</v>
      </c>
      <c r="C3549" t="s">
        <v>39</v>
      </c>
      <c r="D3549" t="s">
        <v>226</v>
      </c>
      <c r="E3549">
        <v>2208</v>
      </c>
      <c r="F3549" t="str">
        <f>TEXT(tbl_Datos[[#This Row],[Fecha]],"dddd")</f>
        <v>domingo</v>
      </c>
      <c r="G3549">
        <f>WEEKNUM(tbl_Datos[[#This Row],[Fecha]])</f>
        <v>47</v>
      </c>
    </row>
    <row r="3550" spans="2:7" x14ac:dyDescent="0.3">
      <c r="B3550" s="17">
        <v>46341</v>
      </c>
      <c r="C3550" t="s">
        <v>106</v>
      </c>
      <c r="D3550" t="s">
        <v>217</v>
      </c>
      <c r="E3550">
        <v>1092</v>
      </c>
      <c r="F3550" t="str">
        <f>TEXT(tbl_Datos[[#This Row],[Fecha]],"dddd")</f>
        <v>domingo</v>
      </c>
      <c r="G3550">
        <f>WEEKNUM(tbl_Datos[[#This Row],[Fecha]])</f>
        <v>47</v>
      </c>
    </row>
    <row r="3551" spans="2:7" x14ac:dyDescent="0.3">
      <c r="B3551" s="17">
        <v>46341</v>
      </c>
      <c r="C3551" t="s">
        <v>39</v>
      </c>
      <c r="D3551" t="s">
        <v>215</v>
      </c>
      <c r="E3551">
        <v>138</v>
      </c>
      <c r="F3551" t="str">
        <f>TEXT(tbl_Datos[[#This Row],[Fecha]],"dddd")</f>
        <v>domingo</v>
      </c>
      <c r="G3551">
        <f>WEEKNUM(tbl_Datos[[#This Row],[Fecha]])</f>
        <v>47</v>
      </c>
    </row>
    <row r="3552" spans="2:7" x14ac:dyDescent="0.3">
      <c r="B3552" s="17">
        <v>46341</v>
      </c>
      <c r="C3552" t="s">
        <v>106</v>
      </c>
      <c r="D3552" t="s">
        <v>228</v>
      </c>
      <c r="E3552">
        <v>144</v>
      </c>
      <c r="F3552" t="str">
        <f>TEXT(tbl_Datos[[#This Row],[Fecha]],"dddd")</f>
        <v>domingo</v>
      </c>
      <c r="G3552">
        <f>WEEKNUM(tbl_Datos[[#This Row],[Fecha]])</f>
        <v>47</v>
      </c>
    </row>
    <row r="3553" spans="2:7" x14ac:dyDescent="0.3">
      <c r="B3553" s="17">
        <v>46342</v>
      </c>
      <c r="C3553" t="s">
        <v>42</v>
      </c>
      <c r="D3553" t="s">
        <v>227</v>
      </c>
      <c r="E3553">
        <v>928</v>
      </c>
      <c r="F3553" t="str">
        <f>TEXT(tbl_Datos[[#This Row],[Fecha]],"dddd")</f>
        <v>lunes</v>
      </c>
      <c r="G3553">
        <f>WEEKNUM(tbl_Datos[[#This Row],[Fecha]])</f>
        <v>47</v>
      </c>
    </row>
    <row r="3554" spans="2:7" x14ac:dyDescent="0.3">
      <c r="B3554" s="17">
        <v>46342</v>
      </c>
      <c r="C3554" t="s">
        <v>106</v>
      </c>
      <c r="D3554" t="s">
        <v>242</v>
      </c>
      <c r="E3554">
        <v>684</v>
      </c>
      <c r="F3554" t="str">
        <f>TEXT(tbl_Datos[[#This Row],[Fecha]],"dddd")</f>
        <v>lunes</v>
      </c>
      <c r="G3554">
        <f>WEEKNUM(tbl_Datos[[#This Row],[Fecha]])</f>
        <v>47</v>
      </c>
    </row>
    <row r="3555" spans="2:7" x14ac:dyDescent="0.3">
      <c r="B3555" s="17">
        <v>46342</v>
      </c>
      <c r="C3555" t="s">
        <v>39</v>
      </c>
      <c r="D3555" t="s">
        <v>240</v>
      </c>
      <c r="E3555">
        <v>585</v>
      </c>
      <c r="F3555" t="str">
        <f>TEXT(tbl_Datos[[#This Row],[Fecha]],"dddd")</f>
        <v>lunes</v>
      </c>
      <c r="G3555">
        <f>WEEKNUM(tbl_Datos[[#This Row],[Fecha]])</f>
        <v>47</v>
      </c>
    </row>
    <row r="3556" spans="2:7" x14ac:dyDescent="0.3">
      <c r="B3556" s="17">
        <v>46342</v>
      </c>
      <c r="C3556" t="s">
        <v>106</v>
      </c>
      <c r="D3556" t="s">
        <v>219</v>
      </c>
      <c r="E3556">
        <v>1911</v>
      </c>
      <c r="F3556" t="str">
        <f>TEXT(tbl_Datos[[#This Row],[Fecha]],"dddd")</f>
        <v>lunes</v>
      </c>
      <c r="G3556">
        <f>WEEKNUM(tbl_Datos[[#This Row],[Fecha]])</f>
        <v>47</v>
      </c>
    </row>
    <row r="3557" spans="2:7" x14ac:dyDescent="0.3">
      <c r="B3557" s="17">
        <v>46342</v>
      </c>
      <c r="C3557" t="s">
        <v>39</v>
      </c>
      <c r="D3557" t="s">
        <v>217</v>
      </c>
      <c r="E3557">
        <v>832</v>
      </c>
      <c r="F3557" t="str">
        <f>TEXT(tbl_Datos[[#This Row],[Fecha]],"dddd")</f>
        <v>lunes</v>
      </c>
      <c r="G3557">
        <f>WEEKNUM(tbl_Datos[[#This Row],[Fecha]])</f>
        <v>47</v>
      </c>
    </row>
    <row r="3558" spans="2:7" x14ac:dyDescent="0.3">
      <c r="B3558" s="17">
        <v>46342</v>
      </c>
      <c r="C3558" t="s">
        <v>39</v>
      </c>
      <c r="D3558" t="s">
        <v>234</v>
      </c>
      <c r="E3558">
        <v>561</v>
      </c>
      <c r="F3558" t="str">
        <f>TEXT(tbl_Datos[[#This Row],[Fecha]],"dddd")</f>
        <v>lunes</v>
      </c>
      <c r="G3558">
        <f>WEEKNUM(tbl_Datos[[#This Row],[Fecha]])</f>
        <v>47</v>
      </c>
    </row>
    <row r="3559" spans="2:7" x14ac:dyDescent="0.3">
      <c r="B3559" s="17">
        <v>46342</v>
      </c>
      <c r="C3559" t="s">
        <v>106</v>
      </c>
      <c r="D3559" t="s">
        <v>215</v>
      </c>
      <c r="E3559">
        <v>1173</v>
      </c>
      <c r="F3559" t="str">
        <f>TEXT(tbl_Datos[[#This Row],[Fecha]],"dddd")</f>
        <v>lunes</v>
      </c>
      <c r="G3559">
        <f>WEEKNUM(tbl_Datos[[#This Row],[Fecha]])</f>
        <v>47</v>
      </c>
    </row>
    <row r="3560" spans="2:7" x14ac:dyDescent="0.3">
      <c r="B3560" s="17">
        <v>46342</v>
      </c>
      <c r="C3560" t="s">
        <v>38</v>
      </c>
      <c r="D3560" t="s">
        <v>232</v>
      </c>
      <c r="E3560">
        <v>705</v>
      </c>
      <c r="F3560" t="str">
        <f>TEXT(tbl_Datos[[#This Row],[Fecha]],"dddd")</f>
        <v>lunes</v>
      </c>
      <c r="G3560">
        <f>WEEKNUM(tbl_Datos[[#This Row],[Fecha]])</f>
        <v>47</v>
      </c>
    </row>
    <row r="3561" spans="2:7" x14ac:dyDescent="0.3">
      <c r="B3561" s="17">
        <v>46342</v>
      </c>
      <c r="C3561" t="s">
        <v>38</v>
      </c>
      <c r="D3561" t="s">
        <v>223</v>
      </c>
      <c r="E3561">
        <v>106</v>
      </c>
      <c r="F3561" t="str">
        <f>TEXT(tbl_Datos[[#This Row],[Fecha]],"dddd")</f>
        <v>lunes</v>
      </c>
      <c r="G3561">
        <f>WEEKNUM(tbl_Datos[[#This Row],[Fecha]])</f>
        <v>47</v>
      </c>
    </row>
    <row r="3562" spans="2:7" x14ac:dyDescent="0.3">
      <c r="B3562" s="17">
        <v>46342</v>
      </c>
      <c r="C3562" t="s">
        <v>39</v>
      </c>
      <c r="D3562" t="s">
        <v>226</v>
      </c>
      <c r="E3562">
        <v>288</v>
      </c>
      <c r="F3562" t="str">
        <f>TEXT(tbl_Datos[[#This Row],[Fecha]],"dddd")</f>
        <v>lunes</v>
      </c>
      <c r="G3562">
        <f>WEEKNUM(tbl_Datos[[#This Row],[Fecha]])</f>
        <v>47</v>
      </c>
    </row>
    <row r="3563" spans="2:7" x14ac:dyDescent="0.3">
      <c r="B3563" s="17">
        <v>46342</v>
      </c>
      <c r="C3563" t="s">
        <v>106</v>
      </c>
      <c r="D3563" t="s">
        <v>219</v>
      </c>
      <c r="E3563">
        <v>182</v>
      </c>
      <c r="F3563" t="str">
        <f>TEXT(tbl_Datos[[#This Row],[Fecha]],"dddd")</f>
        <v>lunes</v>
      </c>
      <c r="G3563">
        <f>WEEKNUM(tbl_Datos[[#This Row],[Fecha]])</f>
        <v>47</v>
      </c>
    </row>
    <row r="3564" spans="2:7" x14ac:dyDescent="0.3">
      <c r="B3564" s="17">
        <v>46343</v>
      </c>
      <c r="C3564" t="s">
        <v>42</v>
      </c>
      <c r="D3564" t="s">
        <v>233</v>
      </c>
      <c r="E3564">
        <v>408</v>
      </c>
      <c r="F3564" t="str">
        <f>TEXT(tbl_Datos[[#This Row],[Fecha]],"dddd")</f>
        <v>martes</v>
      </c>
      <c r="G3564">
        <f>WEEKNUM(tbl_Datos[[#This Row],[Fecha]])</f>
        <v>47</v>
      </c>
    </row>
    <row r="3565" spans="2:7" x14ac:dyDescent="0.3">
      <c r="B3565" s="17">
        <v>46343</v>
      </c>
      <c r="C3565" t="s">
        <v>39</v>
      </c>
      <c r="D3565" t="s">
        <v>235</v>
      </c>
      <c r="E3565">
        <v>1075</v>
      </c>
      <c r="F3565" t="str">
        <f>TEXT(tbl_Datos[[#This Row],[Fecha]],"dddd")</f>
        <v>martes</v>
      </c>
      <c r="G3565">
        <f>WEEKNUM(tbl_Datos[[#This Row],[Fecha]])</f>
        <v>47</v>
      </c>
    </row>
    <row r="3566" spans="2:7" x14ac:dyDescent="0.3">
      <c r="B3566" s="17">
        <v>46343</v>
      </c>
      <c r="C3566" t="s">
        <v>39</v>
      </c>
      <c r="D3566" t="s">
        <v>223</v>
      </c>
      <c r="E3566">
        <v>583</v>
      </c>
      <c r="F3566" t="str">
        <f>TEXT(tbl_Datos[[#This Row],[Fecha]],"dddd")</f>
        <v>martes</v>
      </c>
      <c r="G3566">
        <f>WEEKNUM(tbl_Datos[[#This Row],[Fecha]])</f>
        <v>47</v>
      </c>
    </row>
    <row r="3567" spans="2:7" x14ac:dyDescent="0.3">
      <c r="B3567" s="17">
        <v>46343</v>
      </c>
      <c r="C3567" t="s">
        <v>38</v>
      </c>
      <c r="D3567" t="s">
        <v>239</v>
      </c>
      <c r="E3567">
        <v>684</v>
      </c>
      <c r="F3567" t="str">
        <f>TEXT(tbl_Datos[[#This Row],[Fecha]],"dddd")</f>
        <v>martes</v>
      </c>
      <c r="G3567">
        <f>WEEKNUM(tbl_Datos[[#This Row],[Fecha]])</f>
        <v>47</v>
      </c>
    </row>
    <row r="3568" spans="2:7" x14ac:dyDescent="0.3">
      <c r="B3568" s="17">
        <v>46343</v>
      </c>
      <c r="C3568" t="s">
        <v>38</v>
      </c>
      <c r="D3568" t="s">
        <v>228</v>
      </c>
      <c r="E3568">
        <v>1584</v>
      </c>
      <c r="F3568" t="str">
        <f>TEXT(tbl_Datos[[#This Row],[Fecha]],"dddd")</f>
        <v>martes</v>
      </c>
      <c r="G3568">
        <f>WEEKNUM(tbl_Datos[[#This Row],[Fecha]])</f>
        <v>47</v>
      </c>
    </row>
    <row r="3569" spans="2:7" x14ac:dyDescent="0.3">
      <c r="B3569" s="17">
        <v>46343</v>
      </c>
      <c r="C3569" t="s">
        <v>39</v>
      </c>
      <c r="D3569" t="s">
        <v>237</v>
      </c>
      <c r="E3569">
        <v>1071</v>
      </c>
      <c r="F3569" t="str">
        <f>TEXT(tbl_Datos[[#This Row],[Fecha]],"dddd")</f>
        <v>martes</v>
      </c>
      <c r="G3569">
        <f>WEEKNUM(tbl_Datos[[#This Row],[Fecha]])</f>
        <v>47</v>
      </c>
    </row>
    <row r="3570" spans="2:7" x14ac:dyDescent="0.3">
      <c r="B3570" s="17">
        <v>46344</v>
      </c>
      <c r="C3570" t="s">
        <v>39</v>
      </c>
      <c r="D3570" t="s">
        <v>234</v>
      </c>
      <c r="E3570">
        <v>510</v>
      </c>
      <c r="F3570" t="str">
        <f>TEXT(tbl_Datos[[#This Row],[Fecha]],"dddd")</f>
        <v>miércoles</v>
      </c>
      <c r="G3570">
        <f>WEEKNUM(tbl_Datos[[#This Row],[Fecha]])</f>
        <v>47</v>
      </c>
    </row>
    <row r="3571" spans="2:7" x14ac:dyDescent="0.3">
      <c r="B3571" s="17">
        <v>46344</v>
      </c>
      <c r="C3571" t="s">
        <v>42</v>
      </c>
      <c r="D3571" t="s">
        <v>231</v>
      </c>
      <c r="E3571">
        <v>418</v>
      </c>
      <c r="F3571" t="str">
        <f>TEXT(tbl_Datos[[#This Row],[Fecha]],"dddd")</f>
        <v>miércoles</v>
      </c>
      <c r="G3571">
        <f>WEEKNUM(tbl_Datos[[#This Row],[Fecha]])</f>
        <v>47</v>
      </c>
    </row>
    <row r="3572" spans="2:7" x14ac:dyDescent="0.3">
      <c r="B3572" s="17">
        <v>46344</v>
      </c>
      <c r="C3572" t="s">
        <v>38</v>
      </c>
      <c r="D3572" t="s">
        <v>215</v>
      </c>
      <c r="E3572">
        <v>1173</v>
      </c>
      <c r="F3572" t="str">
        <f>TEXT(tbl_Datos[[#This Row],[Fecha]],"dddd")</f>
        <v>miércoles</v>
      </c>
      <c r="G3572">
        <f>WEEKNUM(tbl_Datos[[#This Row],[Fecha]])</f>
        <v>47</v>
      </c>
    </row>
    <row r="3573" spans="2:7" x14ac:dyDescent="0.3">
      <c r="B3573" s="17">
        <v>46344</v>
      </c>
      <c r="C3573" t="s">
        <v>42</v>
      </c>
      <c r="D3573" t="s">
        <v>235</v>
      </c>
      <c r="E3573">
        <v>430</v>
      </c>
      <c r="F3573" t="str">
        <f>TEXT(tbl_Datos[[#This Row],[Fecha]],"dddd")</f>
        <v>miércoles</v>
      </c>
      <c r="G3573">
        <f>WEEKNUM(tbl_Datos[[#This Row],[Fecha]])</f>
        <v>47</v>
      </c>
    </row>
    <row r="3574" spans="2:7" x14ac:dyDescent="0.3">
      <c r="B3574" s="17">
        <v>46344</v>
      </c>
      <c r="C3574" t="s">
        <v>106</v>
      </c>
      <c r="D3574" t="s">
        <v>225</v>
      </c>
      <c r="E3574">
        <v>832</v>
      </c>
      <c r="F3574" t="str">
        <f>TEXT(tbl_Datos[[#This Row],[Fecha]],"dddd")</f>
        <v>miércoles</v>
      </c>
      <c r="G3574">
        <f>WEEKNUM(tbl_Datos[[#This Row],[Fecha]])</f>
        <v>47</v>
      </c>
    </row>
    <row r="3575" spans="2:7" x14ac:dyDescent="0.3">
      <c r="B3575" s="17">
        <v>46344</v>
      </c>
      <c r="C3575" t="s">
        <v>106</v>
      </c>
      <c r="D3575" t="s">
        <v>226</v>
      </c>
      <c r="E3575">
        <v>2304</v>
      </c>
      <c r="F3575" t="str">
        <f>TEXT(tbl_Datos[[#This Row],[Fecha]],"dddd")</f>
        <v>miércoles</v>
      </c>
      <c r="G3575">
        <f>WEEKNUM(tbl_Datos[[#This Row],[Fecha]])</f>
        <v>47</v>
      </c>
    </row>
    <row r="3576" spans="2:7" x14ac:dyDescent="0.3">
      <c r="B3576" s="17">
        <v>46344</v>
      </c>
      <c r="C3576" t="s">
        <v>42</v>
      </c>
      <c r="D3576" t="s">
        <v>239</v>
      </c>
      <c r="E3576">
        <v>836</v>
      </c>
      <c r="F3576" t="str">
        <f>TEXT(tbl_Datos[[#This Row],[Fecha]],"dddd")</f>
        <v>miércoles</v>
      </c>
      <c r="G3576">
        <f>WEEKNUM(tbl_Datos[[#This Row],[Fecha]])</f>
        <v>47</v>
      </c>
    </row>
    <row r="3577" spans="2:7" x14ac:dyDescent="0.3">
      <c r="B3577" s="17">
        <v>46344</v>
      </c>
      <c r="C3577" t="s">
        <v>38</v>
      </c>
      <c r="D3577" t="s">
        <v>221</v>
      </c>
      <c r="E3577">
        <v>260</v>
      </c>
      <c r="F3577" t="str">
        <f>TEXT(tbl_Datos[[#This Row],[Fecha]],"dddd")</f>
        <v>miércoles</v>
      </c>
      <c r="G3577">
        <f>WEEKNUM(tbl_Datos[[#This Row],[Fecha]])</f>
        <v>47</v>
      </c>
    </row>
    <row r="3578" spans="2:7" x14ac:dyDescent="0.3">
      <c r="B3578" s="17">
        <v>46344</v>
      </c>
      <c r="C3578" t="s">
        <v>39</v>
      </c>
      <c r="D3578" t="s">
        <v>232</v>
      </c>
      <c r="E3578">
        <v>517</v>
      </c>
      <c r="F3578" t="str">
        <f>TEXT(tbl_Datos[[#This Row],[Fecha]],"dddd")</f>
        <v>miércoles</v>
      </c>
      <c r="G3578">
        <f>WEEKNUM(tbl_Datos[[#This Row],[Fecha]])</f>
        <v>47</v>
      </c>
    </row>
    <row r="3579" spans="2:7" x14ac:dyDescent="0.3">
      <c r="B3579" s="17">
        <v>46344</v>
      </c>
      <c r="C3579" t="s">
        <v>106</v>
      </c>
      <c r="D3579" t="s">
        <v>230</v>
      </c>
      <c r="E3579">
        <v>222</v>
      </c>
      <c r="F3579" t="str">
        <f>TEXT(tbl_Datos[[#This Row],[Fecha]],"dddd")</f>
        <v>miércoles</v>
      </c>
      <c r="G3579">
        <f>WEEKNUM(tbl_Datos[[#This Row],[Fecha]])</f>
        <v>47</v>
      </c>
    </row>
    <row r="3580" spans="2:7" x14ac:dyDescent="0.3">
      <c r="B3580" s="17">
        <v>46344</v>
      </c>
      <c r="C3580" t="s">
        <v>38</v>
      </c>
      <c r="D3580" t="s">
        <v>217</v>
      </c>
      <c r="E3580">
        <v>1092</v>
      </c>
      <c r="F3580" t="str">
        <f>TEXT(tbl_Datos[[#This Row],[Fecha]],"dddd")</f>
        <v>miércoles</v>
      </c>
      <c r="G3580">
        <f>WEEKNUM(tbl_Datos[[#This Row],[Fecha]])</f>
        <v>47</v>
      </c>
    </row>
    <row r="3581" spans="2:7" x14ac:dyDescent="0.3">
      <c r="B3581" s="17">
        <v>46344</v>
      </c>
      <c r="C3581" t="s">
        <v>42</v>
      </c>
      <c r="D3581" t="s">
        <v>237</v>
      </c>
      <c r="E3581">
        <v>1512</v>
      </c>
      <c r="F3581" t="str">
        <f>TEXT(tbl_Datos[[#This Row],[Fecha]],"dddd")</f>
        <v>miércoles</v>
      </c>
      <c r="G3581">
        <f>WEEKNUM(tbl_Datos[[#This Row],[Fecha]])</f>
        <v>47</v>
      </c>
    </row>
    <row r="3582" spans="2:7" x14ac:dyDescent="0.3">
      <c r="B3582" s="17">
        <v>46344</v>
      </c>
      <c r="C3582" t="s">
        <v>106</v>
      </c>
      <c r="D3582" t="s">
        <v>230</v>
      </c>
      <c r="E3582">
        <v>555</v>
      </c>
      <c r="F3582" t="str">
        <f>TEXT(tbl_Datos[[#This Row],[Fecha]],"dddd")</f>
        <v>miércoles</v>
      </c>
      <c r="G3582">
        <f>WEEKNUM(tbl_Datos[[#This Row],[Fecha]])</f>
        <v>47</v>
      </c>
    </row>
    <row r="3583" spans="2:7" x14ac:dyDescent="0.3">
      <c r="B3583" s="17">
        <v>46345</v>
      </c>
      <c r="C3583" t="s">
        <v>38</v>
      </c>
      <c r="D3583" t="s">
        <v>221</v>
      </c>
      <c r="E3583">
        <v>143</v>
      </c>
      <c r="F3583" t="str">
        <f>TEXT(tbl_Datos[[#This Row],[Fecha]],"dddd")</f>
        <v>jueves</v>
      </c>
      <c r="G3583">
        <f>WEEKNUM(tbl_Datos[[#This Row],[Fecha]])</f>
        <v>47</v>
      </c>
    </row>
    <row r="3584" spans="2:7" x14ac:dyDescent="0.3">
      <c r="B3584" s="17">
        <v>46345</v>
      </c>
      <c r="C3584" t="s">
        <v>106</v>
      </c>
      <c r="D3584" t="s">
        <v>215</v>
      </c>
      <c r="E3584">
        <v>621</v>
      </c>
      <c r="F3584" t="str">
        <f>TEXT(tbl_Datos[[#This Row],[Fecha]],"dddd")</f>
        <v>jueves</v>
      </c>
      <c r="G3584">
        <f>WEEKNUM(tbl_Datos[[#This Row],[Fecha]])</f>
        <v>47</v>
      </c>
    </row>
    <row r="3585" spans="2:7" x14ac:dyDescent="0.3">
      <c r="B3585" s="17">
        <v>46345</v>
      </c>
      <c r="C3585" t="s">
        <v>39</v>
      </c>
      <c r="D3585" t="s">
        <v>223</v>
      </c>
      <c r="E3585">
        <v>424</v>
      </c>
      <c r="F3585" t="str">
        <f>TEXT(tbl_Datos[[#This Row],[Fecha]],"dddd")</f>
        <v>jueves</v>
      </c>
      <c r="G3585">
        <f>WEEKNUM(tbl_Datos[[#This Row],[Fecha]])</f>
        <v>47</v>
      </c>
    </row>
    <row r="3586" spans="2:7" x14ac:dyDescent="0.3">
      <c r="B3586" s="17">
        <v>46345</v>
      </c>
      <c r="C3586" t="s">
        <v>39</v>
      </c>
      <c r="D3586" t="s">
        <v>225</v>
      </c>
      <c r="E3586">
        <v>448</v>
      </c>
      <c r="F3586" t="str">
        <f>TEXT(tbl_Datos[[#This Row],[Fecha]],"dddd")</f>
        <v>jueves</v>
      </c>
      <c r="G3586">
        <f>WEEKNUM(tbl_Datos[[#This Row],[Fecha]])</f>
        <v>47</v>
      </c>
    </row>
    <row r="3587" spans="2:7" x14ac:dyDescent="0.3">
      <c r="B3587" s="17">
        <v>46345</v>
      </c>
      <c r="C3587" t="s">
        <v>106</v>
      </c>
      <c r="D3587" t="s">
        <v>233</v>
      </c>
      <c r="E3587">
        <v>816</v>
      </c>
      <c r="F3587" t="str">
        <f>TEXT(tbl_Datos[[#This Row],[Fecha]],"dddd")</f>
        <v>jueves</v>
      </c>
      <c r="G3587">
        <f>WEEKNUM(tbl_Datos[[#This Row],[Fecha]])</f>
        <v>47</v>
      </c>
    </row>
    <row r="3588" spans="2:7" x14ac:dyDescent="0.3">
      <c r="B3588" s="17">
        <v>46345</v>
      </c>
      <c r="C3588" t="s">
        <v>38</v>
      </c>
      <c r="D3588" t="s">
        <v>225</v>
      </c>
      <c r="E3588">
        <v>1088</v>
      </c>
      <c r="F3588" t="str">
        <f>TEXT(tbl_Datos[[#This Row],[Fecha]],"dddd")</f>
        <v>jueves</v>
      </c>
      <c r="G3588">
        <f>WEEKNUM(tbl_Datos[[#This Row],[Fecha]])</f>
        <v>47</v>
      </c>
    </row>
    <row r="3589" spans="2:7" x14ac:dyDescent="0.3">
      <c r="B3589" s="17">
        <v>46345</v>
      </c>
      <c r="C3589" t="s">
        <v>106</v>
      </c>
      <c r="D3589" t="s">
        <v>217</v>
      </c>
      <c r="E3589">
        <v>1196</v>
      </c>
      <c r="F3589" t="str">
        <f>TEXT(tbl_Datos[[#This Row],[Fecha]],"dddd")</f>
        <v>jueves</v>
      </c>
      <c r="G3589">
        <f>WEEKNUM(tbl_Datos[[#This Row],[Fecha]])</f>
        <v>47</v>
      </c>
    </row>
    <row r="3590" spans="2:7" x14ac:dyDescent="0.3">
      <c r="B3590" s="17">
        <v>46345</v>
      </c>
      <c r="C3590" t="s">
        <v>42</v>
      </c>
      <c r="D3590" t="s">
        <v>241</v>
      </c>
      <c r="E3590">
        <v>600</v>
      </c>
      <c r="F3590" t="str">
        <f>TEXT(tbl_Datos[[#This Row],[Fecha]],"dddd")</f>
        <v>jueves</v>
      </c>
      <c r="G3590">
        <f>WEEKNUM(tbl_Datos[[#This Row],[Fecha]])</f>
        <v>47</v>
      </c>
    </row>
    <row r="3591" spans="2:7" x14ac:dyDescent="0.3">
      <c r="B3591" s="17">
        <v>46345</v>
      </c>
      <c r="C3591" t="s">
        <v>39</v>
      </c>
      <c r="D3591" t="s">
        <v>236</v>
      </c>
      <c r="E3591">
        <v>253</v>
      </c>
      <c r="F3591" t="str">
        <f>TEXT(tbl_Datos[[#This Row],[Fecha]],"dddd")</f>
        <v>jueves</v>
      </c>
      <c r="G3591">
        <f>WEEKNUM(tbl_Datos[[#This Row],[Fecha]])</f>
        <v>47</v>
      </c>
    </row>
    <row r="3592" spans="2:7" x14ac:dyDescent="0.3">
      <c r="B3592" s="17">
        <v>46346</v>
      </c>
      <c r="C3592" t="s">
        <v>42</v>
      </c>
      <c r="D3592" t="s">
        <v>239</v>
      </c>
      <c r="E3592">
        <v>152</v>
      </c>
      <c r="F3592" t="str">
        <f>TEXT(tbl_Datos[[#This Row],[Fecha]],"dddd")</f>
        <v>viernes</v>
      </c>
      <c r="G3592">
        <f>WEEKNUM(tbl_Datos[[#This Row],[Fecha]])</f>
        <v>47</v>
      </c>
    </row>
    <row r="3593" spans="2:7" x14ac:dyDescent="0.3">
      <c r="B3593" s="17">
        <v>46346</v>
      </c>
      <c r="C3593" t="s">
        <v>106</v>
      </c>
      <c r="D3593" t="s">
        <v>223</v>
      </c>
      <c r="E3593">
        <v>1219</v>
      </c>
      <c r="F3593" t="str">
        <f>TEXT(tbl_Datos[[#This Row],[Fecha]],"dddd")</f>
        <v>viernes</v>
      </c>
      <c r="G3593">
        <f>WEEKNUM(tbl_Datos[[#This Row],[Fecha]])</f>
        <v>47</v>
      </c>
    </row>
    <row r="3594" spans="2:7" x14ac:dyDescent="0.3">
      <c r="B3594" s="17">
        <v>46346</v>
      </c>
      <c r="C3594" t="s">
        <v>39</v>
      </c>
      <c r="D3594" t="s">
        <v>226</v>
      </c>
      <c r="E3594">
        <v>672</v>
      </c>
      <c r="F3594" t="str">
        <f>TEXT(tbl_Datos[[#This Row],[Fecha]],"dddd")</f>
        <v>viernes</v>
      </c>
      <c r="G3594">
        <f>WEEKNUM(tbl_Datos[[#This Row],[Fecha]])</f>
        <v>47</v>
      </c>
    </row>
    <row r="3595" spans="2:7" x14ac:dyDescent="0.3">
      <c r="B3595" s="17">
        <v>46346</v>
      </c>
      <c r="C3595" t="s">
        <v>106</v>
      </c>
      <c r="D3595" t="s">
        <v>241</v>
      </c>
      <c r="E3595">
        <v>60</v>
      </c>
      <c r="F3595" t="str">
        <f>TEXT(tbl_Datos[[#This Row],[Fecha]],"dddd")</f>
        <v>viernes</v>
      </c>
      <c r="G3595">
        <f>WEEKNUM(tbl_Datos[[#This Row],[Fecha]])</f>
        <v>47</v>
      </c>
    </row>
    <row r="3596" spans="2:7" x14ac:dyDescent="0.3">
      <c r="B3596" s="17">
        <v>46346</v>
      </c>
      <c r="C3596" t="s">
        <v>106</v>
      </c>
      <c r="D3596" t="s">
        <v>242</v>
      </c>
      <c r="E3596">
        <v>1140</v>
      </c>
      <c r="F3596" t="str">
        <f>TEXT(tbl_Datos[[#This Row],[Fecha]],"dddd")</f>
        <v>viernes</v>
      </c>
      <c r="G3596">
        <f>WEEKNUM(tbl_Datos[[#This Row],[Fecha]])</f>
        <v>47</v>
      </c>
    </row>
    <row r="3597" spans="2:7" x14ac:dyDescent="0.3">
      <c r="B3597" s="17">
        <v>46346</v>
      </c>
      <c r="C3597" t="s">
        <v>106</v>
      </c>
      <c r="D3597" t="s">
        <v>225</v>
      </c>
      <c r="E3597">
        <v>512</v>
      </c>
      <c r="F3597" t="str">
        <f>TEXT(tbl_Datos[[#This Row],[Fecha]],"dddd")</f>
        <v>viernes</v>
      </c>
      <c r="G3597">
        <f>WEEKNUM(tbl_Datos[[#This Row],[Fecha]])</f>
        <v>47</v>
      </c>
    </row>
    <row r="3598" spans="2:7" x14ac:dyDescent="0.3">
      <c r="B3598" s="17">
        <v>46346</v>
      </c>
      <c r="C3598" t="s">
        <v>38</v>
      </c>
      <c r="D3598" t="s">
        <v>242</v>
      </c>
      <c r="E3598">
        <v>741</v>
      </c>
      <c r="F3598" t="str">
        <f>TEXT(tbl_Datos[[#This Row],[Fecha]],"dddd")</f>
        <v>viernes</v>
      </c>
      <c r="G3598">
        <f>WEEKNUM(tbl_Datos[[#This Row],[Fecha]])</f>
        <v>47</v>
      </c>
    </row>
    <row r="3599" spans="2:7" x14ac:dyDescent="0.3">
      <c r="B3599" s="17">
        <v>46346</v>
      </c>
      <c r="C3599" t="s">
        <v>106</v>
      </c>
      <c r="D3599" t="s">
        <v>239</v>
      </c>
      <c r="E3599">
        <v>912</v>
      </c>
      <c r="F3599" t="str">
        <f>TEXT(tbl_Datos[[#This Row],[Fecha]],"dddd")</f>
        <v>viernes</v>
      </c>
      <c r="G3599">
        <f>WEEKNUM(tbl_Datos[[#This Row],[Fecha]])</f>
        <v>47</v>
      </c>
    </row>
    <row r="3600" spans="2:7" x14ac:dyDescent="0.3">
      <c r="B3600" s="17">
        <v>46346</v>
      </c>
      <c r="C3600" t="s">
        <v>39</v>
      </c>
      <c r="D3600" t="s">
        <v>229</v>
      </c>
      <c r="E3600">
        <v>1848</v>
      </c>
      <c r="F3600" t="str">
        <f>TEXT(tbl_Datos[[#This Row],[Fecha]],"dddd")</f>
        <v>viernes</v>
      </c>
      <c r="G3600">
        <f>WEEKNUM(tbl_Datos[[#This Row],[Fecha]])</f>
        <v>47</v>
      </c>
    </row>
    <row r="3601" spans="2:7" x14ac:dyDescent="0.3">
      <c r="B3601" s="17">
        <v>46346</v>
      </c>
      <c r="C3601" t="s">
        <v>39</v>
      </c>
      <c r="D3601" t="s">
        <v>237</v>
      </c>
      <c r="E3601">
        <v>189</v>
      </c>
      <c r="F3601" t="str">
        <f>TEXT(tbl_Datos[[#This Row],[Fecha]],"dddd")</f>
        <v>viernes</v>
      </c>
      <c r="G3601">
        <f>WEEKNUM(tbl_Datos[[#This Row],[Fecha]])</f>
        <v>47</v>
      </c>
    </row>
    <row r="3602" spans="2:7" x14ac:dyDescent="0.3">
      <c r="B3602" s="17">
        <v>46346</v>
      </c>
      <c r="C3602" t="s">
        <v>38</v>
      </c>
      <c r="D3602" t="s">
        <v>217</v>
      </c>
      <c r="E3602">
        <v>208</v>
      </c>
      <c r="F3602" t="str">
        <f>TEXT(tbl_Datos[[#This Row],[Fecha]],"dddd")</f>
        <v>viernes</v>
      </c>
      <c r="G3602">
        <f>WEEKNUM(tbl_Datos[[#This Row],[Fecha]])</f>
        <v>47</v>
      </c>
    </row>
    <row r="3603" spans="2:7" x14ac:dyDescent="0.3">
      <c r="B3603" s="17">
        <v>46346</v>
      </c>
      <c r="C3603" t="s">
        <v>106</v>
      </c>
      <c r="D3603" t="s">
        <v>225</v>
      </c>
      <c r="E3603">
        <v>512</v>
      </c>
      <c r="F3603" t="str">
        <f>TEXT(tbl_Datos[[#This Row],[Fecha]],"dddd")</f>
        <v>viernes</v>
      </c>
      <c r="G3603">
        <f>WEEKNUM(tbl_Datos[[#This Row],[Fecha]])</f>
        <v>47</v>
      </c>
    </row>
    <row r="3604" spans="2:7" x14ac:dyDescent="0.3">
      <c r="B3604" s="17">
        <v>46346</v>
      </c>
      <c r="C3604" t="s">
        <v>42</v>
      </c>
      <c r="D3604" t="s">
        <v>229</v>
      </c>
      <c r="E3604">
        <v>2112</v>
      </c>
      <c r="F3604" t="str">
        <f>TEXT(tbl_Datos[[#This Row],[Fecha]],"dddd")</f>
        <v>viernes</v>
      </c>
      <c r="G3604">
        <f>WEEKNUM(tbl_Datos[[#This Row],[Fecha]])</f>
        <v>47</v>
      </c>
    </row>
    <row r="3605" spans="2:7" x14ac:dyDescent="0.3">
      <c r="B3605" s="17">
        <v>46346</v>
      </c>
      <c r="C3605" t="s">
        <v>38</v>
      </c>
      <c r="D3605" t="s">
        <v>215</v>
      </c>
      <c r="E3605">
        <v>759</v>
      </c>
      <c r="F3605" t="str">
        <f>TEXT(tbl_Datos[[#This Row],[Fecha]],"dddd")</f>
        <v>viernes</v>
      </c>
      <c r="G3605">
        <f>WEEKNUM(tbl_Datos[[#This Row],[Fecha]])</f>
        <v>47</v>
      </c>
    </row>
    <row r="3606" spans="2:7" x14ac:dyDescent="0.3">
      <c r="B3606" s="17">
        <v>46346</v>
      </c>
      <c r="C3606" t="s">
        <v>39</v>
      </c>
      <c r="D3606" t="s">
        <v>227</v>
      </c>
      <c r="E3606">
        <v>522</v>
      </c>
      <c r="F3606" t="str">
        <f>TEXT(tbl_Datos[[#This Row],[Fecha]],"dddd")</f>
        <v>viernes</v>
      </c>
      <c r="G3606">
        <f>WEEKNUM(tbl_Datos[[#This Row],[Fecha]])</f>
        <v>47</v>
      </c>
    </row>
    <row r="3607" spans="2:7" x14ac:dyDescent="0.3">
      <c r="B3607" s="17">
        <v>46346</v>
      </c>
      <c r="C3607" t="s">
        <v>39</v>
      </c>
      <c r="D3607" t="s">
        <v>241</v>
      </c>
      <c r="E3607">
        <v>1080</v>
      </c>
      <c r="F3607" t="str">
        <f>TEXT(tbl_Datos[[#This Row],[Fecha]],"dddd")</f>
        <v>viernes</v>
      </c>
      <c r="G3607">
        <f>WEEKNUM(tbl_Datos[[#This Row],[Fecha]])</f>
        <v>47</v>
      </c>
    </row>
    <row r="3608" spans="2:7" x14ac:dyDescent="0.3">
      <c r="B3608" s="17">
        <v>46346</v>
      </c>
      <c r="C3608" t="s">
        <v>39</v>
      </c>
      <c r="D3608" t="s">
        <v>240</v>
      </c>
      <c r="E3608">
        <v>585</v>
      </c>
      <c r="F3608" t="str">
        <f>TEXT(tbl_Datos[[#This Row],[Fecha]],"dddd")</f>
        <v>viernes</v>
      </c>
      <c r="G3608">
        <f>WEEKNUM(tbl_Datos[[#This Row],[Fecha]])</f>
        <v>47</v>
      </c>
    </row>
    <row r="3609" spans="2:7" x14ac:dyDescent="0.3">
      <c r="B3609" s="17">
        <v>46347</v>
      </c>
      <c r="C3609" t="s">
        <v>106</v>
      </c>
      <c r="D3609" t="s">
        <v>226</v>
      </c>
      <c r="E3609">
        <v>1056</v>
      </c>
      <c r="F3609" t="str">
        <f>TEXT(tbl_Datos[[#This Row],[Fecha]],"dddd")</f>
        <v>sábado</v>
      </c>
      <c r="G3609">
        <f>WEEKNUM(tbl_Datos[[#This Row],[Fecha]])</f>
        <v>47</v>
      </c>
    </row>
    <row r="3610" spans="2:7" x14ac:dyDescent="0.3">
      <c r="B3610" s="17">
        <v>46347</v>
      </c>
      <c r="C3610" t="s">
        <v>42</v>
      </c>
      <c r="D3610" t="s">
        <v>217</v>
      </c>
      <c r="E3610">
        <v>676</v>
      </c>
      <c r="F3610" t="str">
        <f>TEXT(tbl_Datos[[#This Row],[Fecha]],"dddd")</f>
        <v>sábado</v>
      </c>
      <c r="G3610">
        <f>WEEKNUM(tbl_Datos[[#This Row],[Fecha]])</f>
        <v>47</v>
      </c>
    </row>
    <row r="3611" spans="2:7" x14ac:dyDescent="0.3">
      <c r="B3611" s="17">
        <v>46347</v>
      </c>
      <c r="C3611" t="s">
        <v>42</v>
      </c>
      <c r="D3611" t="s">
        <v>237</v>
      </c>
      <c r="E3611">
        <v>882</v>
      </c>
      <c r="F3611" t="str">
        <f>TEXT(tbl_Datos[[#This Row],[Fecha]],"dddd")</f>
        <v>sábado</v>
      </c>
      <c r="G3611">
        <f>WEEKNUM(tbl_Datos[[#This Row],[Fecha]])</f>
        <v>47</v>
      </c>
    </row>
    <row r="3612" spans="2:7" x14ac:dyDescent="0.3">
      <c r="B3612" s="17">
        <v>46347</v>
      </c>
      <c r="C3612" t="s">
        <v>39</v>
      </c>
      <c r="D3612" t="s">
        <v>227</v>
      </c>
      <c r="E3612">
        <v>696</v>
      </c>
      <c r="F3612" t="str">
        <f>TEXT(tbl_Datos[[#This Row],[Fecha]],"dddd")</f>
        <v>sábado</v>
      </c>
      <c r="G3612">
        <f>WEEKNUM(tbl_Datos[[#This Row],[Fecha]])</f>
        <v>47</v>
      </c>
    </row>
    <row r="3613" spans="2:7" x14ac:dyDescent="0.3">
      <c r="B3613" s="17">
        <v>46347</v>
      </c>
      <c r="C3613" t="s">
        <v>42</v>
      </c>
      <c r="D3613" t="s">
        <v>235</v>
      </c>
      <c r="E3613">
        <v>473</v>
      </c>
      <c r="F3613" t="str">
        <f>TEXT(tbl_Datos[[#This Row],[Fecha]],"dddd")</f>
        <v>sábado</v>
      </c>
      <c r="G3613">
        <f>WEEKNUM(tbl_Datos[[#This Row],[Fecha]])</f>
        <v>47</v>
      </c>
    </row>
    <row r="3614" spans="2:7" x14ac:dyDescent="0.3">
      <c r="B3614" s="17">
        <v>46347</v>
      </c>
      <c r="C3614" t="s">
        <v>39</v>
      </c>
      <c r="D3614" t="s">
        <v>240</v>
      </c>
      <c r="E3614">
        <v>810</v>
      </c>
      <c r="F3614" t="str">
        <f>TEXT(tbl_Datos[[#This Row],[Fecha]],"dddd")</f>
        <v>sábado</v>
      </c>
      <c r="G3614">
        <f>WEEKNUM(tbl_Datos[[#This Row],[Fecha]])</f>
        <v>47</v>
      </c>
    </row>
    <row r="3615" spans="2:7" x14ac:dyDescent="0.3">
      <c r="B3615" s="17">
        <v>46347</v>
      </c>
      <c r="C3615" t="s">
        <v>42</v>
      </c>
      <c r="D3615" t="s">
        <v>233</v>
      </c>
      <c r="E3615">
        <v>1071</v>
      </c>
      <c r="F3615" t="str">
        <f>TEXT(tbl_Datos[[#This Row],[Fecha]],"dddd")</f>
        <v>sábado</v>
      </c>
      <c r="G3615">
        <f>WEEKNUM(tbl_Datos[[#This Row],[Fecha]])</f>
        <v>47</v>
      </c>
    </row>
    <row r="3616" spans="2:7" x14ac:dyDescent="0.3">
      <c r="B3616" s="17">
        <v>46347</v>
      </c>
      <c r="C3616" t="s">
        <v>42</v>
      </c>
      <c r="D3616" t="s">
        <v>241</v>
      </c>
      <c r="E3616">
        <v>660</v>
      </c>
      <c r="F3616" t="str">
        <f>TEXT(tbl_Datos[[#This Row],[Fecha]],"dddd")</f>
        <v>sábado</v>
      </c>
      <c r="G3616">
        <f>WEEKNUM(tbl_Datos[[#This Row],[Fecha]])</f>
        <v>47</v>
      </c>
    </row>
    <row r="3617" spans="2:7" x14ac:dyDescent="0.3">
      <c r="B3617" s="17">
        <v>46347</v>
      </c>
      <c r="C3617" t="s">
        <v>106</v>
      </c>
      <c r="D3617" t="s">
        <v>238</v>
      </c>
      <c r="E3617">
        <v>1740</v>
      </c>
      <c r="F3617" t="str">
        <f>TEXT(tbl_Datos[[#This Row],[Fecha]],"dddd")</f>
        <v>sábado</v>
      </c>
      <c r="G3617">
        <f>WEEKNUM(tbl_Datos[[#This Row],[Fecha]])</f>
        <v>47</v>
      </c>
    </row>
    <row r="3618" spans="2:7" x14ac:dyDescent="0.3">
      <c r="B3618" s="17">
        <v>46347</v>
      </c>
      <c r="C3618" t="s">
        <v>42</v>
      </c>
      <c r="D3618" t="s">
        <v>230</v>
      </c>
      <c r="E3618">
        <v>629</v>
      </c>
      <c r="F3618" t="str">
        <f>TEXT(tbl_Datos[[#This Row],[Fecha]],"dddd")</f>
        <v>sábado</v>
      </c>
      <c r="G3618">
        <f>WEEKNUM(tbl_Datos[[#This Row],[Fecha]])</f>
        <v>47</v>
      </c>
    </row>
    <row r="3619" spans="2:7" x14ac:dyDescent="0.3">
      <c r="B3619" s="17">
        <v>46348</v>
      </c>
      <c r="C3619" t="s">
        <v>38</v>
      </c>
      <c r="D3619" t="s">
        <v>226</v>
      </c>
      <c r="E3619">
        <v>2016</v>
      </c>
      <c r="F3619" t="str">
        <f>TEXT(tbl_Datos[[#This Row],[Fecha]],"dddd")</f>
        <v>domingo</v>
      </c>
      <c r="G3619">
        <f>WEEKNUM(tbl_Datos[[#This Row],[Fecha]])</f>
        <v>48</v>
      </c>
    </row>
    <row r="3620" spans="2:7" x14ac:dyDescent="0.3">
      <c r="B3620" s="17">
        <v>46348</v>
      </c>
      <c r="C3620" t="s">
        <v>42</v>
      </c>
      <c r="D3620" t="s">
        <v>228</v>
      </c>
      <c r="E3620">
        <v>1656</v>
      </c>
      <c r="F3620" t="str">
        <f>TEXT(tbl_Datos[[#This Row],[Fecha]],"dddd")</f>
        <v>domingo</v>
      </c>
      <c r="G3620">
        <f>WEEKNUM(tbl_Datos[[#This Row],[Fecha]])</f>
        <v>48</v>
      </c>
    </row>
    <row r="3621" spans="2:7" x14ac:dyDescent="0.3">
      <c r="B3621" s="17">
        <v>46348</v>
      </c>
      <c r="C3621" t="s">
        <v>42</v>
      </c>
      <c r="D3621" t="s">
        <v>242</v>
      </c>
      <c r="E3621">
        <v>1140</v>
      </c>
      <c r="F3621" t="str">
        <f>TEXT(tbl_Datos[[#This Row],[Fecha]],"dddd")</f>
        <v>domingo</v>
      </c>
      <c r="G3621">
        <f>WEEKNUM(tbl_Datos[[#This Row],[Fecha]])</f>
        <v>48</v>
      </c>
    </row>
    <row r="3622" spans="2:7" x14ac:dyDescent="0.3">
      <c r="B3622" s="17">
        <v>46348</v>
      </c>
      <c r="C3622" t="s">
        <v>38</v>
      </c>
      <c r="D3622" t="s">
        <v>225</v>
      </c>
      <c r="E3622">
        <v>704</v>
      </c>
      <c r="F3622" t="str">
        <f>TEXT(tbl_Datos[[#This Row],[Fecha]],"dddd")</f>
        <v>domingo</v>
      </c>
      <c r="G3622">
        <f>WEEKNUM(tbl_Datos[[#This Row],[Fecha]])</f>
        <v>48</v>
      </c>
    </row>
    <row r="3623" spans="2:7" x14ac:dyDescent="0.3">
      <c r="B3623" s="17">
        <v>46348</v>
      </c>
      <c r="C3623" t="s">
        <v>106</v>
      </c>
      <c r="D3623" t="s">
        <v>242</v>
      </c>
      <c r="E3623">
        <v>1311</v>
      </c>
      <c r="F3623" t="str">
        <f>TEXT(tbl_Datos[[#This Row],[Fecha]],"dddd")</f>
        <v>domingo</v>
      </c>
      <c r="G3623">
        <f>WEEKNUM(tbl_Datos[[#This Row],[Fecha]])</f>
        <v>48</v>
      </c>
    </row>
    <row r="3624" spans="2:7" x14ac:dyDescent="0.3">
      <c r="B3624" s="17">
        <v>46348</v>
      </c>
      <c r="C3624" t="s">
        <v>38</v>
      </c>
      <c r="D3624" t="s">
        <v>234</v>
      </c>
      <c r="E3624">
        <v>255</v>
      </c>
      <c r="F3624" t="str">
        <f>TEXT(tbl_Datos[[#This Row],[Fecha]],"dddd")</f>
        <v>domingo</v>
      </c>
      <c r="G3624">
        <f>WEEKNUM(tbl_Datos[[#This Row],[Fecha]])</f>
        <v>48</v>
      </c>
    </row>
    <row r="3625" spans="2:7" x14ac:dyDescent="0.3">
      <c r="B3625" s="17">
        <v>46349</v>
      </c>
      <c r="C3625" t="s">
        <v>106</v>
      </c>
      <c r="D3625" t="s">
        <v>217</v>
      </c>
      <c r="E3625">
        <v>1144</v>
      </c>
      <c r="F3625" t="str">
        <f>TEXT(tbl_Datos[[#This Row],[Fecha]],"dddd")</f>
        <v>lunes</v>
      </c>
      <c r="G3625">
        <f>WEEKNUM(tbl_Datos[[#This Row],[Fecha]])</f>
        <v>48</v>
      </c>
    </row>
    <row r="3626" spans="2:7" x14ac:dyDescent="0.3">
      <c r="B3626" s="17">
        <v>46349</v>
      </c>
      <c r="C3626" t="s">
        <v>106</v>
      </c>
      <c r="D3626" t="s">
        <v>221</v>
      </c>
      <c r="E3626">
        <v>169</v>
      </c>
      <c r="F3626" t="str">
        <f>TEXT(tbl_Datos[[#This Row],[Fecha]],"dddd")</f>
        <v>lunes</v>
      </c>
      <c r="G3626">
        <f>WEEKNUM(tbl_Datos[[#This Row],[Fecha]])</f>
        <v>48</v>
      </c>
    </row>
    <row r="3627" spans="2:7" x14ac:dyDescent="0.3">
      <c r="B3627" s="17">
        <v>46349</v>
      </c>
      <c r="C3627" t="s">
        <v>38</v>
      </c>
      <c r="D3627" t="s">
        <v>240</v>
      </c>
      <c r="E3627">
        <v>765</v>
      </c>
      <c r="F3627" t="str">
        <f>TEXT(tbl_Datos[[#This Row],[Fecha]],"dddd")</f>
        <v>lunes</v>
      </c>
      <c r="G3627">
        <f>WEEKNUM(tbl_Datos[[#This Row],[Fecha]])</f>
        <v>48</v>
      </c>
    </row>
    <row r="3628" spans="2:7" x14ac:dyDescent="0.3">
      <c r="B3628" s="17">
        <v>46349</v>
      </c>
      <c r="C3628" t="s">
        <v>39</v>
      </c>
      <c r="D3628" t="s">
        <v>226</v>
      </c>
      <c r="E3628">
        <v>2400</v>
      </c>
      <c r="F3628" t="str">
        <f>TEXT(tbl_Datos[[#This Row],[Fecha]],"dddd")</f>
        <v>lunes</v>
      </c>
      <c r="G3628">
        <f>WEEKNUM(tbl_Datos[[#This Row],[Fecha]])</f>
        <v>48</v>
      </c>
    </row>
    <row r="3629" spans="2:7" x14ac:dyDescent="0.3">
      <c r="B3629" s="17">
        <v>46349</v>
      </c>
      <c r="C3629" t="s">
        <v>38</v>
      </c>
      <c r="D3629" t="s">
        <v>232</v>
      </c>
      <c r="E3629">
        <v>517</v>
      </c>
      <c r="F3629" t="str">
        <f>TEXT(tbl_Datos[[#This Row],[Fecha]],"dddd")</f>
        <v>lunes</v>
      </c>
      <c r="G3629">
        <f>WEEKNUM(tbl_Datos[[#This Row],[Fecha]])</f>
        <v>48</v>
      </c>
    </row>
    <row r="3630" spans="2:7" x14ac:dyDescent="0.3">
      <c r="B3630" s="17">
        <v>46349</v>
      </c>
      <c r="C3630" t="s">
        <v>106</v>
      </c>
      <c r="D3630" t="s">
        <v>235</v>
      </c>
      <c r="E3630">
        <v>602</v>
      </c>
      <c r="F3630" t="str">
        <f>TEXT(tbl_Datos[[#This Row],[Fecha]],"dddd")</f>
        <v>lunes</v>
      </c>
      <c r="G3630">
        <f>WEEKNUM(tbl_Datos[[#This Row],[Fecha]])</f>
        <v>48</v>
      </c>
    </row>
    <row r="3631" spans="2:7" x14ac:dyDescent="0.3">
      <c r="B3631" s="17">
        <v>46349</v>
      </c>
      <c r="C3631" t="s">
        <v>38</v>
      </c>
      <c r="D3631" t="s">
        <v>215</v>
      </c>
      <c r="E3631">
        <v>1725</v>
      </c>
      <c r="F3631" t="str">
        <f>TEXT(tbl_Datos[[#This Row],[Fecha]],"dddd")</f>
        <v>lunes</v>
      </c>
      <c r="G3631">
        <f>WEEKNUM(tbl_Datos[[#This Row],[Fecha]])</f>
        <v>48</v>
      </c>
    </row>
    <row r="3632" spans="2:7" x14ac:dyDescent="0.3">
      <c r="B3632" s="17">
        <v>46350</v>
      </c>
      <c r="C3632" t="s">
        <v>39</v>
      </c>
      <c r="D3632" t="s">
        <v>221</v>
      </c>
      <c r="E3632">
        <v>39</v>
      </c>
      <c r="F3632" t="str">
        <f>TEXT(tbl_Datos[[#This Row],[Fecha]],"dddd")</f>
        <v>martes</v>
      </c>
      <c r="G3632">
        <f>WEEKNUM(tbl_Datos[[#This Row],[Fecha]])</f>
        <v>48</v>
      </c>
    </row>
    <row r="3633" spans="2:7" x14ac:dyDescent="0.3">
      <c r="B3633" s="17">
        <v>46350</v>
      </c>
      <c r="C3633" t="s">
        <v>39</v>
      </c>
      <c r="D3633" t="s">
        <v>217</v>
      </c>
      <c r="E3633">
        <v>884</v>
      </c>
      <c r="F3633" t="str">
        <f>TEXT(tbl_Datos[[#This Row],[Fecha]],"dddd")</f>
        <v>martes</v>
      </c>
      <c r="G3633">
        <f>WEEKNUM(tbl_Datos[[#This Row],[Fecha]])</f>
        <v>48</v>
      </c>
    </row>
    <row r="3634" spans="2:7" x14ac:dyDescent="0.3">
      <c r="B3634" s="17">
        <v>46350</v>
      </c>
      <c r="C3634" t="s">
        <v>42</v>
      </c>
      <c r="D3634" t="s">
        <v>228</v>
      </c>
      <c r="E3634">
        <v>1296</v>
      </c>
      <c r="F3634" t="str">
        <f>TEXT(tbl_Datos[[#This Row],[Fecha]],"dddd")</f>
        <v>martes</v>
      </c>
      <c r="G3634">
        <f>WEEKNUM(tbl_Datos[[#This Row],[Fecha]])</f>
        <v>48</v>
      </c>
    </row>
    <row r="3635" spans="2:7" x14ac:dyDescent="0.3">
      <c r="B3635" s="17">
        <v>46350</v>
      </c>
      <c r="C3635" t="s">
        <v>106</v>
      </c>
      <c r="D3635" t="s">
        <v>227</v>
      </c>
      <c r="E3635">
        <v>580</v>
      </c>
      <c r="F3635" t="str">
        <f>TEXT(tbl_Datos[[#This Row],[Fecha]],"dddd")</f>
        <v>martes</v>
      </c>
      <c r="G3635">
        <f>WEEKNUM(tbl_Datos[[#This Row],[Fecha]])</f>
        <v>48</v>
      </c>
    </row>
    <row r="3636" spans="2:7" x14ac:dyDescent="0.3">
      <c r="B3636" s="17">
        <v>46350</v>
      </c>
      <c r="C3636" t="s">
        <v>38</v>
      </c>
      <c r="D3636" t="s">
        <v>225</v>
      </c>
      <c r="E3636">
        <v>384</v>
      </c>
      <c r="F3636" t="str">
        <f>TEXT(tbl_Datos[[#This Row],[Fecha]],"dddd")</f>
        <v>martes</v>
      </c>
      <c r="G3636">
        <f>WEEKNUM(tbl_Datos[[#This Row],[Fecha]])</f>
        <v>48</v>
      </c>
    </row>
    <row r="3637" spans="2:7" x14ac:dyDescent="0.3">
      <c r="B3637" s="17">
        <v>46350</v>
      </c>
      <c r="C3637" t="s">
        <v>38</v>
      </c>
      <c r="D3637" t="s">
        <v>227</v>
      </c>
      <c r="E3637">
        <v>522</v>
      </c>
      <c r="F3637" t="str">
        <f>TEXT(tbl_Datos[[#This Row],[Fecha]],"dddd")</f>
        <v>martes</v>
      </c>
      <c r="G3637">
        <f>WEEKNUM(tbl_Datos[[#This Row],[Fecha]])</f>
        <v>48</v>
      </c>
    </row>
    <row r="3638" spans="2:7" x14ac:dyDescent="0.3">
      <c r="B3638" s="17">
        <v>46350</v>
      </c>
      <c r="C3638" t="s">
        <v>106</v>
      </c>
      <c r="D3638" t="s">
        <v>226</v>
      </c>
      <c r="E3638">
        <v>960</v>
      </c>
      <c r="F3638" t="str">
        <f>TEXT(tbl_Datos[[#This Row],[Fecha]],"dddd")</f>
        <v>martes</v>
      </c>
      <c r="G3638">
        <f>WEEKNUM(tbl_Datos[[#This Row],[Fecha]])</f>
        <v>48</v>
      </c>
    </row>
    <row r="3639" spans="2:7" x14ac:dyDescent="0.3">
      <c r="B3639" s="17">
        <v>46350</v>
      </c>
      <c r="C3639" t="s">
        <v>38</v>
      </c>
      <c r="D3639" t="s">
        <v>242</v>
      </c>
      <c r="E3639">
        <v>285</v>
      </c>
      <c r="F3639" t="str">
        <f>TEXT(tbl_Datos[[#This Row],[Fecha]],"dddd")</f>
        <v>martes</v>
      </c>
      <c r="G3639">
        <f>WEEKNUM(tbl_Datos[[#This Row],[Fecha]])</f>
        <v>48</v>
      </c>
    </row>
    <row r="3640" spans="2:7" x14ac:dyDescent="0.3">
      <c r="B3640" s="17">
        <v>46350</v>
      </c>
      <c r="C3640" t="s">
        <v>106</v>
      </c>
      <c r="D3640" t="s">
        <v>236</v>
      </c>
      <c r="E3640">
        <v>88</v>
      </c>
      <c r="F3640" t="str">
        <f>TEXT(tbl_Datos[[#This Row],[Fecha]],"dddd")</f>
        <v>martes</v>
      </c>
      <c r="G3640">
        <f>WEEKNUM(tbl_Datos[[#This Row],[Fecha]])</f>
        <v>48</v>
      </c>
    </row>
    <row r="3641" spans="2:7" x14ac:dyDescent="0.3">
      <c r="B3641" s="17">
        <v>46350</v>
      </c>
      <c r="C3641" t="s">
        <v>42</v>
      </c>
      <c r="D3641" t="s">
        <v>225</v>
      </c>
      <c r="E3641">
        <v>320</v>
      </c>
      <c r="F3641" t="str">
        <f>TEXT(tbl_Datos[[#This Row],[Fecha]],"dddd")</f>
        <v>martes</v>
      </c>
      <c r="G3641">
        <f>WEEKNUM(tbl_Datos[[#This Row],[Fecha]])</f>
        <v>48</v>
      </c>
    </row>
    <row r="3642" spans="2:7" x14ac:dyDescent="0.3">
      <c r="B3642" s="17">
        <v>46350</v>
      </c>
      <c r="C3642" t="s">
        <v>42</v>
      </c>
      <c r="D3642" t="s">
        <v>221</v>
      </c>
      <c r="E3642">
        <v>325</v>
      </c>
      <c r="F3642" t="str">
        <f>TEXT(tbl_Datos[[#This Row],[Fecha]],"dddd")</f>
        <v>martes</v>
      </c>
      <c r="G3642">
        <f>WEEKNUM(tbl_Datos[[#This Row],[Fecha]])</f>
        <v>48</v>
      </c>
    </row>
    <row r="3643" spans="2:7" x14ac:dyDescent="0.3">
      <c r="B3643" s="17">
        <v>46350</v>
      </c>
      <c r="C3643" t="s">
        <v>106</v>
      </c>
      <c r="D3643" t="s">
        <v>225</v>
      </c>
      <c r="E3643">
        <v>384</v>
      </c>
      <c r="F3643" t="str">
        <f>TEXT(tbl_Datos[[#This Row],[Fecha]],"dddd")</f>
        <v>martes</v>
      </c>
      <c r="G3643">
        <f>WEEKNUM(tbl_Datos[[#This Row],[Fecha]])</f>
        <v>48</v>
      </c>
    </row>
    <row r="3644" spans="2:7" x14ac:dyDescent="0.3">
      <c r="B3644" s="17">
        <v>46350</v>
      </c>
      <c r="C3644" t="s">
        <v>42</v>
      </c>
      <c r="D3644" t="s">
        <v>219</v>
      </c>
      <c r="E3644">
        <v>455</v>
      </c>
      <c r="F3644" t="str">
        <f>TEXT(tbl_Datos[[#This Row],[Fecha]],"dddd")</f>
        <v>martes</v>
      </c>
      <c r="G3644">
        <f>WEEKNUM(tbl_Datos[[#This Row],[Fecha]])</f>
        <v>48</v>
      </c>
    </row>
    <row r="3645" spans="2:7" x14ac:dyDescent="0.3">
      <c r="B3645" s="17">
        <v>46350</v>
      </c>
      <c r="C3645" t="s">
        <v>42</v>
      </c>
      <c r="D3645" t="s">
        <v>238</v>
      </c>
      <c r="E3645">
        <v>1740</v>
      </c>
      <c r="F3645" t="str">
        <f>TEXT(tbl_Datos[[#This Row],[Fecha]],"dddd")</f>
        <v>martes</v>
      </c>
      <c r="G3645">
        <f>WEEKNUM(tbl_Datos[[#This Row],[Fecha]])</f>
        <v>48</v>
      </c>
    </row>
    <row r="3646" spans="2:7" x14ac:dyDescent="0.3">
      <c r="B3646" s="17">
        <v>46350</v>
      </c>
      <c r="C3646" t="s">
        <v>42</v>
      </c>
      <c r="D3646" t="s">
        <v>230</v>
      </c>
      <c r="E3646">
        <v>666</v>
      </c>
      <c r="F3646" t="str">
        <f>TEXT(tbl_Datos[[#This Row],[Fecha]],"dddd")</f>
        <v>martes</v>
      </c>
      <c r="G3646">
        <f>WEEKNUM(tbl_Datos[[#This Row],[Fecha]])</f>
        <v>48</v>
      </c>
    </row>
    <row r="3647" spans="2:7" x14ac:dyDescent="0.3">
      <c r="B3647" s="17">
        <v>46351</v>
      </c>
      <c r="C3647" t="s">
        <v>38</v>
      </c>
      <c r="D3647" t="s">
        <v>215</v>
      </c>
      <c r="E3647">
        <v>690</v>
      </c>
      <c r="F3647" t="str">
        <f>TEXT(tbl_Datos[[#This Row],[Fecha]],"dddd")</f>
        <v>miércoles</v>
      </c>
      <c r="G3647">
        <f>WEEKNUM(tbl_Datos[[#This Row],[Fecha]])</f>
        <v>48</v>
      </c>
    </row>
    <row r="3648" spans="2:7" x14ac:dyDescent="0.3">
      <c r="B3648" s="17">
        <v>46351</v>
      </c>
      <c r="C3648" t="s">
        <v>106</v>
      </c>
      <c r="D3648" t="s">
        <v>242</v>
      </c>
      <c r="E3648">
        <v>57</v>
      </c>
      <c r="F3648" t="str">
        <f>TEXT(tbl_Datos[[#This Row],[Fecha]],"dddd")</f>
        <v>miércoles</v>
      </c>
      <c r="G3648">
        <f>WEEKNUM(tbl_Datos[[#This Row],[Fecha]])</f>
        <v>48</v>
      </c>
    </row>
    <row r="3649" spans="2:7" x14ac:dyDescent="0.3">
      <c r="B3649" s="17">
        <v>46351</v>
      </c>
      <c r="C3649" t="s">
        <v>38</v>
      </c>
      <c r="D3649" t="s">
        <v>221</v>
      </c>
      <c r="E3649">
        <v>182</v>
      </c>
      <c r="F3649" t="str">
        <f>TEXT(tbl_Datos[[#This Row],[Fecha]],"dddd")</f>
        <v>miércoles</v>
      </c>
      <c r="G3649">
        <f>WEEKNUM(tbl_Datos[[#This Row],[Fecha]])</f>
        <v>48</v>
      </c>
    </row>
    <row r="3650" spans="2:7" x14ac:dyDescent="0.3">
      <c r="B3650" s="17">
        <v>46351</v>
      </c>
      <c r="C3650" t="s">
        <v>39</v>
      </c>
      <c r="D3650" t="s">
        <v>231</v>
      </c>
      <c r="E3650">
        <v>506</v>
      </c>
      <c r="F3650" t="str">
        <f>TEXT(tbl_Datos[[#This Row],[Fecha]],"dddd")</f>
        <v>miércoles</v>
      </c>
      <c r="G3650">
        <f>WEEKNUM(tbl_Datos[[#This Row],[Fecha]])</f>
        <v>48</v>
      </c>
    </row>
    <row r="3651" spans="2:7" x14ac:dyDescent="0.3">
      <c r="B3651" s="17">
        <v>46351</v>
      </c>
      <c r="C3651" t="s">
        <v>39</v>
      </c>
      <c r="D3651" t="s">
        <v>230</v>
      </c>
      <c r="E3651">
        <v>222</v>
      </c>
      <c r="F3651" t="str">
        <f>TEXT(tbl_Datos[[#This Row],[Fecha]],"dddd")</f>
        <v>miércoles</v>
      </c>
      <c r="G3651">
        <f>WEEKNUM(tbl_Datos[[#This Row],[Fecha]])</f>
        <v>48</v>
      </c>
    </row>
    <row r="3652" spans="2:7" x14ac:dyDescent="0.3">
      <c r="B3652" s="17">
        <v>46351</v>
      </c>
      <c r="C3652" t="s">
        <v>39</v>
      </c>
      <c r="D3652" t="s">
        <v>238</v>
      </c>
      <c r="E3652">
        <v>2001</v>
      </c>
      <c r="F3652" t="str">
        <f>TEXT(tbl_Datos[[#This Row],[Fecha]],"dddd")</f>
        <v>miércoles</v>
      </c>
      <c r="G3652">
        <f>WEEKNUM(tbl_Datos[[#This Row],[Fecha]])</f>
        <v>48</v>
      </c>
    </row>
    <row r="3653" spans="2:7" x14ac:dyDescent="0.3">
      <c r="B3653" s="17">
        <v>46351</v>
      </c>
      <c r="C3653" t="s">
        <v>42</v>
      </c>
      <c r="D3653" t="s">
        <v>215</v>
      </c>
      <c r="E3653">
        <v>828</v>
      </c>
      <c r="F3653" t="str">
        <f>TEXT(tbl_Datos[[#This Row],[Fecha]],"dddd")</f>
        <v>miércoles</v>
      </c>
      <c r="G3653">
        <f>WEEKNUM(tbl_Datos[[#This Row],[Fecha]])</f>
        <v>48</v>
      </c>
    </row>
    <row r="3654" spans="2:7" x14ac:dyDescent="0.3">
      <c r="B3654" s="17">
        <v>46351</v>
      </c>
      <c r="C3654" t="s">
        <v>42</v>
      </c>
      <c r="D3654" t="s">
        <v>221</v>
      </c>
      <c r="E3654">
        <v>65</v>
      </c>
      <c r="F3654" t="str">
        <f>TEXT(tbl_Datos[[#This Row],[Fecha]],"dddd")</f>
        <v>miércoles</v>
      </c>
      <c r="G3654">
        <f>WEEKNUM(tbl_Datos[[#This Row],[Fecha]])</f>
        <v>48</v>
      </c>
    </row>
    <row r="3655" spans="2:7" x14ac:dyDescent="0.3">
      <c r="B3655" s="17">
        <v>46351</v>
      </c>
      <c r="C3655" t="s">
        <v>39</v>
      </c>
      <c r="D3655" t="s">
        <v>241</v>
      </c>
      <c r="E3655">
        <v>480</v>
      </c>
      <c r="F3655" t="str">
        <f>TEXT(tbl_Datos[[#This Row],[Fecha]],"dddd")</f>
        <v>miércoles</v>
      </c>
      <c r="G3655">
        <f>WEEKNUM(tbl_Datos[[#This Row],[Fecha]])</f>
        <v>48</v>
      </c>
    </row>
    <row r="3656" spans="2:7" x14ac:dyDescent="0.3">
      <c r="B3656" s="17">
        <v>46351</v>
      </c>
      <c r="C3656" t="s">
        <v>106</v>
      </c>
      <c r="D3656" t="s">
        <v>234</v>
      </c>
      <c r="E3656">
        <v>408</v>
      </c>
      <c r="F3656" t="str">
        <f>TEXT(tbl_Datos[[#This Row],[Fecha]],"dddd")</f>
        <v>miércoles</v>
      </c>
      <c r="G3656">
        <f>WEEKNUM(tbl_Datos[[#This Row],[Fecha]])</f>
        <v>48</v>
      </c>
    </row>
    <row r="3657" spans="2:7" x14ac:dyDescent="0.3">
      <c r="B3657" s="17">
        <v>46351</v>
      </c>
      <c r="C3657" t="s">
        <v>38</v>
      </c>
      <c r="D3657" t="s">
        <v>241</v>
      </c>
      <c r="E3657">
        <v>360</v>
      </c>
      <c r="F3657" t="str">
        <f>TEXT(tbl_Datos[[#This Row],[Fecha]],"dddd")</f>
        <v>miércoles</v>
      </c>
      <c r="G3657">
        <f>WEEKNUM(tbl_Datos[[#This Row],[Fecha]])</f>
        <v>48</v>
      </c>
    </row>
    <row r="3658" spans="2:7" x14ac:dyDescent="0.3">
      <c r="B3658" s="17">
        <v>46351</v>
      </c>
      <c r="C3658" t="s">
        <v>38</v>
      </c>
      <c r="D3658" t="s">
        <v>230</v>
      </c>
      <c r="E3658">
        <v>74</v>
      </c>
      <c r="F3658" t="str">
        <f>TEXT(tbl_Datos[[#This Row],[Fecha]],"dddd")</f>
        <v>miércoles</v>
      </c>
      <c r="G3658">
        <f>WEEKNUM(tbl_Datos[[#This Row],[Fecha]])</f>
        <v>48</v>
      </c>
    </row>
    <row r="3659" spans="2:7" x14ac:dyDescent="0.3">
      <c r="B3659" s="17">
        <v>46351</v>
      </c>
      <c r="C3659" t="s">
        <v>39</v>
      </c>
      <c r="D3659" t="s">
        <v>240</v>
      </c>
      <c r="E3659">
        <v>630</v>
      </c>
      <c r="F3659" t="str">
        <f>TEXT(tbl_Datos[[#This Row],[Fecha]],"dddd")</f>
        <v>miércoles</v>
      </c>
      <c r="G3659">
        <f>WEEKNUM(tbl_Datos[[#This Row],[Fecha]])</f>
        <v>48</v>
      </c>
    </row>
    <row r="3660" spans="2:7" x14ac:dyDescent="0.3">
      <c r="B3660" s="17">
        <v>46351</v>
      </c>
      <c r="C3660" t="s">
        <v>106</v>
      </c>
      <c r="D3660" t="s">
        <v>223</v>
      </c>
      <c r="E3660">
        <v>742</v>
      </c>
      <c r="F3660" t="str">
        <f>TEXT(tbl_Datos[[#This Row],[Fecha]],"dddd")</f>
        <v>miércoles</v>
      </c>
      <c r="G3660">
        <f>WEEKNUM(tbl_Datos[[#This Row],[Fecha]])</f>
        <v>48</v>
      </c>
    </row>
    <row r="3661" spans="2:7" x14ac:dyDescent="0.3">
      <c r="B3661" s="17">
        <v>46351</v>
      </c>
      <c r="C3661" t="s">
        <v>39</v>
      </c>
      <c r="D3661" t="s">
        <v>217</v>
      </c>
      <c r="E3661">
        <v>1040</v>
      </c>
      <c r="F3661" t="str">
        <f>TEXT(tbl_Datos[[#This Row],[Fecha]],"dddd")</f>
        <v>miércoles</v>
      </c>
      <c r="G3661">
        <f>WEEKNUM(tbl_Datos[[#This Row],[Fecha]])</f>
        <v>48</v>
      </c>
    </row>
    <row r="3662" spans="2:7" x14ac:dyDescent="0.3">
      <c r="B3662" s="17">
        <v>46352</v>
      </c>
      <c r="C3662" t="s">
        <v>106</v>
      </c>
      <c r="D3662" t="s">
        <v>241</v>
      </c>
      <c r="E3662">
        <v>660</v>
      </c>
      <c r="F3662" t="str">
        <f>TEXT(tbl_Datos[[#This Row],[Fecha]],"dddd")</f>
        <v>jueves</v>
      </c>
      <c r="G3662">
        <f>WEEKNUM(tbl_Datos[[#This Row],[Fecha]])</f>
        <v>48</v>
      </c>
    </row>
    <row r="3663" spans="2:7" x14ac:dyDescent="0.3">
      <c r="B3663" s="17">
        <v>46352</v>
      </c>
      <c r="C3663" t="s">
        <v>42</v>
      </c>
      <c r="D3663" t="s">
        <v>236</v>
      </c>
      <c r="E3663">
        <v>66</v>
      </c>
      <c r="F3663" t="str">
        <f>TEXT(tbl_Datos[[#This Row],[Fecha]],"dddd")</f>
        <v>jueves</v>
      </c>
      <c r="G3663">
        <f>WEEKNUM(tbl_Datos[[#This Row],[Fecha]])</f>
        <v>48</v>
      </c>
    </row>
    <row r="3664" spans="2:7" x14ac:dyDescent="0.3">
      <c r="B3664" s="17">
        <v>46352</v>
      </c>
      <c r="C3664" t="s">
        <v>39</v>
      </c>
      <c r="D3664" t="s">
        <v>240</v>
      </c>
      <c r="E3664">
        <v>1035</v>
      </c>
      <c r="F3664" t="str">
        <f>TEXT(tbl_Datos[[#This Row],[Fecha]],"dddd")</f>
        <v>jueves</v>
      </c>
      <c r="G3664">
        <f>WEEKNUM(tbl_Datos[[#This Row],[Fecha]])</f>
        <v>48</v>
      </c>
    </row>
    <row r="3665" spans="2:7" x14ac:dyDescent="0.3">
      <c r="B3665" s="17">
        <v>46352</v>
      </c>
      <c r="C3665" t="s">
        <v>39</v>
      </c>
      <c r="D3665" t="s">
        <v>232</v>
      </c>
      <c r="E3665">
        <v>188</v>
      </c>
      <c r="F3665" t="str">
        <f>TEXT(tbl_Datos[[#This Row],[Fecha]],"dddd")</f>
        <v>jueves</v>
      </c>
      <c r="G3665">
        <f>WEEKNUM(tbl_Datos[[#This Row],[Fecha]])</f>
        <v>48</v>
      </c>
    </row>
    <row r="3666" spans="2:7" x14ac:dyDescent="0.3">
      <c r="B3666" s="17">
        <v>46352</v>
      </c>
      <c r="C3666" t="s">
        <v>38</v>
      </c>
      <c r="D3666" t="s">
        <v>223</v>
      </c>
      <c r="E3666">
        <v>53</v>
      </c>
      <c r="F3666" t="str">
        <f>TEXT(tbl_Datos[[#This Row],[Fecha]],"dddd")</f>
        <v>jueves</v>
      </c>
      <c r="G3666">
        <f>WEEKNUM(tbl_Datos[[#This Row],[Fecha]])</f>
        <v>48</v>
      </c>
    </row>
    <row r="3667" spans="2:7" x14ac:dyDescent="0.3">
      <c r="B3667" s="17">
        <v>46352</v>
      </c>
      <c r="C3667" t="s">
        <v>38</v>
      </c>
      <c r="D3667" t="s">
        <v>225</v>
      </c>
      <c r="E3667">
        <v>704</v>
      </c>
      <c r="F3667" t="str">
        <f>TEXT(tbl_Datos[[#This Row],[Fecha]],"dddd")</f>
        <v>jueves</v>
      </c>
      <c r="G3667">
        <f>WEEKNUM(tbl_Datos[[#This Row],[Fecha]])</f>
        <v>48</v>
      </c>
    </row>
    <row r="3668" spans="2:7" x14ac:dyDescent="0.3">
      <c r="B3668" s="17">
        <v>46352</v>
      </c>
      <c r="C3668" t="s">
        <v>106</v>
      </c>
      <c r="D3668" t="s">
        <v>240</v>
      </c>
      <c r="E3668">
        <v>315</v>
      </c>
      <c r="F3668" t="str">
        <f>TEXT(tbl_Datos[[#This Row],[Fecha]],"dddd")</f>
        <v>jueves</v>
      </c>
      <c r="G3668">
        <f>WEEKNUM(tbl_Datos[[#This Row],[Fecha]])</f>
        <v>48</v>
      </c>
    </row>
    <row r="3669" spans="2:7" x14ac:dyDescent="0.3">
      <c r="B3669" s="17">
        <v>46352</v>
      </c>
      <c r="C3669" t="s">
        <v>106</v>
      </c>
      <c r="D3669" t="s">
        <v>238</v>
      </c>
      <c r="E3669">
        <v>1566</v>
      </c>
      <c r="F3669" t="str">
        <f>TEXT(tbl_Datos[[#This Row],[Fecha]],"dddd")</f>
        <v>jueves</v>
      </c>
      <c r="G3669">
        <f>WEEKNUM(tbl_Datos[[#This Row],[Fecha]])</f>
        <v>48</v>
      </c>
    </row>
    <row r="3670" spans="2:7" x14ac:dyDescent="0.3">
      <c r="B3670" s="17">
        <v>46352</v>
      </c>
      <c r="C3670" t="s">
        <v>38</v>
      </c>
      <c r="D3670" t="s">
        <v>227</v>
      </c>
      <c r="E3670">
        <v>348</v>
      </c>
      <c r="F3670" t="str">
        <f>TEXT(tbl_Datos[[#This Row],[Fecha]],"dddd")</f>
        <v>jueves</v>
      </c>
      <c r="G3670">
        <f>WEEKNUM(tbl_Datos[[#This Row],[Fecha]])</f>
        <v>48</v>
      </c>
    </row>
    <row r="3671" spans="2:7" x14ac:dyDescent="0.3">
      <c r="B3671" s="17">
        <v>46352</v>
      </c>
      <c r="C3671" t="s">
        <v>38</v>
      </c>
      <c r="D3671" t="s">
        <v>228</v>
      </c>
      <c r="E3671">
        <v>1584</v>
      </c>
      <c r="F3671" t="str">
        <f>TEXT(tbl_Datos[[#This Row],[Fecha]],"dddd")</f>
        <v>jueves</v>
      </c>
      <c r="G3671">
        <f>WEEKNUM(tbl_Datos[[#This Row],[Fecha]])</f>
        <v>48</v>
      </c>
    </row>
    <row r="3672" spans="2:7" x14ac:dyDescent="0.3">
      <c r="B3672" s="17">
        <v>46352</v>
      </c>
      <c r="C3672" t="s">
        <v>38</v>
      </c>
      <c r="D3672" t="s">
        <v>233</v>
      </c>
      <c r="E3672">
        <v>969</v>
      </c>
      <c r="F3672" t="str">
        <f>TEXT(tbl_Datos[[#This Row],[Fecha]],"dddd")</f>
        <v>jueves</v>
      </c>
      <c r="G3672">
        <f>WEEKNUM(tbl_Datos[[#This Row],[Fecha]])</f>
        <v>48</v>
      </c>
    </row>
    <row r="3673" spans="2:7" x14ac:dyDescent="0.3">
      <c r="B3673" s="17">
        <v>46352</v>
      </c>
      <c r="C3673" t="s">
        <v>42</v>
      </c>
      <c r="D3673" t="s">
        <v>215</v>
      </c>
      <c r="E3673">
        <v>1311</v>
      </c>
      <c r="F3673" t="str">
        <f>TEXT(tbl_Datos[[#This Row],[Fecha]],"dddd")</f>
        <v>jueves</v>
      </c>
      <c r="G3673">
        <f>WEEKNUM(tbl_Datos[[#This Row],[Fecha]])</f>
        <v>48</v>
      </c>
    </row>
    <row r="3674" spans="2:7" x14ac:dyDescent="0.3">
      <c r="B3674" s="17">
        <v>46352</v>
      </c>
      <c r="C3674" t="s">
        <v>38</v>
      </c>
      <c r="D3674" t="s">
        <v>240</v>
      </c>
      <c r="E3674">
        <v>180</v>
      </c>
      <c r="F3674" t="str">
        <f>TEXT(tbl_Datos[[#This Row],[Fecha]],"dddd")</f>
        <v>jueves</v>
      </c>
      <c r="G3674">
        <f>WEEKNUM(tbl_Datos[[#This Row],[Fecha]])</f>
        <v>48</v>
      </c>
    </row>
    <row r="3675" spans="2:7" x14ac:dyDescent="0.3">
      <c r="B3675" s="17">
        <v>46353</v>
      </c>
      <c r="C3675" t="s">
        <v>106</v>
      </c>
      <c r="D3675" t="s">
        <v>236</v>
      </c>
      <c r="E3675">
        <v>264</v>
      </c>
      <c r="F3675" t="str">
        <f>TEXT(tbl_Datos[[#This Row],[Fecha]],"dddd")</f>
        <v>viernes</v>
      </c>
      <c r="G3675">
        <f>WEEKNUM(tbl_Datos[[#This Row],[Fecha]])</f>
        <v>48</v>
      </c>
    </row>
    <row r="3676" spans="2:7" x14ac:dyDescent="0.3">
      <c r="B3676" s="17">
        <v>46353</v>
      </c>
      <c r="C3676" t="s">
        <v>39</v>
      </c>
      <c r="D3676" t="s">
        <v>236</v>
      </c>
      <c r="E3676">
        <v>143</v>
      </c>
      <c r="F3676" t="str">
        <f>TEXT(tbl_Datos[[#This Row],[Fecha]],"dddd")</f>
        <v>viernes</v>
      </c>
      <c r="G3676">
        <f>WEEKNUM(tbl_Datos[[#This Row],[Fecha]])</f>
        <v>48</v>
      </c>
    </row>
    <row r="3677" spans="2:7" x14ac:dyDescent="0.3">
      <c r="B3677" s="17">
        <v>46353</v>
      </c>
      <c r="C3677" t="s">
        <v>106</v>
      </c>
      <c r="D3677" t="s">
        <v>227</v>
      </c>
      <c r="E3677">
        <v>986</v>
      </c>
      <c r="F3677" t="str">
        <f>TEXT(tbl_Datos[[#This Row],[Fecha]],"dddd")</f>
        <v>viernes</v>
      </c>
      <c r="G3677">
        <f>WEEKNUM(tbl_Datos[[#This Row],[Fecha]])</f>
        <v>48</v>
      </c>
    </row>
    <row r="3678" spans="2:7" x14ac:dyDescent="0.3">
      <c r="B3678" s="17">
        <v>46353</v>
      </c>
      <c r="C3678" t="s">
        <v>38</v>
      </c>
      <c r="D3678" t="s">
        <v>236</v>
      </c>
      <c r="E3678">
        <v>275</v>
      </c>
      <c r="F3678" t="str">
        <f>TEXT(tbl_Datos[[#This Row],[Fecha]],"dddd")</f>
        <v>viernes</v>
      </c>
      <c r="G3678">
        <f>WEEKNUM(tbl_Datos[[#This Row],[Fecha]])</f>
        <v>48</v>
      </c>
    </row>
    <row r="3679" spans="2:7" x14ac:dyDescent="0.3">
      <c r="B3679" s="17">
        <v>46353</v>
      </c>
      <c r="C3679" t="s">
        <v>42</v>
      </c>
      <c r="D3679" t="s">
        <v>235</v>
      </c>
      <c r="E3679">
        <v>559</v>
      </c>
      <c r="F3679" t="str">
        <f>TEXT(tbl_Datos[[#This Row],[Fecha]],"dddd")</f>
        <v>viernes</v>
      </c>
      <c r="G3679">
        <f>WEEKNUM(tbl_Datos[[#This Row],[Fecha]])</f>
        <v>48</v>
      </c>
    </row>
    <row r="3680" spans="2:7" x14ac:dyDescent="0.3">
      <c r="B3680" s="17">
        <v>46353</v>
      </c>
      <c r="C3680" t="s">
        <v>42</v>
      </c>
      <c r="D3680" t="s">
        <v>231</v>
      </c>
      <c r="E3680">
        <v>154</v>
      </c>
      <c r="F3680" t="str">
        <f>TEXT(tbl_Datos[[#This Row],[Fecha]],"dddd")</f>
        <v>viernes</v>
      </c>
      <c r="G3680">
        <f>WEEKNUM(tbl_Datos[[#This Row],[Fecha]])</f>
        <v>48</v>
      </c>
    </row>
    <row r="3681" spans="2:7" x14ac:dyDescent="0.3">
      <c r="B3681" s="17">
        <v>46353</v>
      </c>
      <c r="C3681" t="s">
        <v>106</v>
      </c>
      <c r="D3681" t="s">
        <v>235</v>
      </c>
      <c r="E3681">
        <v>645</v>
      </c>
      <c r="F3681" t="str">
        <f>TEXT(tbl_Datos[[#This Row],[Fecha]],"dddd")</f>
        <v>viernes</v>
      </c>
      <c r="G3681">
        <f>WEEKNUM(tbl_Datos[[#This Row],[Fecha]])</f>
        <v>48</v>
      </c>
    </row>
    <row r="3682" spans="2:7" x14ac:dyDescent="0.3">
      <c r="B3682" s="17">
        <v>46353</v>
      </c>
      <c r="C3682" t="s">
        <v>38</v>
      </c>
      <c r="D3682" t="s">
        <v>227</v>
      </c>
      <c r="E3682">
        <v>1392</v>
      </c>
      <c r="F3682" t="str">
        <f>TEXT(tbl_Datos[[#This Row],[Fecha]],"dddd")</f>
        <v>viernes</v>
      </c>
      <c r="G3682">
        <f>WEEKNUM(tbl_Datos[[#This Row],[Fecha]])</f>
        <v>48</v>
      </c>
    </row>
    <row r="3683" spans="2:7" x14ac:dyDescent="0.3">
      <c r="B3683" s="17">
        <v>46353</v>
      </c>
      <c r="C3683" t="s">
        <v>42</v>
      </c>
      <c r="D3683" t="s">
        <v>237</v>
      </c>
      <c r="E3683">
        <v>630</v>
      </c>
      <c r="F3683" t="str">
        <f>TEXT(tbl_Datos[[#This Row],[Fecha]],"dddd")</f>
        <v>viernes</v>
      </c>
      <c r="G3683">
        <f>WEEKNUM(tbl_Datos[[#This Row],[Fecha]])</f>
        <v>48</v>
      </c>
    </row>
    <row r="3684" spans="2:7" x14ac:dyDescent="0.3">
      <c r="B3684" s="17">
        <v>46353</v>
      </c>
      <c r="C3684" t="s">
        <v>42</v>
      </c>
      <c r="D3684" t="s">
        <v>236</v>
      </c>
      <c r="E3684">
        <v>121</v>
      </c>
      <c r="F3684" t="str">
        <f>TEXT(tbl_Datos[[#This Row],[Fecha]],"dddd")</f>
        <v>viernes</v>
      </c>
      <c r="G3684">
        <f>WEEKNUM(tbl_Datos[[#This Row],[Fecha]])</f>
        <v>48</v>
      </c>
    </row>
    <row r="3685" spans="2:7" x14ac:dyDescent="0.3">
      <c r="B3685" s="17">
        <v>46354</v>
      </c>
      <c r="C3685" t="s">
        <v>42</v>
      </c>
      <c r="D3685" t="s">
        <v>223</v>
      </c>
      <c r="E3685">
        <v>1272</v>
      </c>
      <c r="F3685" t="str">
        <f>TEXT(tbl_Datos[[#This Row],[Fecha]],"dddd")</f>
        <v>sábado</v>
      </c>
      <c r="G3685">
        <f>WEEKNUM(tbl_Datos[[#This Row],[Fecha]])</f>
        <v>48</v>
      </c>
    </row>
    <row r="3686" spans="2:7" x14ac:dyDescent="0.3">
      <c r="B3686" s="17">
        <v>46354</v>
      </c>
      <c r="C3686" t="s">
        <v>42</v>
      </c>
      <c r="D3686" t="s">
        <v>226</v>
      </c>
      <c r="E3686">
        <v>576</v>
      </c>
      <c r="F3686" t="str">
        <f>TEXT(tbl_Datos[[#This Row],[Fecha]],"dddd")</f>
        <v>sábado</v>
      </c>
      <c r="G3686">
        <f>WEEKNUM(tbl_Datos[[#This Row],[Fecha]])</f>
        <v>48</v>
      </c>
    </row>
    <row r="3687" spans="2:7" x14ac:dyDescent="0.3">
      <c r="B3687" s="17">
        <v>46354</v>
      </c>
      <c r="C3687" t="s">
        <v>42</v>
      </c>
      <c r="D3687" t="s">
        <v>230</v>
      </c>
      <c r="E3687">
        <v>407</v>
      </c>
      <c r="F3687" t="str">
        <f>TEXT(tbl_Datos[[#This Row],[Fecha]],"dddd")</f>
        <v>sábado</v>
      </c>
      <c r="G3687">
        <f>WEEKNUM(tbl_Datos[[#This Row],[Fecha]])</f>
        <v>48</v>
      </c>
    </row>
    <row r="3688" spans="2:7" x14ac:dyDescent="0.3">
      <c r="B3688" s="17">
        <v>46354</v>
      </c>
      <c r="C3688" t="s">
        <v>38</v>
      </c>
      <c r="D3688" t="s">
        <v>221</v>
      </c>
      <c r="E3688">
        <v>65</v>
      </c>
      <c r="F3688" t="str">
        <f>TEXT(tbl_Datos[[#This Row],[Fecha]],"dddd")</f>
        <v>sábado</v>
      </c>
      <c r="G3688">
        <f>WEEKNUM(tbl_Datos[[#This Row],[Fecha]])</f>
        <v>48</v>
      </c>
    </row>
    <row r="3689" spans="2:7" x14ac:dyDescent="0.3">
      <c r="B3689" s="17">
        <v>46354</v>
      </c>
      <c r="C3689" t="s">
        <v>42</v>
      </c>
      <c r="D3689" t="s">
        <v>241</v>
      </c>
      <c r="E3689">
        <v>660</v>
      </c>
      <c r="F3689" t="str">
        <f>TEXT(tbl_Datos[[#This Row],[Fecha]],"dddd")</f>
        <v>sábado</v>
      </c>
      <c r="G3689">
        <f>WEEKNUM(tbl_Datos[[#This Row],[Fecha]])</f>
        <v>48</v>
      </c>
    </row>
    <row r="3690" spans="2:7" x14ac:dyDescent="0.3">
      <c r="B3690" s="17">
        <v>46354</v>
      </c>
      <c r="C3690" t="s">
        <v>38</v>
      </c>
      <c r="D3690" t="s">
        <v>223</v>
      </c>
      <c r="E3690">
        <v>1060</v>
      </c>
      <c r="F3690" t="str">
        <f>TEXT(tbl_Datos[[#This Row],[Fecha]],"dddd")</f>
        <v>sábado</v>
      </c>
      <c r="G3690">
        <f>WEEKNUM(tbl_Datos[[#This Row],[Fecha]])</f>
        <v>48</v>
      </c>
    </row>
    <row r="3691" spans="2:7" x14ac:dyDescent="0.3">
      <c r="B3691" s="17">
        <v>46354</v>
      </c>
      <c r="C3691" t="s">
        <v>39</v>
      </c>
      <c r="D3691" t="s">
        <v>226</v>
      </c>
      <c r="E3691">
        <v>1248</v>
      </c>
      <c r="F3691" t="str">
        <f>TEXT(tbl_Datos[[#This Row],[Fecha]],"dddd")</f>
        <v>sábado</v>
      </c>
      <c r="G3691">
        <f>WEEKNUM(tbl_Datos[[#This Row],[Fecha]])</f>
        <v>48</v>
      </c>
    </row>
    <row r="3692" spans="2:7" x14ac:dyDescent="0.3">
      <c r="B3692" s="17">
        <v>46354</v>
      </c>
      <c r="C3692" t="s">
        <v>106</v>
      </c>
      <c r="D3692" t="s">
        <v>235</v>
      </c>
      <c r="E3692">
        <v>946</v>
      </c>
      <c r="F3692" t="str">
        <f>TEXT(tbl_Datos[[#This Row],[Fecha]],"dddd")</f>
        <v>sábado</v>
      </c>
      <c r="G3692">
        <f>WEEKNUM(tbl_Datos[[#This Row],[Fecha]])</f>
        <v>48</v>
      </c>
    </row>
    <row r="3693" spans="2:7" x14ac:dyDescent="0.3">
      <c r="B3693" s="17">
        <v>46354</v>
      </c>
      <c r="C3693" t="s">
        <v>106</v>
      </c>
      <c r="D3693" t="s">
        <v>228</v>
      </c>
      <c r="E3693">
        <v>216</v>
      </c>
      <c r="F3693" t="str">
        <f>TEXT(tbl_Datos[[#This Row],[Fecha]],"dddd")</f>
        <v>sábado</v>
      </c>
      <c r="G3693">
        <f>WEEKNUM(tbl_Datos[[#This Row],[Fecha]])</f>
        <v>48</v>
      </c>
    </row>
    <row r="3694" spans="2:7" x14ac:dyDescent="0.3">
      <c r="B3694" s="17">
        <v>46354</v>
      </c>
      <c r="C3694" t="s">
        <v>42</v>
      </c>
      <c r="D3694" t="s">
        <v>226</v>
      </c>
      <c r="E3694">
        <v>1824</v>
      </c>
      <c r="F3694" t="str">
        <f>TEXT(tbl_Datos[[#This Row],[Fecha]],"dddd")</f>
        <v>sábado</v>
      </c>
      <c r="G3694">
        <f>WEEKNUM(tbl_Datos[[#This Row],[Fecha]])</f>
        <v>48</v>
      </c>
    </row>
    <row r="3695" spans="2:7" x14ac:dyDescent="0.3">
      <c r="B3695" s="17">
        <v>46354</v>
      </c>
      <c r="C3695" t="s">
        <v>38</v>
      </c>
      <c r="D3695" t="s">
        <v>223</v>
      </c>
      <c r="E3695">
        <v>901</v>
      </c>
      <c r="F3695" t="str">
        <f>TEXT(tbl_Datos[[#This Row],[Fecha]],"dddd")</f>
        <v>sábado</v>
      </c>
      <c r="G3695">
        <f>WEEKNUM(tbl_Datos[[#This Row],[Fecha]])</f>
        <v>48</v>
      </c>
    </row>
    <row r="3696" spans="2:7" x14ac:dyDescent="0.3">
      <c r="B3696" s="17">
        <v>46354</v>
      </c>
      <c r="C3696" t="s">
        <v>42</v>
      </c>
      <c r="D3696" t="s">
        <v>236</v>
      </c>
      <c r="E3696">
        <v>242</v>
      </c>
      <c r="F3696" t="str">
        <f>TEXT(tbl_Datos[[#This Row],[Fecha]],"dddd")</f>
        <v>sábado</v>
      </c>
      <c r="G3696">
        <f>WEEKNUM(tbl_Datos[[#This Row],[Fecha]])</f>
        <v>48</v>
      </c>
    </row>
    <row r="3697" spans="2:7" x14ac:dyDescent="0.3">
      <c r="B3697" s="17">
        <v>46354</v>
      </c>
      <c r="C3697" t="s">
        <v>42</v>
      </c>
      <c r="D3697" t="s">
        <v>227</v>
      </c>
      <c r="E3697">
        <v>116</v>
      </c>
      <c r="F3697" t="str">
        <f>TEXT(tbl_Datos[[#This Row],[Fecha]],"dddd")</f>
        <v>sábado</v>
      </c>
      <c r="G3697">
        <f>WEEKNUM(tbl_Datos[[#This Row],[Fecha]])</f>
        <v>48</v>
      </c>
    </row>
    <row r="3698" spans="2:7" x14ac:dyDescent="0.3">
      <c r="B3698" s="17">
        <v>46354</v>
      </c>
      <c r="C3698" t="s">
        <v>39</v>
      </c>
      <c r="D3698" t="s">
        <v>232</v>
      </c>
      <c r="E3698">
        <v>470</v>
      </c>
      <c r="F3698" t="str">
        <f>TEXT(tbl_Datos[[#This Row],[Fecha]],"dddd")</f>
        <v>sábado</v>
      </c>
      <c r="G3698">
        <f>WEEKNUM(tbl_Datos[[#This Row],[Fecha]])</f>
        <v>48</v>
      </c>
    </row>
    <row r="3699" spans="2:7" x14ac:dyDescent="0.3">
      <c r="B3699" s="17">
        <v>46354</v>
      </c>
      <c r="C3699" t="s">
        <v>42</v>
      </c>
      <c r="D3699" t="s">
        <v>219</v>
      </c>
      <c r="E3699">
        <v>1729</v>
      </c>
      <c r="F3699" t="str">
        <f>TEXT(tbl_Datos[[#This Row],[Fecha]],"dddd")</f>
        <v>sábado</v>
      </c>
      <c r="G3699">
        <f>WEEKNUM(tbl_Datos[[#This Row],[Fecha]])</f>
        <v>48</v>
      </c>
    </row>
    <row r="3700" spans="2:7" x14ac:dyDescent="0.3">
      <c r="B3700" s="17">
        <v>46355</v>
      </c>
      <c r="C3700" t="s">
        <v>42</v>
      </c>
      <c r="D3700" t="s">
        <v>238</v>
      </c>
      <c r="E3700">
        <v>1740</v>
      </c>
      <c r="F3700" t="str">
        <f>TEXT(tbl_Datos[[#This Row],[Fecha]],"dddd")</f>
        <v>domingo</v>
      </c>
      <c r="G3700">
        <f>WEEKNUM(tbl_Datos[[#This Row],[Fecha]])</f>
        <v>49</v>
      </c>
    </row>
    <row r="3701" spans="2:7" x14ac:dyDescent="0.3">
      <c r="B3701" s="17">
        <v>46355</v>
      </c>
      <c r="C3701" t="s">
        <v>39</v>
      </c>
      <c r="D3701" t="s">
        <v>219</v>
      </c>
      <c r="E3701">
        <v>364</v>
      </c>
      <c r="F3701" t="str">
        <f>TEXT(tbl_Datos[[#This Row],[Fecha]],"dddd")</f>
        <v>domingo</v>
      </c>
      <c r="G3701">
        <f>WEEKNUM(tbl_Datos[[#This Row],[Fecha]])</f>
        <v>49</v>
      </c>
    </row>
    <row r="3702" spans="2:7" x14ac:dyDescent="0.3">
      <c r="B3702" s="17">
        <v>46355</v>
      </c>
      <c r="C3702" t="s">
        <v>38</v>
      </c>
      <c r="D3702" t="s">
        <v>237</v>
      </c>
      <c r="E3702">
        <v>1449</v>
      </c>
      <c r="F3702" t="str">
        <f>TEXT(tbl_Datos[[#This Row],[Fecha]],"dddd")</f>
        <v>domingo</v>
      </c>
      <c r="G3702">
        <f>WEEKNUM(tbl_Datos[[#This Row],[Fecha]])</f>
        <v>49</v>
      </c>
    </row>
    <row r="3703" spans="2:7" x14ac:dyDescent="0.3">
      <c r="B3703" s="17">
        <v>46355</v>
      </c>
      <c r="C3703" t="s">
        <v>42</v>
      </c>
      <c r="D3703" t="s">
        <v>225</v>
      </c>
      <c r="E3703">
        <v>64</v>
      </c>
      <c r="F3703" t="str">
        <f>TEXT(tbl_Datos[[#This Row],[Fecha]],"dddd")</f>
        <v>domingo</v>
      </c>
      <c r="G3703">
        <f>WEEKNUM(tbl_Datos[[#This Row],[Fecha]])</f>
        <v>49</v>
      </c>
    </row>
    <row r="3704" spans="2:7" x14ac:dyDescent="0.3">
      <c r="B3704" s="17">
        <v>46355</v>
      </c>
      <c r="C3704" t="s">
        <v>42</v>
      </c>
      <c r="D3704" t="s">
        <v>215</v>
      </c>
      <c r="E3704">
        <v>1173</v>
      </c>
      <c r="F3704" t="str">
        <f>TEXT(tbl_Datos[[#This Row],[Fecha]],"dddd")</f>
        <v>domingo</v>
      </c>
      <c r="G3704">
        <f>WEEKNUM(tbl_Datos[[#This Row],[Fecha]])</f>
        <v>49</v>
      </c>
    </row>
    <row r="3705" spans="2:7" x14ac:dyDescent="0.3">
      <c r="B3705" s="17">
        <v>46355</v>
      </c>
      <c r="C3705" t="s">
        <v>106</v>
      </c>
      <c r="D3705" t="s">
        <v>229</v>
      </c>
      <c r="E3705">
        <v>1848</v>
      </c>
      <c r="F3705" t="str">
        <f>TEXT(tbl_Datos[[#This Row],[Fecha]],"dddd")</f>
        <v>domingo</v>
      </c>
      <c r="G3705">
        <f>WEEKNUM(tbl_Datos[[#This Row],[Fecha]])</f>
        <v>49</v>
      </c>
    </row>
    <row r="3706" spans="2:7" x14ac:dyDescent="0.3">
      <c r="B3706" s="17">
        <v>46355</v>
      </c>
      <c r="C3706" t="s">
        <v>42</v>
      </c>
      <c r="D3706" t="s">
        <v>232</v>
      </c>
      <c r="E3706">
        <v>235</v>
      </c>
      <c r="F3706" t="str">
        <f>TEXT(tbl_Datos[[#This Row],[Fecha]],"dddd")</f>
        <v>domingo</v>
      </c>
      <c r="G3706">
        <f>WEEKNUM(tbl_Datos[[#This Row],[Fecha]])</f>
        <v>49</v>
      </c>
    </row>
    <row r="3707" spans="2:7" x14ac:dyDescent="0.3">
      <c r="B3707" s="17">
        <v>46355</v>
      </c>
      <c r="C3707" t="s">
        <v>106</v>
      </c>
      <c r="D3707" t="s">
        <v>242</v>
      </c>
      <c r="E3707">
        <v>456</v>
      </c>
      <c r="F3707" t="str">
        <f>TEXT(tbl_Datos[[#This Row],[Fecha]],"dddd")</f>
        <v>domingo</v>
      </c>
      <c r="G3707">
        <f>WEEKNUM(tbl_Datos[[#This Row],[Fecha]])</f>
        <v>49</v>
      </c>
    </row>
    <row r="3708" spans="2:7" x14ac:dyDescent="0.3">
      <c r="B3708" s="17">
        <v>46355</v>
      </c>
      <c r="C3708" t="s">
        <v>42</v>
      </c>
      <c r="D3708" t="s">
        <v>231</v>
      </c>
      <c r="E3708">
        <v>242</v>
      </c>
      <c r="F3708" t="str">
        <f>TEXT(tbl_Datos[[#This Row],[Fecha]],"dddd")</f>
        <v>domingo</v>
      </c>
      <c r="G3708">
        <f>WEEKNUM(tbl_Datos[[#This Row],[Fecha]])</f>
        <v>49</v>
      </c>
    </row>
    <row r="3709" spans="2:7" x14ac:dyDescent="0.3">
      <c r="B3709" s="17">
        <v>46355</v>
      </c>
      <c r="C3709" t="s">
        <v>39</v>
      </c>
      <c r="D3709" t="s">
        <v>238</v>
      </c>
      <c r="E3709">
        <v>174</v>
      </c>
      <c r="F3709" t="str">
        <f>TEXT(tbl_Datos[[#This Row],[Fecha]],"dddd")</f>
        <v>domingo</v>
      </c>
      <c r="G3709">
        <f>WEEKNUM(tbl_Datos[[#This Row],[Fecha]])</f>
        <v>49</v>
      </c>
    </row>
    <row r="3710" spans="2:7" x14ac:dyDescent="0.3">
      <c r="B3710" s="17">
        <v>46355</v>
      </c>
      <c r="C3710" t="s">
        <v>42</v>
      </c>
      <c r="D3710" t="s">
        <v>229</v>
      </c>
      <c r="E3710">
        <v>880</v>
      </c>
      <c r="F3710" t="str">
        <f>TEXT(tbl_Datos[[#This Row],[Fecha]],"dddd")</f>
        <v>domingo</v>
      </c>
      <c r="G3710">
        <f>WEEKNUM(tbl_Datos[[#This Row],[Fecha]])</f>
        <v>49</v>
      </c>
    </row>
    <row r="3711" spans="2:7" x14ac:dyDescent="0.3">
      <c r="B3711" s="17">
        <v>46355</v>
      </c>
      <c r="C3711" t="s">
        <v>42</v>
      </c>
      <c r="D3711" t="s">
        <v>231</v>
      </c>
      <c r="E3711">
        <v>374</v>
      </c>
      <c r="F3711" t="str">
        <f>TEXT(tbl_Datos[[#This Row],[Fecha]],"dddd")</f>
        <v>domingo</v>
      </c>
      <c r="G3711">
        <f>WEEKNUM(tbl_Datos[[#This Row],[Fecha]])</f>
        <v>49</v>
      </c>
    </row>
    <row r="3712" spans="2:7" x14ac:dyDescent="0.3">
      <c r="B3712" s="17">
        <v>46355</v>
      </c>
      <c r="C3712" t="s">
        <v>39</v>
      </c>
      <c r="D3712" t="s">
        <v>237</v>
      </c>
      <c r="E3712">
        <v>630</v>
      </c>
      <c r="F3712" t="str">
        <f>TEXT(tbl_Datos[[#This Row],[Fecha]],"dddd")</f>
        <v>domingo</v>
      </c>
      <c r="G3712">
        <f>WEEKNUM(tbl_Datos[[#This Row],[Fecha]])</f>
        <v>49</v>
      </c>
    </row>
    <row r="3713" spans="2:7" x14ac:dyDescent="0.3">
      <c r="B3713" s="17">
        <v>46355</v>
      </c>
      <c r="C3713" t="s">
        <v>39</v>
      </c>
      <c r="D3713" t="s">
        <v>226</v>
      </c>
      <c r="E3713">
        <v>1728</v>
      </c>
      <c r="F3713" t="str">
        <f>TEXT(tbl_Datos[[#This Row],[Fecha]],"dddd")</f>
        <v>domingo</v>
      </c>
      <c r="G3713">
        <f>WEEKNUM(tbl_Datos[[#This Row],[Fecha]])</f>
        <v>49</v>
      </c>
    </row>
    <row r="3714" spans="2:7" x14ac:dyDescent="0.3">
      <c r="B3714" s="17">
        <v>46355</v>
      </c>
      <c r="C3714" t="s">
        <v>42</v>
      </c>
      <c r="D3714" t="s">
        <v>233</v>
      </c>
      <c r="E3714">
        <v>1275</v>
      </c>
      <c r="F3714" t="str">
        <f>TEXT(tbl_Datos[[#This Row],[Fecha]],"dddd")</f>
        <v>domingo</v>
      </c>
      <c r="G3714">
        <f>WEEKNUM(tbl_Datos[[#This Row],[Fecha]])</f>
        <v>49</v>
      </c>
    </row>
    <row r="3715" spans="2:7" x14ac:dyDescent="0.3">
      <c r="B3715" s="17">
        <v>46355</v>
      </c>
      <c r="C3715" t="s">
        <v>106</v>
      </c>
      <c r="D3715" t="s">
        <v>242</v>
      </c>
      <c r="E3715">
        <v>1368</v>
      </c>
      <c r="F3715" t="str">
        <f>TEXT(tbl_Datos[[#This Row],[Fecha]],"dddd")</f>
        <v>domingo</v>
      </c>
      <c r="G3715">
        <f>WEEKNUM(tbl_Datos[[#This Row],[Fecha]])</f>
        <v>49</v>
      </c>
    </row>
    <row r="3716" spans="2:7" x14ac:dyDescent="0.3">
      <c r="B3716" s="17">
        <v>46355</v>
      </c>
      <c r="C3716" t="s">
        <v>38</v>
      </c>
      <c r="D3716" t="s">
        <v>227</v>
      </c>
      <c r="E3716">
        <v>58</v>
      </c>
      <c r="F3716" t="str">
        <f>TEXT(tbl_Datos[[#This Row],[Fecha]],"dddd")</f>
        <v>domingo</v>
      </c>
      <c r="G3716">
        <f>WEEKNUM(tbl_Datos[[#This Row],[Fecha]])</f>
        <v>49</v>
      </c>
    </row>
    <row r="3717" spans="2:7" x14ac:dyDescent="0.3">
      <c r="B3717" s="17">
        <v>46356</v>
      </c>
      <c r="C3717" t="s">
        <v>38</v>
      </c>
      <c r="D3717" t="s">
        <v>242</v>
      </c>
      <c r="E3717">
        <v>1140</v>
      </c>
      <c r="F3717" t="str">
        <f>TEXT(tbl_Datos[[#This Row],[Fecha]],"dddd")</f>
        <v>lunes</v>
      </c>
      <c r="G3717">
        <f>WEEKNUM(tbl_Datos[[#This Row],[Fecha]])</f>
        <v>49</v>
      </c>
    </row>
    <row r="3718" spans="2:7" x14ac:dyDescent="0.3">
      <c r="B3718" s="17">
        <v>46356</v>
      </c>
      <c r="C3718" t="s">
        <v>42</v>
      </c>
      <c r="D3718" t="s">
        <v>223</v>
      </c>
      <c r="E3718">
        <v>1007</v>
      </c>
      <c r="F3718" t="str">
        <f>TEXT(tbl_Datos[[#This Row],[Fecha]],"dddd")</f>
        <v>lunes</v>
      </c>
      <c r="G3718">
        <f>WEEKNUM(tbl_Datos[[#This Row],[Fecha]])</f>
        <v>49</v>
      </c>
    </row>
    <row r="3719" spans="2:7" x14ac:dyDescent="0.3">
      <c r="B3719" s="17">
        <v>46356</v>
      </c>
      <c r="C3719" t="s">
        <v>38</v>
      </c>
      <c r="D3719" t="s">
        <v>232</v>
      </c>
      <c r="E3719">
        <v>235</v>
      </c>
      <c r="F3719" t="str">
        <f>TEXT(tbl_Datos[[#This Row],[Fecha]],"dddd")</f>
        <v>lunes</v>
      </c>
      <c r="G3719">
        <f>WEEKNUM(tbl_Datos[[#This Row],[Fecha]])</f>
        <v>49</v>
      </c>
    </row>
    <row r="3720" spans="2:7" x14ac:dyDescent="0.3">
      <c r="B3720" s="17">
        <v>46356</v>
      </c>
      <c r="C3720" t="s">
        <v>39</v>
      </c>
      <c r="D3720" t="s">
        <v>229</v>
      </c>
      <c r="E3720">
        <v>1760</v>
      </c>
      <c r="F3720" t="str">
        <f>TEXT(tbl_Datos[[#This Row],[Fecha]],"dddd")</f>
        <v>lunes</v>
      </c>
      <c r="G3720">
        <f>WEEKNUM(tbl_Datos[[#This Row],[Fecha]])</f>
        <v>49</v>
      </c>
    </row>
    <row r="3721" spans="2:7" x14ac:dyDescent="0.3">
      <c r="B3721" s="17">
        <v>46356</v>
      </c>
      <c r="C3721" t="s">
        <v>106</v>
      </c>
      <c r="D3721" t="s">
        <v>234</v>
      </c>
      <c r="E3721">
        <v>969</v>
      </c>
      <c r="F3721" t="str">
        <f>TEXT(tbl_Datos[[#This Row],[Fecha]],"dddd")</f>
        <v>lunes</v>
      </c>
      <c r="G3721">
        <f>WEEKNUM(tbl_Datos[[#This Row],[Fecha]])</f>
        <v>49</v>
      </c>
    </row>
    <row r="3722" spans="2:7" x14ac:dyDescent="0.3">
      <c r="B3722" s="17">
        <v>46356</v>
      </c>
      <c r="C3722" t="s">
        <v>42</v>
      </c>
      <c r="D3722" t="s">
        <v>232</v>
      </c>
      <c r="E3722">
        <v>282</v>
      </c>
      <c r="F3722" t="str">
        <f>TEXT(tbl_Datos[[#This Row],[Fecha]],"dddd")</f>
        <v>lunes</v>
      </c>
      <c r="G3722">
        <f>WEEKNUM(tbl_Datos[[#This Row],[Fecha]])</f>
        <v>49</v>
      </c>
    </row>
    <row r="3723" spans="2:7" x14ac:dyDescent="0.3">
      <c r="B3723" s="17">
        <v>46356</v>
      </c>
      <c r="C3723" t="s">
        <v>106</v>
      </c>
      <c r="D3723" t="s">
        <v>237</v>
      </c>
      <c r="E3723">
        <v>693</v>
      </c>
      <c r="F3723" t="str">
        <f>TEXT(tbl_Datos[[#This Row],[Fecha]],"dddd")</f>
        <v>lunes</v>
      </c>
      <c r="G3723">
        <f>WEEKNUM(tbl_Datos[[#This Row],[Fecha]])</f>
        <v>49</v>
      </c>
    </row>
    <row r="3724" spans="2:7" x14ac:dyDescent="0.3">
      <c r="B3724" s="17">
        <v>46356</v>
      </c>
      <c r="C3724" t="s">
        <v>38</v>
      </c>
      <c r="D3724" t="s">
        <v>236</v>
      </c>
      <c r="E3724">
        <v>231</v>
      </c>
      <c r="F3724" t="str">
        <f>TEXT(tbl_Datos[[#This Row],[Fecha]],"dddd")</f>
        <v>lunes</v>
      </c>
      <c r="G3724">
        <f>WEEKNUM(tbl_Datos[[#This Row],[Fecha]])</f>
        <v>49</v>
      </c>
    </row>
    <row r="3725" spans="2:7" x14ac:dyDescent="0.3">
      <c r="B3725" s="17">
        <v>46356</v>
      </c>
      <c r="C3725" t="s">
        <v>42</v>
      </c>
      <c r="D3725" t="s">
        <v>242</v>
      </c>
      <c r="E3725">
        <v>570</v>
      </c>
      <c r="F3725" t="str">
        <f>TEXT(tbl_Datos[[#This Row],[Fecha]],"dddd")</f>
        <v>lunes</v>
      </c>
      <c r="G3725">
        <f>WEEKNUM(tbl_Datos[[#This Row],[Fecha]])</f>
        <v>49</v>
      </c>
    </row>
    <row r="3726" spans="2:7" x14ac:dyDescent="0.3">
      <c r="B3726" s="17">
        <v>46356</v>
      </c>
      <c r="C3726" t="s">
        <v>39</v>
      </c>
      <c r="D3726" t="s">
        <v>223</v>
      </c>
      <c r="E3726">
        <v>689</v>
      </c>
      <c r="F3726" t="str">
        <f>TEXT(tbl_Datos[[#This Row],[Fecha]],"dddd")</f>
        <v>lunes</v>
      </c>
      <c r="G3726">
        <f>WEEKNUM(tbl_Datos[[#This Row],[Fecha]])</f>
        <v>49</v>
      </c>
    </row>
    <row r="3727" spans="2:7" x14ac:dyDescent="0.3">
      <c r="B3727" s="17">
        <v>46356</v>
      </c>
      <c r="C3727" t="s">
        <v>42</v>
      </c>
      <c r="D3727" t="s">
        <v>236</v>
      </c>
      <c r="E3727">
        <v>121</v>
      </c>
      <c r="F3727" t="str">
        <f>TEXT(tbl_Datos[[#This Row],[Fecha]],"dddd")</f>
        <v>lunes</v>
      </c>
      <c r="G3727">
        <f>WEEKNUM(tbl_Datos[[#This Row],[Fecha]])</f>
        <v>49</v>
      </c>
    </row>
    <row r="3728" spans="2:7" x14ac:dyDescent="0.3">
      <c r="B3728" s="17">
        <v>46356</v>
      </c>
      <c r="C3728" t="s">
        <v>38</v>
      </c>
      <c r="D3728" t="s">
        <v>225</v>
      </c>
      <c r="E3728">
        <v>512</v>
      </c>
      <c r="F3728" t="str">
        <f>TEXT(tbl_Datos[[#This Row],[Fecha]],"dddd")</f>
        <v>lunes</v>
      </c>
      <c r="G3728">
        <f>WEEKNUM(tbl_Datos[[#This Row],[Fecha]])</f>
        <v>49</v>
      </c>
    </row>
    <row r="3729" spans="2:7" x14ac:dyDescent="0.3">
      <c r="B3729" s="17">
        <v>46356</v>
      </c>
      <c r="C3729" t="s">
        <v>38</v>
      </c>
      <c r="D3729" t="s">
        <v>227</v>
      </c>
      <c r="E3729">
        <v>1334</v>
      </c>
      <c r="F3729" t="str">
        <f>TEXT(tbl_Datos[[#This Row],[Fecha]],"dddd")</f>
        <v>lunes</v>
      </c>
      <c r="G3729">
        <f>WEEKNUM(tbl_Datos[[#This Row],[Fecha]])</f>
        <v>49</v>
      </c>
    </row>
    <row r="3730" spans="2:7" x14ac:dyDescent="0.3">
      <c r="B3730" s="17">
        <v>46356</v>
      </c>
      <c r="C3730" t="s">
        <v>39</v>
      </c>
      <c r="D3730" t="s">
        <v>242</v>
      </c>
      <c r="E3730">
        <v>855</v>
      </c>
      <c r="F3730" t="str">
        <f>TEXT(tbl_Datos[[#This Row],[Fecha]],"dddd")</f>
        <v>lunes</v>
      </c>
      <c r="G3730">
        <f>WEEKNUM(tbl_Datos[[#This Row],[Fecha]])</f>
        <v>49</v>
      </c>
    </row>
    <row r="3731" spans="2:7" x14ac:dyDescent="0.3">
      <c r="B3731" s="17">
        <v>46356</v>
      </c>
      <c r="C3731" t="s">
        <v>39</v>
      </c>
      <c r="D3731" t="s">
        <v>234</v>
      </c>
      <c r="E3731">
        <v>612</v>
      </c>
      <c r="F3731" t="str">
        <f>TEXT(tbl_Datos[[#This Row],[Fecha]],"dddd")</f>
        <v>lunes</v>
      </c>
      <c r="G3731">
        <f>WEEKNUM(tbl_Datos[[#This Row],[Fecha]])</f>
        <v>49</v>
      </c>
    </row>
    <row r="3732" spans="2:7" x14ac:dyDescent="0.3">
      <c r="B3732" s="17">
        <v>46357</v>
      </c>
      <c r="C3732" t="s">
        <v>38</v>
      </c>
      <c r="D3732" t="s">
        <v>223</v>
      </c>
      <c r="E3732">
        <v>1007</v>
      </c>
      <c r="F3732" t="str">
        <f>TEXT(tbl_Datos[[#This Row],[Fecha]],"dddd")</f>
        <v>martes</v>
      </c>
      <c r="G3732">
        <f>WEEKNUM(tbl_Datos[[#This Row],[Fecha]])</f>
        <v>49</v>
      </c>
    </row>
    <row r="3733" spans="2:7" x14ac:dyDescent="0.3">
      <c r="B3733" s="17">
        <v>46357</v>
      </c>
      <c r="C3733" t="s">
        <v>39</v>
      </c>
      <c r="D3733" t="s">
        <v>241</v>
      </c>
      <c r="E3733">
        <v>1140</v>
      </c>
      <c r="F3733" t="str">
        <f>TEXT(tbl_Datos[[#This Row],[Fecha]],"dddd")</f>
        <v>martes</v>
      </c>
      <c r="G3733">
        <f>WEEKNUM(tbl_Datos[[#This Row],[Fecha]])</f>
        <v>49</v>
      </c>
    </row>
    <row r="3734" spans="2:7" x14ac:dyDescent="0.3">
      <c r="B3734" s="17">
        <v>46357</v>
      </c>
      <c r="C3734" t="s">
        <v>106</v>
      </c>
      <c r="D3734" t="s">
        <v>223</v>
      </c>
      <c r="E3734">
        <v>1325</v>
      </c>
      <c r="F3734" t="str">
        <f>TEXT(tbl_Datos[[#This Row],[Fecha]],"dddd")</f>
        <v>martes</v>
      </c>
      <c r="G3734">
        <f>WEEKNUM(tbl_Datos[[#This Row],[Fecha]])</f>
        <v>49</v>
      </c>
    </row>
    <row r="3735" spans="2:7" x14ac:dyDescent="0.3">
      <c r="B3735" s="17">
        <v>46357</v>
      </c>
      <c r="C3735" t="s">
        <v>42</v>
      </c>
      <c r="D3735" t="s">
        <v>223</v>
      </c>
      <c r="E3735">
        <v>106</v>
      </c>
      <c r="F3735" t="str">
        <f>TEXT(tbl_Datos[[#This Row],[Fecha]],"dddd")</f>
        <v>martes</v>
      </c>
      <c r="G3735">
        <f>WEEKNUM(tbl_Datos[[#This Row],[Fecha]])</f>
        <v>49</v>
      </c>
    </row>
    <row r="3736" spans="2:7" x14ac:dyDescent="0.3">
      <c r="B3736" s="17">
        <v>46357</v>
      </c>
      <c r="C3736" t="s">
        <v>42</v>
      </c>
      <c r="D3736" t="s">
        <v>228</v>
      </c>
      <c r="E3736">
        <v>504</v>
      </c>
      <c r="F3736" t="str">
        <f>TEXT(tbl_Datos[[#This Row],[Fecha]],"dddd")</f>
        <v>martes</v>
      </c>
      <c r="G3736">
        <f>WEEKNUM(tbl_Datos[[#This Row],[Fecha]])</f>
        <v>49</v>
      </c>
    </row>
    <row r="3737" spans="2:7" x14ac:dyDescent="0.3">
      <c r="B3737" s="17">
        <v>46357</v>
      </c>
      <c r="C3737" t="s">
        <v>38</v>
      </c>
      <c r="D3737" t="s">
        <v>215</v>
      </c>
      <c r="E3737">
        <v>1035</v>
      </c>
      <c r="F3737" t="str">
        <f>TEXT(tbl_Datos[[#This Row],[Fecha]],"dddd")</f>
        <v>martes</v>
      </c>
      <c r="G3737">
        <f>WEEKNUM(tbl_Datos[[#This Row],[Fecha]])</f>
        <v>49</v>
      </c>
    </row>
    <row r="3738" spans="2:7" x14ac:dyDescent="0.3">
      <c r="B3738" s="17">
        <v>46357</v>
      </c>
      <c r="C3738" t="s">
        <v>39</v>
      </c>
      <c r="D3738" t="s">
        <v>236</v>
      </c>
      <c r="E3738">
        <v>165</v>
      </c>
      <c r="F3738" t="str">
        <f>TEXT(tbl_Datos[[#This Row],[Fecha]],"dddd")</f>
        <v>martes</v>
      </c>
      <c r="G3738">
        <f>WEEKNUM(tbl_Datos[[#This Row],[Fecha]])</f>
        <v>49</v>
      </c>
    </row>
    <row r="3739" spans="2:7" x14ac:dyDescent="0.3">
      <c r="B3739" s="17">
        <v>46357</v>
      </c>
      <c r="C3739" t="s">
        <v>38</v>
      </c>
      <c r="D3739" t="s">
        <v>228</v>
      </c>
      <c r="E3739">
        <v>288</v>
      </c>
      <c r="F3739" t="str">
        <f>TEXT(tbl_Datos[[#This Row],[Fecha]],"dddd")</f>
        <v>martes</v>
      </c>
      <c r="G3739">
        <f>WEEKNUM(tbl_Datos[[#This Row],[Fecha]])</f>
        <v>49</v>
      </c>
    </row>
    <row r="3740" spans="2:7" x14ac:dyDescent="0.3">
      <c r="B3740" s="17">
        <v>46357</v>
      </c>
      <c r="C3740" t="s">
        <v>39</v>
      </c>
      <c r="D3740" t="s">
        <v>234</v>
      </c>
      <c r="E3740">
        <v>459</v>
      </c>
      <c r="F3740" t="str">
        <f>TEXT(tbl_Datos[[#This Row],[Fecha]],"dddd")</f>
        <v>martes</v>
      </c>
      <c r="G3740">
        <f>WEEKNUM(tbl_Datos[[#This Row],[Fecha]])</f>
        <v>49</v>
      </c>
    </row>
    <row r="3741" spans="2:7" x14ac:dyDescent="0.3">
      <c r="B3741" s="17">
        <v>46357</v>
      </c>
      <c r="C3741" t="s">
        <v>38</v>
      </c>
      <c r="D3741" t="s">
        <v>217</v>
      </c>
      <c r="E3741">
        <v>364</v>
      </c>
      <c r="F3741" t="str">
        <f>TEXT(tbl_Datos[[#This Row],[Fecha]],"dddd")</f>
        <v>martes</v>
      </c>
      <c r="G3741">
        <f>WEEKNUM(tbl_Datos[[#This Row],[Fecha]])</f>
        <v>49</v>
      </c>
    </row>
    <row r="3742" spans="2:7" x14ac:dyDescent="0.3">
      <c r="B3742" s="17">
        <v>46357</v>
      </c>
      <c r="C3742" t="s">
        <v>39</v>
      </c>
      <c r="D3742" t="s">
        <v>226</v>
      </c>
      <c r="E3742">
        <v>384</v>
      </c>
      <c r="F3742" t="str">
        <f>TEXT(tbl_Datos[[#This Row],[Fecha]],"dddd")</f>
        <v>martes</v>
      </c>
      <c r="G3742">
        <f>WEEKNUM(tbl_Datos[[#This Row],[Fecha]])</f>
        <v>49</v>
      </c>
    </row>
    <row r="3743" spans="2:7" x14ac:dyDescent="0.3">
      <c r="B3743" s="17">
        <v>46357</v>
      </c>
      <c r="C3743" t="s">
        <v>106</v>
      </c>
      <c r="D3743" t="s">
        <v>233</v>
      </c>
      <c r="E3743">
        <v>102</v>
      </c>
      <c r="F3743" t="str">
        <f>TEXT(tbl_Datos[[#This Row],[Fecha]],"dddd")</f>
        <v>martes</v>
      </c>
      <c r="G3743">
        <f>WEEKNUM(tbl_Datos[[#This Row],[Fecha]])</f>
        <v>49</v>
      </c>
    </row>
    <row r="3744" spans="2:7" x14ac:dyDescent="0.3">
      <c r="B3744" s="17">
        <v>46357</v>
      </c>
      <c r="C3744" t="s">
        <v>106</v>
      </c>
      <c r="D3744" t="s">
        <v>235</v>
      </c>
      <c r="E3744">
        <v>344</v>
      </c>
      <c r="F3744" t="str">
        <f>TEXT(tbl_Datos[[#This Row],[Fecha]],"dddd")</f>
        <v>martes</v>
      </c>
      <c r="G3744">
        <f>WEEKNUM(tbl_Datos[[#This Row],[Fecha]])</f>
        <v>49</v>
      </c>
    </row>
    <row r="3745" spans="2:7" x14ac:dyDescent="0.3">
      <c r="B3745" s="17">
        <v>46358</v>
      </c>
      <c r="C3745" t="s">
        <v>106</v>
      </c>
      <c r="D3745" t="s">
        <v>238</v>
      </c>
      <c r="E3745">
        <v>696</v>
      </c>
      <c r="F3745" t="str">
        <f>TEXT(tbl_Datos[[#This Row],[Fecha]],"dddd")</f>
        <v>miércoles</v>
      </c>
      <c r="G3745">
        <f>WEEKNUM(tbl_Datos[[#This Row],[Fecha]])</f>
        <v>49</v>
      </c>
    </row>
    <row r="3746" spans="2:7" x14ac:dyDescent="0.3">
      <c r="B3746" s="17">
        <v>46358</v>
      </c>
      <c r="C3746" t="s">
        <v>39</v>
      </c>
      <c r="D3746" t="s">
        <v>217</v>
      </c>
      <c r="E3746">
        <v>52</v>
      </c>
      <c r="F3746" t="str">
        <f>TEXT(tbl_Datos[[#This Row],[Fecha]],"dddd")</f>
        <v>miércoles</v>
      </c>
      <c r="G3746">
        <f>WEEKNUM(tbl_Datos[[#This Row],[Fecha]])</f>
        <v>49</v>
      </c>
    </row>
    <row r="3747" spans="2:7" x14ac:dyDescent="0.3">
      <c r="B3747" s="17">
        <v>46358</v>
      </c>
      <c r="C3747" t="s">
        <v>106</v>
      </c>
      <c r="D3747" t="s">
        <v>233</v>
      </c>
      <c r="E3747">
        <v>510</v>
      </c>
      <c r="F3747" t="str">
        <f>TEXT(tbl_Datos[[#This Row],[Fecha]],"dddd")</f>
        <v>miércoles</v>
      </c>
      <c r="G3747">
        <f>WEEKNUM(tbl_Datos[[#This Row],[Fecha]])</f>
        <v>49</v>
      </c>
    </row>
    <row r="3748" spans="2:7" x14ac:dyDescent="0.3">
      <c r="B3748" s="17">
        <v>46358</v>
      </c>
      <c r="C3748" t="s">
        <v>106</v>
      </c>
      <c r="D3748" t="s">
        <v>241</v>
      </c>
      <c r="E3748">
        <v>480</v>
      </c>
      <c r="F3748" t="str">
        <f>TEXT(tbl_Datos[[#This Row],[Fecha]],"dddd")</f>
        <v>miércoles</v>
      </c>
      <c r="G3748">
        <f>WEEKNUM(tbl_Datos[[#This Row],[Fecha]])</f>
        <v>49</v>
      </c>
    </row>
    <row r="3749" spans="2:7" x14ac:dyDescent="0.3">
      <c r="B3749" s="17">
        <v>46358</v>
      </c>
      <c r="C3749" t="s">
        <v>106</v>
      </c>
      <c r="D3749" t="s">
        <v>221</v>
      </c>
      <c r="E3749">
        <v>52</v>
      </c>
      <c r="F3749" t="str">
        <f>TEXT(tbl_Datos[[#This Row],[Fecha]],"dddd")</f>
        <v>miércoles</v>
      </c>
      <c r="G3749">
        <f>WEEKNUM(tbl_Datos[[#This Row],[Fecha]])</f>
        <v>49</v>
      </c>
    </row>
    <row r="3750" spans="2:7" x14ac:dyDescent="0.3">
      <c r="B3750" s="17">
        <v>46358</v>
      </c>
      <c r="C3750" t="s">
        <v>106</v>
      </c>
      <c r="D3750" t="s">
        <v>241</v>
      </c>
      <c r="E3750">
        <v>840</v>
      </c>
      <c r="F3750" t="str">
        <f>TEXT(tbl_Datos[[#This Row],[Fecha]],"dddd")</f>
        <v>miércoles</v>
      </c>
      <c r="G3750">
        <f>WEEKNUM(tbl_Datos[[#This Row],[Fecha]])</f>
        <v>49</v>
      </c>
    </row>
    <row r="3751" spans="2:7" x14ac:dyDescent="0.3">
      <c r="B3751" s="17">
        <v>46358</v>
      </c>
      <c r="C3751" t="s">
        <v>38</v>
      </c>
      <c r="D3751" t="s">
        <v>226</v>
      </c>
      <c r="E3751">
        <v>2016</v>
      </c>
      <c r="F3751" t="str">
        <f>TEXT(tbl_Datos[[#This Row],[Fecha]],"dddd")</f>
        <v>miércoles</v>
      </c>
      <c r="G3751">
        <f>WEEKNUM(tbl_Datos[[#This Row],[Fecha]])</f>
        <v>49</v>
      </c>
    </row>
    <row r="3752" spans="2:7" x14ac:dyDescent="0.3">
      <c r="B3752" s="17">
        <v>46358</v>
      </c>
      <c r="C3752" t="s">
        <v>39</v>
      </c>
      <c r="D3752" t="s">
        <v>235</v>
      </c>
      <c r="E3752">
        <v>989</v>
      </c>
      <c r="F3752" t="str">
        <f>TEXT(tbl_Datos[[#This Row],[Fecha]],"dddd")</f>
        <v>miércoles</v>
      </c>
      <c r="G3752">
        <f>WEEKNUM(tbl_Datos[[#This Row],[Fecha]])</f>
        <v>49</v>
      </c>
    </row>
    <row r="3753" spans="2:7" x14ac:dyDescent="0.3">
      <c r="B3753" s="17">
        <v>46358</v>
      </c>
      <c r="C3753" t="s">
        <v>42</v>
      </c>
      <c r="D3753" t="s">
        <v>226</v>
      </c>
      <c r="E3753">
        <v>1632</v>
      </c>
      <c r="F3753" t="str">
        <f>TEXT(tbl_Datos[[#This Row],[Fecha]],"dddd")</f>
        <v>miércoles</v>
      </c>
      <c r="G3753">
        <f>WEEKNUM(tbl_Datos[[#This Row],[Fecha]])</f>
        <v>49</v>
      </c>
    </row>
    <row r="3754" spans="2:7" x14ac:dyDescent="0.3">
      <c r="B3754" s="17">
        <v>46358</v>
      </c>
      <c r="C3754" t="s">
        <v>106</v>
      </c>
      <c r="D3754" t="s">
        <v>241</v>
      </c>
      <c r="E3754">
        <v>420</v>
      </c>
      <c r="F3754" t="str">
        <f>TEXT(tbl_Datos[[#This Row],[Fecha]],"dddd")</f>
        <v>miércoles</v>
      </c>
      <c r="G3754">
        <f>WEEKNUM(tbl_Datos[[#This Row],[Fecha]])</f>
        <v>49</v>
      </c>
    </row>
    <row r="3755" spans="2:7" x14ac:dyDescent="0.3">
      <c r="B3755" s="17">
        <v>46358</v>
      </c>
      <c r="C3755" t="s">
        <v>106</v>
      </c>
      <c r="D3755" t="s">
        <v>237</v>
      </c>
      <c r="E3755">
        <v>1323</v>
      </c>
      <c r="F3755" t="str">
        <f>TEXT(tbl_Datos[[#This Row],[Fecha]],"dddd")</f>
        <v>miércoles</v>
      </c>
      <c r="G3755">
        <f>WEEKNUM(tbl_Datos[[#This Row],[Fecha]])</f>
        <v>49</v>
      </c>
    </row>
    <row r="3756" spans="2:7" x14ac:dyDescent="0.3">
      <c r="B3756" s="17">
        <v>46358</v>
      </c>
      <c r="C3756" t="s">
        <v>42</v>
      </c>
      <c r="D3756" t="s">
        <v>234</v>
      </c>
      <c r="E3756">
        <v>357</v>
      </c>
      <c r="F3756" t="str">
        <f>TEXT(tbl_Datos[[#This Row],[Fecha]],"dddd")</f>
        <v>miércoles</v>
      </c>
      <c r="G3756">
        <f>WEEKNUM(tbl_Datos[[#This Row],[Fecha]])</f>
        <v>49</v>
      </c>
    </row>
    <row r="3757" spans="2:7" x14ac:dyDescent="0.3">
      <c r="B3757" s="17">
        <v>46358</v>
      </c>
      <c r="C3757" t="s">
        <v>106</v>
      </c>
      <c r="D3757" t="s">
        <v>225</v>
      </c>
      <c r="E3757">
        <v>1600</v>
      </c>
      <c r="F3757" t="str">
        <f>TEXT(tbl_Datos[[#This Row],[Fecha]],"dddd")</f>
        <v>miércoles</v>
      </c>
      <c r="G3757">
        <f>WEEKNUM(tbl_Datos[[#This Row],[Fecha]])</f>
        <v>49</v>
      </c>
    </row>
    <row r="3758" spans="2:7" x14ac:dyDescent="0.3">
      <c r="B3758" s="17">
        <v>46359</v>
      </c>
      <c r="C3758" t="s">
        <v>39</v>
      </c>
      <c r="D3758" t="s">
        <v>223</v>
      </c>
      <c r="E3758">
        <v>954</v>
      </c>
      <c r="F3758" t="str">
        <f>TEXT(tbl_Datos[[#This Row],[Fecha]],"dddd")</f>
        <v>jueves</v>
      </c>
      <c r="G3758">
        <f>WEEKNUM(tbl_Datos[[#This Row],[Fecha]])</f>
        <v>49</v>
      </c>
    </row>
    <row r="3759" spans="2:7" x14ac:dyDescent="0.3">
      <c r="B3759" s="17">
        <v>46359</v>
      </c>
      <c r="C3759" t="s">
        <v>106</v>
      </c>
      <c r="D3759" t="s">
        <v>231</v>
      </c>
      <c r="E3759">
        <v>66</v>
      </c>
      <c r="F3759" t="str">
        <f>TEXT(tbl_Datos[[#This Row],[Fecha]],"dddd")</f>
        <v>jueves</v>
      </c>
      <c r="G3759">
        <f>WEEKNUM(tbl_Datos[[#This Row],[Fecha]])</f>
        <v>49</v>
      </c>
    </row>
    <row r="3760" spans="2:7" x14ac:dyDescent="0.3">
      <c r="B3760" s="17">
        <v>46359</v>
      </c>
      <c r="C3760" t="s">
        <v>39</v>
      </c>
      <c r="D3760" t="s">
        <v>215</v>
      </c>
      <c r="E3760">
        <v>552</v>
      </c>
      <c r="F3760" t="str">
        <f>TEXT(tbl_Datos[[#This Row],[Fecha]],"dddd")</f>
        <v>jueves</v>
      </c>
      <c r="G3760">
        <f>WEEKNUM(tbl_Datos[[#This Row],[Fecha]])</f>
        <v>49</v>
      </c>
    </row>
    <row r="3761" spans="2:7" x14ac:dyDescent="0.3">
      <c r="B3761" s="17">
        <v>46359</v>
      </c>
      <c r="C3761" t="s">
        <v>106</v>
      </c>
      <c r="D3761" t="s">
        <v>239</v>
      </c>
      <c r="E3761">
        <v>608</v>
      </c>
      <c r="F3761" t="str">
        <f>TEXT(tbl_Datos[[#This Row],[Fecha]],"dddd")</f>
        <v>jueves</v>
      </c>
      <c r="G3761">
        <f>WEEKNUM(tbl_Datos[[#This Row],[Fecha]])</f>
        <v>49</v>
      </c>
    </row>
    <row r="3762" spans="2:7" x14ac:dyDescent="0.3">
      <c r="B3762" s="17">
        <v>46359</v>
      </c>
      <c r="C3762" t="s">
        <v>106</v>
      </c>
      <c r="D3762" t="s">
        <v>219</v>
      </c>
      <c r="E3762">
        <v>546</v>
      </c>
      <c r="F3762" t="str">
        <f>TEXT(tbl_Datos[[#This Row],[Fecha]],"dddd")</f>
        <v>jueves</v>
      </c>
      <c r="G3762">
        <f>WEEKNUM(tbl_Datos[[#This Row],[Fecha]])</f>
        <v>49</v>
      </c>
    </row>
    <row r="3763" spans="2:7" x14ac:dyDescent="0.3">
      <c r="B3763" s="17">
        <v>46359</v>
      </c>
      <c r="C3763" t="s">
        <v>39</v>
      </c>
      <c r="D3763" t="s">
        <v>242</v>
      </c>
      <c r="E3763">
        <v>855</v>
      </c>
      <c r="F3763" t="str">
        <f>TEXT(tbl_Datos[[#This Row],[Fecha]],"dddd")</f>
        <v>jueves</v>
      </c>
      <c r="G3763">
        <f>WEEKNUM(tbl_Datos[[#This Row],[Fecha]])</f>
        <v>49</v>
      </c>
    </row>
    <row r="3764" spans="2:7" x14ac:dyDescent="0.3">
      <c r="B3764" s="17">
        <v>46359</v>
      </c>
      <c r="C3764" t="s">
        <v>42</v>
      </c>
      <c r="D3764" t="s">
        <v>239</v>
      </c>
      <c r="E3764">
        <v>798</v>
      </c>
      <c r="F3764" t="str">
        <f>TEXT(tbl_Datos[[#This Row],[Fecha]],"dddd")</f>
        <v>jueves</v>
      </c>
      <c r="G3764">
        <f>WEEKNUM(tbl_Datos[[#This Row],[Fecha]])</f>
        <v>49</v>
      </c>
    </row>
    <row r="3765" spans="2:7" x14ac:dyDescent="0.3">
      <c r="B3765" s="17">
        <v>46359</v>
      </c>
      <c r="C3765" t="s">
        <v>39</v>
      </c>
      <c r="D3765" t="s">
        <v>221</v>
      </c>
      <c r="E3765">
        <v>247</v>
      </c>
      <c r="F3765" t="str">
        <f>TEXT(tbl_Datos[[#This Row],[Fecha]],"dddd")</f>
        <v>jueves</v>
      </c>
      <c r="G3765">
        <f>WEEKNUM(tbl_Datos[[#This Row],[Fecha]])</f>
        <v>49</v>
      </c>
    </row>
    <row r="3766" spans="2:7" x14ac:dyDescent="0.3">
      <c r="B3766" s="17">
        <v>46359</v>
      </c>
      <c r="C3766" t="s">
        <v>39</v>
      </c>
      <c r="D3766" t="s">
        <v>240</v>
      </c>
      <c r="E3766">
        <v>135</v>
      </c>
      <c r="F3766" t="str">
        <f>TEXT(tbl_Datos[[#This Row],[Fecha]],"dddd")</f>
        <v>jueves</v>
      </c>
      <c r="G3766">
        <f>WEEKNUM(tbl_Datos[[#This Row],[Fecha]])</f>
        <v>49</v>
      </c>
    </row>
    <row r="3767" spans="2:7" x14ac:dyDescent="0.3">
      <c r="B3767" s="17">
        <v>46359</v>
      </c>
      <c r="C3767" t="s">
        <v>39</v>
      </c>
      <c r="D3767" t="s">
        <v>238</v>
      </c>
      <c r="E3767">
        <v>348</v>
      </c>
      <c r="F3767" t="str">
        <f>TEXT(tbl_Datos[[#This Row],[Fecha]],"dddd")</f>
        <v>jueves</v>
      </c>
      <c r="G3767">
        <f>WEEKNUM(tbl_Datos[[#This Row],[Fecha]])</f>
        <v>49</v>
      </c>
    </row>
    <row r="3768" spans="2:7" x14ac:dyDescent="0.3">
      <c r="B3768" s="17">
        <v>46360</v>
      </c>
      <c r="C3768" t="s">
        <v>39</v>
      </c>
      <c r="D3768" t="s">
        <v>235</v>
      </c>
      <c r="E3768">
        <v>473</v>
      </c>
      <c r="F3768" t="str">
        <f>TEXT(tbl_Datos[[#This Row],[Fecha]],"dddd")</f>
        <v>viernes</v>
      </c>
      <c r="G3768">
        <f>WEEKNUM(tbl_Datos[[#This Row],[Fecha]])</f>
        <v>49</v>
      </c>
    </row>
    <row r="3769" spans="2:7" x14ac:dyDescent="0.3">
      <c r="B3769" s="17">
        <v>46360</v>
      </c>
      <c r="C3769" t="s">
        <v>106</v>
      </c>
      <c r="D3769" t="s">
        <v>242</v>
      </c>
      <c r="E3769">
        <v>684</v>
      </c>
      <c r="F3769" t="str">
        <f>TEXT(tbl_Datos[[#This Row],[Fecha]],"dddd")</f>
        <v>viernes</v>
      </c>
      <c r="G3769">
        <f>WEEKNUM(tbl_Datos[[#This Row],[Fecha]])</f>
        <v>49</v>
      </c>
    </row>
    <row r="3770" spans="2:7" x14ac:dyDescent="0.3">
      <c r="B3770" s="17">
        <v>46360</v>
      </c>
      <c r="C3770" t="s">
        <v>106</v>
      </c>
      <c r="D3770" t="s">
        <v>215</v>
      </c>
      <c r="E3770">
        <v>690</v>
      </c>
      <c r="F3770" t="str">
        <f>TEXT(tbl_Datos[[#This Row],[Fecha]],"dddd")</f>
        <v>viernes</v>
      </c>
      <c r="G3770">
        <f>WEEKNUM(tbl_Datos[[#This Row],[Fecha]])</f>
        <v>49</v>
      </c>
    </row>
    <row r="3771" spans="2:7" x14ac:dyDescent="0.3">
      <c r="B3771" s="17">
        <v>46360</v>
      </c>
      <c r="C3771" t="s">
        <v>38</v>
      </c>
      <c r="D3771" t="s">
        <v>221</v>
      </c>
      <c r="E3771">
        <v>130</v>
      </c>
      <c r="F3771" t="str">
        <f>TEXT(tbl_Datos[[#This Row],[Fecha]],"dddd")</f>
        <v>viernes</v>
      </c>
      <c r="G3771">
        <f>WEEKNUM(tbl_Datos[[#This Row],[Fecha]])</f>
        <v>49</v>
      </c>
    </row>
    <row r="3772" spans="2:7" x14ac:dyDescent="0.3">
      <c r="B3772" s="17">
        <v>46360</v>
      </c>
      <c r="C3772" t="s">
        <v>39</v>
      </c>
      <c r="D3772" t="s">
        <v>241</v>
      </c>
      <c r="E3772">
        <v>1440</v>
      </c>
      <c r="F3772" t="str">
        <f>TEXT(tbl_Datos[[#This Row],[Fecha]],"dddd")</f>
        <v>viernes</v>
      </c>
      <c r="G3772">
        <f>WEEKNUM(tbl_Datos[[#This Row],[Fecha]])</f>
        <v>49</v>
      </c>
    </row>
    <row r="3773" spans="2:7" x14ac:dyDescent="0.3">
      <c r="B3773" s="17">
        <v>46360</v>
      </c>
      <c r="C3773" t="s">
        <v>39</v>
      </c>
      <c r="D3773" t="s">
        <v>226</v>
      </c>
      <c r="E3773">
        <v>864</v>
      </c>
      <c r="F3773" t="str">
        <f>TEXT(tbl_Datos[[#This Row],[Fecha]],"dddd")</f>
        <v>viernes</v>
      </c>
      <c r="G3773">
        <f>WEEKNUM(tbl_Datos[[#This Row],[Fecha]])</f>
        <v>49</v>
      </c>
    </row>
    <row r="3774" spans="2:7" x14ac:dyDescent="0.3">
      <c r="B3774" s="17">
        <v>46360</v>
      </c>
      <c r="C3774" t="s">
        <v>106</v>
      </c>
      <c r="D3774" t="s">
        <v>226</v>
      </c>
      <c r="E3774">
        <v>2208</v>
      </c>
      <c r="F3774" t="str">
        <f>TEXT(tbl_Datos[[#This Row],[Fecha]],"dddd")</f>
        <v>viernes</v>
      </c>
      <c r="G3774">
        <f>WEEKNUM(tbl_Datos[[#This Row],[Fecha]])</f>
        <v>49</v>
      </c>
    </row>
    <row r="3775" spans="2:7" x14ac:dyDescent="0.3">
      <c r="B3775" s="17">
        <v>46361</v>
      </c>
      <c r="C3775" t="s">
        <v>38</v>
      </c>
      <c r="D3775" t="s">
        <v>239</v>
      </c>
      <c r="E3775">
        <v>912</v>
      </c>
      <c r="F3775" t="str">
        <f>TEXT(tbl_Datos[[#This Row],[Fecha]],"dddd")</f>
        <v>sábado</v>
      </c>
      <c r="G3775">
        <f>WEEKNUM(tbl_Datos[[#This Row],[Fecha]])</f>
        <v>49</v>
      </c>
    </row>
    <row r="3776" spans="2:7" x14ac:dyDescent="0.3">
      <c r="B3776" s="17">
        <v>46361</v>
      </c>
      <c r="C3776" t="s">
        <v>42</v>
      </c>
      <c r="D3776" t="s">
        <v>238</v>
      </c>
      <c r="E3776">
        <v>1392</v>
      </c>
      <c r="F3776" t="str">
        <f>TEXT(tbl_Datos[[#This Row],[Fecha]],"dddd")</f>
        <v>sábado</v>
      </c>
      <c r="G3776">
        <f>WEEKNUM(tbl_Datos[[#This Row],[Fecha]])</f>
        <v>49</v>
      </c>
    </row>
    <row r="3777" spans="2:7" x14ac:dyDescent="0.3">
      <c r="B3777" s="17">
        <v>46361</v>
      </c>
      <c r="C3777" t="s">
        <v>38</v>
      </c>
      <c r="D3777" t="s">
        <v>223</v>
      </c>
      <c r="E3777">
        <v>689</v>
      </c>
      <c r="F3777" t="str">
        <f>TEXT(tbl_Datos[[#This Row],[Fecha]],"dddd")</f>
        <v>sábado</v>
      </c>
      <c r="G3777">
        <f>WEEKNUM(tbl_Datos[[#This Row],[Fecha]])</f>
        <v>49</v>
      </c>
    </row>
    <row r="3778" spans="2:7" x14ac:dyDescent="0.3">
      <c r="B3778" s="17">
        <v>46361</v>
      </c>
      <c r="C3778" t="s">
        <v>106</v>
      </c>
      <c r="D3778" t="s">
        <v>215</v>
      </c>
      <c r="E3778">
        <v>483</v>
      </c>
      <c r="F3778" t="str">
        <f>TEXT(tbl_Datos[[#This Row],[Fecha]],"dddd")</f>
        <v>sábado</v>
      </c>
      <c r="G3778">
        <f>WEEKNUM(tbl_Datos[[#This Row],[Fecha]])</f>
        <v>49</v>
      </c>
    </row>
    <row r="3779" spans="2:7" x14ac:dyDescent="0.3">
      <c r="B3779" s="17">
        <v>46361</v>
      </c>
      <c r="C3779" t="s">
        <v>38</v>
      </c>
      <c r="D3779" t="s">
        <v>230</v>
      </c>
      <c r="E3779">
        <v>333</v>
      </c>
      <c r="F3779" t="str">
        <f>TEXT(tbl_Datos[[#This Row],[Fecha]],"dddd")</f>
        <v>sábado</v>
      </c>
      <c r="G3779">
        <f>WEEKNUM(tbl_Datos[[#This Row],[Fecha]])</f>
        <v>49</v>
      </c>
    </row>
    <row r="3780" spans="2:7" x14ac:dyDescent="0.3">
      <c r="B3780" s="17">
        <v>46361</v>
      </c>
      <c r="C3780" t="s">
        <v>106</v>
      </c>
      <c r="D3780" t="s">
        <v>225</v>
      </c>
      <c r="E3780">
        <v>512</v>
      </c>
      <c r="F3780" t="str">
        <f>TEXT(tbl_Datos[[#This Row],[Fecha]],"dddd")</f>
        <v>sábado</v>
      </c>
      <c r="G3780">
        <f>WEEKNUM(tbl_Datos[[#This Row],[Fecha]])</f>
        <v>49</v>
      </c>
    </row>
    <row r="3781" spans="2:7" x14ac:dyDescent="0.3">
      <c r="B3781" s="17">
        <v>46361</v>
      </c>
      <c r="C3781" t="s">
        <v>42</v>
      </c>
      <c r="D3781" t="s">
        <v>227</v>
      </c>
      <c r="E3781">
        <v>1218</v>
      </c>
      <c r="F3781" t="str">
        <f>TEXT(tbl_Datos[[#This Row],[Fecha]],"dddd")</f>
        <v>sábado</v>
      </c>
      <c r="G3781">
        <f>WEEKNUM(tbl_Datos[[#This Row],[Fecha]])</f>
        <v>49</v>
      </c>
    </row>
    <row r="3782" spans="2:7" x14ac:dyDescent="0.3">
      <c r="B3782" s="17">
        <v>46361</v>
      </c>
      <c r="C3782" t="s">
        <v>106</v>
      </c>
      <c r="D3782" t="s">
        <v>235</v>
      </c>
      <c r="E3782">
        <v>387</v>
      </c>
      <c r="F3782" t="str">
        <f>TEXT(tbl_Datos[[#This Row],[Fecha]],"dddd")</f>
        <v>sábado</v>
      </c>
      <c r="G3782">
        <f>WEEKNUM(tbl_Datos[[#This Row],[Fecha]])</f>
        <v>49</v>
      </c>
    </row>
    <row r="3783" spans="2:7" x14ac:dyDescent="0.3">
      <c r="B3783" s="17">
        <v>46361</v>
      </c>
      <c r="C3783" t="s">
        <v>39</v>
      </c>
      <c r="D3783" t="s">
        <v>221</v>
      </c>
      <c r="E3783">
        <v>286</v>
      </c>
      <c r="F3783" t="str">
        <f>TEXT(tbl_Datos[[#This Row],[Fecha]],"dddd")</f>
        <v>sábado</v>
      </c>
      <c r="G3783">
        <f>WEEKNUM(tbl_Datos[[#This Row],[Fecha]])</f>
        <v>49</v>
      </c>
    </row>
    <row r="3784" spans="2:7" x14ac:dyDescent="0.3">
      <c r="B3784" s="17">
        <v>46361</v>
      </c>
      <c r="C3784" t="s">
        <v>38</v>
      </c>
      <c r="D3784" t="s">
        <v>230</v>
      </c>
      <c r="E3784">
        <v>37</v>
      </c>
      <c r="F3784" t="str">
        <f>TEXT(tbl_Datos[[#This Row],[Fecha]],"dddd")</f>
        <v>sábado</v>
      </c>
      <c r="G3784">
        <f>WEEKNUM(tbl_Datos[[#This Row],[Fecha]])</f>
        <v>49</v>
      </c>
    </row>
    <row r="3785" spans="2:7" x14ac:dyDescent="0.3">
      <c r="B3785" s="17">
        <v>46361</v>
      </c>
      <c r="C3785" t="s">
        <v>39</v>
      </c>
      <c r="D3785" t="s">
        <v>232</v>
      </c>
      <c r="E3785">
        <v>940</v>
      </c>
      <c r="F3785" t="str">
        <f>TEXT(tbl_Datos[[#This Row],[Fecha]],"dddd")</f>
        <v>sábado</v>
      </c>
      <c r="G3785">
        <f>WEEKNUM(tbl_Datos[[#This Row],[Fecha]])</f>
        <v>49</v>
      </c>
    </row>
    <row r="3786" spans="2:7" x14ac:dyDescent="0.3">
      <c r="B3786" s="17">
        <v>46361</v>
      </c>
      <c r="C3786" t="s">
        <v>42</v>
      </c>
      <c r="D3786" t="s">
        <v>226</v>
      </c>
      <c r="E3786">
        <v>1248</v>
      </c>
      <c r="F3786" t="str">
        <f>TEXT(tbl_Datos[[#This Row],[Fecha]],"dddd")</f>
        <v>sábado</v>
      </c>
      <c r="G3786">
        <f>WEEKNUM(tbl_Datos[[#This Row],[Fecha]])</f>
        <v>49</v>
      </c>
    </row>
    <row r="3787" spans="2:7" x14ac:dyDescent="0.3">
      <c r="B3787" s="17">
        <v>46361</v>
      </c>
      <c r="C3787" t="s">
        <v>106</v>
      </c>
      <c r="D3787" t="s">
        <v>236</v>
      </c>
      <c r="E3787">
        <v>154</v>
      </c>
      <c r="F3787" t="str">
        <f>TEXT(tbl_Datos[[#This Row],[Fecha]],"dddd")</f>
        <v>sábado</v>
      </c>
      <c r="G3787">
        <f>WEEKNUM(tbl_Datos[[#This Row],[Fecha]])</f>
        <v>49</v>
      </c>
    </row>
    <row r="3788" spans="2:7" x14ac:dyDescent="0.3">
      <c r="B3788" s="17">
        <v>46361</v>
      </c>
      <c r="C3788" t="s">
        <v>39</v>
      </c>
      <c r="D3788" t="s">
        <v>228</v>
      </c>
      <c r="E3788">
        <v>1008</v>
      </c>
      <c r="F3788" t="str">
        <f>TEXT(tbl_Datos[[#This Row],[Fecha]],"dddd")</f>
        <v>sábado</v>
      </c>
      <c r="G3788">
        <f>WEEKNUM(tbl_Datos[[#This Row],[Fecha]])</f>
        <v>49</v>
      </c>
    </row>
    <row r="3789" spans="2:7" x14ac:dyDescent="0.3">
      <c r="B3789" s="17">
        <v>46361</v>
      </c>
      <c r="C3789" t="s">
        <v>106</v>
      </c>
      <c r="D3789" t="s">
        <v>242</v>
      </c>
      <c r="E3789">
        <v>741</v>
      </c>
      <c r="F3789" t="str">
        <f>TEXT(tbl_Datos[[#This Row],[Fecha]],"dddd")</f>
        <v>sábado</v>
      </c>
      <c r="G3789">
        <f>WEEKNUM(tbl_Datos[[#This Row],[Fecha]])</f>
        <v>49</v>
      </c>
    </row>
    <row r="3790" spans="2:7" x14ac:dyDescent="0.3">
      <c r="B3790" s="17">
        <v>46362</v>
      </c>
      <c r="C3790" t="s">
        <v>39</v>
      </c>
      <c r="D3790" t="s">
        <v>238</v>
      </c>
      <c r="E3790">
        <v>261</v>
      </c>
      <c r="F3790" t="str">
        <f>TEXT(tbl_Datos[[#This Row],[Fecha]],"dddd")</f>
        <v>domingo</v>
      </c>
      <c r="G3790">
        <f>WEEKNUM(tbl_Datos[[#This Row],[Fecha]])</f>
        <v>50</v>
      </c>
    </row>
    <row r="3791" spans="2:7" x14ac:dyDescent="0.3">
      <c r="B3791" s="17">
        <v>46362</v>
      </c>
      <c r="C3791" t="s">
        <v>42</v>
      </c>
      <c r="D3791" t="s">
        <v>215</v>
      </c>
      <c r="E3791">
        <v>966</v>
      </c>
      <c r="F3791" t="str">
        <f>TEXT(tbl_Datos[[#This Row],[Fecha]],"dddd")</f>
        <v>domingo</v>
      </c>
      <c r="G3791">
        <f>WEEKNUM(tbl_Datos[[#This Row],[Fecha]])</f>
        <v>50</v>
      </c>
    </row>
    <row r="3792" spans="2:7" x14ac:dyDescent="0.3">
      <c r="B3792" s="17">
        <v>46362</v>
      </c>
      <c r="C3792" t="s">
        <v>39</v>
      </c>
      <c r="D3792" t="s">
        <v>233</v>
      </c>
      <c r="E3792">
        <v>1224</v>
      </c>
      <c r="F3792" t="str">
        <f>TEXT(tbl_Datos[[#This Row],[Fecha]],"dddd")</f>
        <v>domingo</v>
      </c>
      <c r="G3792">
        <f>WEEKNUM(tbl_Datos[[#This Row],[Fecha]])</f>
        <v>50</v>
      </c>
    </row>
    <row r="3793" spans="2:7" x14ac:dyDescent="0.3">
      <c r="B3793" s="17">
        <v>46362</v>
      </c>
      <c r="C3793" t="s">
        <v>106</v>
      </c>
      <c r="D3793" t="s">
        <v>229</v>
      </c>
      <c r="E3793">
        <v>1144</v>
      </c>
      <c r="F3793" t="str">
        <f>TEXT(tbl_Datos[[#This Row],[Fecha]],"dddd")</f>
        <v>domingo</v>
      </c>
      <c r="G3793">
        <f>WEEKNUM(tbl_Datos[[#This Row],[Fecha]])</f>
        <v>50</v>
      </c>
    </row>
    <row r="3794" spans="2:7" x14ac:dyDescent="0.3">
      <c r="B3794" s="17">
        <v>46362</v>
      </c>
      <c r="C3794" t="s">
        <v>39</v>
      </c>
      <c r="D3794" t="s">
        <v>221</v>
      </c>
      <c r="E3794">
        <v>52</v>
      </c>
      <c r="F3794" t="str">
        <f>TEXT(tbl_Datos[[#This Row],[Fecha]],"dddd")</f>
        <v>domingo</v>
      </c>
      <c r="G3794">
        <f>WEEKNUM(tbl_Datos[[#This Row],[Fecha]])</f>
        <v>50</v>
      </c>
    </row>
    <row r="3795" spans="2:7" x14ac:dyDescent="0.3">
      <c r="B3795" s="17">
        <v>46362</v>
      </c>
      <c r="C3795" t="s">
        <v>106</v>
      </c>
      <c r="D3795" t="s">
        <v>233</v>
      </c>
      <c r="E3795">
        <v>867</v>
      </c>
      <c r="F3795" t="str">
        <f>TEXT(tbl_Datos[[#This Row],[Fecha]],"dddd")</f>
        <v>domingo</v>
      </c>
      <c r="G3795">
        <f>WEEKNUM(tbl_Datos[[#This Row],[Fecha]])</f>
        <v>50</v>
      </c>
    </row>
    <row r="3796" spans="2:7" x14ac:dyDescent="0.3">
      <c r="B3796" s="17">
        <v>46362</v>
      </c>
      <c r="C3796" t="s">
        <v>42</v>
      </c>
      <c r="D3796" t="s">
        <v>219</v>
      </c>
      <c r="E3796">
        <v>1547</v>
      </c>
      <c r="F3796" t="str">
        <f>TEXT(tbl_Datos[[#This Row],[Fecha]],"dddd")</f>
        <v>domingo</v>
      </c>
      <c r="G3796">
        <f>WEEKNUM(tbl_Datos[[#This Row],[Fecha]])</f>
        <v>50</v>
      </c>
    </row>
    <row r="3797" spans="2:7" x14ac:dyDescent="0.3">
      <c r="B3797" s="17">
        <v>46362</v>
      </c>
      <c r="C3797" t="s">
        <v>39</v>
      </c>
      <c r="D3797" t="s">
        <v>230</v>
      </c>
      <c r="E3797">
        <v>592</v>
      </c>
      <c r="F3797" t="str">
        <f>TEXT(tbl_Datos[[#This Row],[Fecha]],"dddd")</f>
        <v>domingo</v>
      </c>
      <c r="G3797">
        <f>WEEKNUM(tbl_Datos[[#This Row],[Fecha]])</f>
        <v>50</v>
      </c>
    </row>
    <row r="3798" spans="2:7" x14ac:dyDescent="0.3">
      <c r="B3798" s="17">
        <v>46362</v>
      </c>
      <c r="C3798" t="s">
        <v>38</v>
      </c>
      <c r="D3798" t="s">
        <v>215</v>
      </c>
      <c r="E3798">
        <v>276</v>
      </c>
      <c r="F3798" t="str">
        <f>TEXT(tbl_Datos[[#This Row],[Fecha]],"dddd")</f>
        <v>domingo</v>
      </c>
      <c r="G3798">
        <f>WEEKNUM(tbl_Datos[[#This Row],[Fecha]])</f>
        <v>50</v>
      </c>
    </row>
    <row r="3799" spans="2:7" x14ac:dyDescent="0.3">
      <c r="B3799" s="17">
        <v>46362</v>
      </c>
      <c r="C3799" t="s">
        <v>42</v>
      </c>
      <c r="D3799" t="s">
        <v>223</v>
      </c>
      <c r="E3799">
        <v>265</v>
      </c>
      <c r="F3799" t="str">
        <f>TEXT(tbl_Datos[[#This Row],[Fecha]],"dddd")</f>
        <v>domingo</v>
      </c>
      <c r="G3799">
        <f>WEEKNUM(tbl_Datos[[#This Row],[Fecha]])</f>
        <v>50</v>
      </c>
    </row>
    <row r="3800" spans="2:7" x14ac:dyDescent="0.3">
      <c r="B3800" s="17">
        <v>46362</v>
      </c>
      <c r="C3800" t="s">
        <v>38</v>
      </c>
      <c r="D3800" t="s">
        <v>233</v>
      </c>
      <c r="E3800">
        <v>102</v>
      </c>
      <c r="F3800" t="str">
        <f>TEXT(tbl_Datos[[#This Row],[Fecha]],"dddd")</f>
        <v>domingo</v>
      </c>
      <c r="G3800">
        <f>WEEKNUM(tbl_Datos[[#This Row],[Fecha]])</f>
        <v>50</v>
      </c>
    </row>
    <row r="3801" spans="2:7" x14ac:dyDescent="0.3">
      <c r="B3801" s="17">
        <v>46362</v>
      </c>
      <c r="C3801" t="s">
        <v>106</v>
      </c>
      <c r="D3801" t="s">
        <v>223</v>
      </c>
      <c r="E3801">
        <v>106</v>
      </c>
      <c r="F3801" t="str">
        <f>TEXT(tbl_Datos[[#This Row],[Fecha]],"dddd")</f>
        <v>domingo</v>
      </c>
      <c r="G3801">
        <f>WEEKNUM(tbl_Datos[[#This Row],[Fecha]])</f>
        <v>50</v>
      </c>
    </row>
    <row r="3802" spans="2:7" x14ac:dyDescent="0.3">
      <c r="B3802" s="17">
        <v>46362</v>
      </c>
      <c r="C3802" t="s">
        <v>106</v>
      </c>
      <c r="D3802" t="s">
        <v>226</v>
      </c>
      <c r="E3802">
        <v>2016</v>
      </c>
      <c r="F3802" t="str">
        <f>TEXT(tbl_Datos[[#This Row],[Fecha]],"dddd")</f>
        <v>domingo</v>
      </c>
      <c r="G3802">
        <f>WEEKNUM(tbl_Datos[[#This Row],[Fecha]])</f>
        <v>50</v>
      </c>
    </row>
    <row r="3803" spans="2:7" x14ac:dyDescent="0.3">
      <c r="B3803" s="17">
        <v>46362</v>
      </c>
      <c r="C3803" t="s">
        <v>106</v>
      </c>
      <c r="D3803" t="s">
        <v>215</v>
      </c>
      <c r="E3803">
        <v>1587</v>
      </c>
      <c r="F3803" t="str">
        <f>TEXT(tbl_Datos[[#This Row],[Fecha]],"dddd")</f>
        <v>domingo</v>
      </c>
      <c r="G3803">
        <f>WEEKNUM(tbl_Datos[[#This Row],[Fecha]])</f>
        <v>50</v>
      </c>
    </row>
    <row r="3804" spans="2:7" x14ac:dyDescent="0.3">
      <c r="B3804" s="17">
        <v>46362</v>
      </c>
      <c r="C3804" t="s">
        <v>42</v>
      </c>
      <c r="D3804" t="s">
        <v>230</v>
      </c>
      <c r="E3804">
        <v>555</v>
      </c>
      <c r="F3804" t="str">
        <f>TEXT(tbl_Datos[[#This Row],[Fecha]],"dddd")</f>
        <v>domingo</v>
      </c>
      <c r="G3804">
        <f>WEEKNUM(tbl_Datos[[#This Row],[Fecha]])</f>
        <v>50</v>
      </c>
    </row>
    <row r="3805" spans="2:7" x14ac:dyDescent="0.3">
      <c r="B3805" s="17">
        <v>46363</v>
      </c>
      <c r="C3805" t="s">
        <v>39</v>
      </c>
      <c r="D3805" t="s">
        <v>219</v>
      </c>
      <c r="E3805">
        <v>1001</v>
      </c>
      <c r="F3805" t="str">
        <f>TEXT(tbl_Datos[[#This Row],[Fecha]],"dddd")</f>
        <v>lunes</v>
      </c>
      <c r="G3805">
        <f>WEEKNUM(tbl_Datos[[#This Row],[Fecha]])</f>
        <v>50</v>
      </c>
    </row>
    <row r="3806" spans="2:7" x14ac:dyDescent="0.3">
      <c r="B3806" s="17">
        <v>46363</v>
      </c>
      <c r="C3806" t="s">
        <v>39</v>
      </c>
      <c r="D3806" t="s">
        <v>242</v>
      </c>
      <c r="E3806">
        <v>1026</v>
      </c>
      <c r="F3806" t="str">
        <f>TEXT(tbl_Datos[[#This Row],[Fecha]],"dddd")</f>
        <v>lunes</v>
      </c>
      <c r="G3806">
        <f>WEEKNUM(tbl_Datos[[#This Row],[Fecha]])</f>
        <v>50</v>
      </c>
    </row>
    <row r="3807" spans="2:7" x14ac:dyDescent="0.3">
      <c r="B3807" s="17">
        <v>46363</v>
      </c>
      <c r="C3807" t="s">
        <v>106</v>
      </c>
      <c r="D3807" t="s">
        <v>226</v>
      </c>
      <c r="E3807">
        <v>672</v>
      </c>
      <c r="F3807" t="str">
        <f>TEXT(tbl_Datos[[#This Row],[Fecha]],"dddd")</f>
        <v>lunes</v>
      </c>
      <c r="G3807">
        <f>WEEKNUM(tbl_Datos[[#This Row],[Fecha]])</f>
        <v>50</v>
      </c>
    </row>
    <row r="3808" spans="2:7" x14ac:dyDescent="0.3">
      <c r="B3808" s="17">
        <v>46363</v>
      </c>
      <c r="C3808" t="s">
        <v>106</v>
      </c>
      <c r="D3808" t="s">
        <v>233</v>
      </c>
      <c r="E3808">
        <v>816</v>
      </c>
      <c r="F3808" t="str">
        <f>TEXT(tbl_Datos[[#This Row],[Fecha]],"dddd")</f>
        <v>lunes</v>
      </c>
      <c r="G3808">
        <f>WEEKNUM(tbl_Datos[[#This Row],[Fecha]])</f>
        <v>50</v>
      </c>
    </row>
    <row r="3809" spans="2:7" x14ac:dyDescent="0.3">
      <c r="B3809" s="17">
        <v>46363</v>
      </c>
      <c r="C3809" t="s">
        <v>38</v>
      </c>
      <c r="D3809" t="s">
        <v>221</v>
      </c>
      <c r="E3809">
        <v>221</v>
      </c>
      <c r="F3809" t="str">
        <f>TEXT(tbl_Datos[[#This Row],[Fecha]],"dddd")</f>
        <v>lunes</v>
      </c>
      <c r="G3809">
        <f>WEEKNUM(tbl_Datos[[#This Row],[Fecha]])</f>
        <v>50</v>
      </c>
    </row>
    <row r="3810" spans="2:7" x14ac:dyDescent="0.3">
      <c r="B3810" s="17">
        <v>46363</v>
      </c>
      <c r="C3810" t="s">
        <v>106</v>
      </c>
      <c r="D3810" t="s">
        <v>242</v>
      </c>
      <c r="E3810">
        <v>1311</v>
      </c>
      <c r="F3810" t="str">
        <f>TEXT(tbl_Datos[[#This Row],[Fecha]],"dddd")</f>
        <v>lunes</v>
      </c>
      <c r="G3810">
        <f>WEEKNUM(tbl_Datos[[#This Row],[Fecha]])</f>
        <v>50</v>
      </c>
    </row>
    <row r="3811" spans="2:7" x14ac:dyDescent="0.3">
      <c r="B3811" s="17">
        <v>46363</v>
      </c>
      <c r="C3811" t="s">
        <v>106</v>
      </c>
      <c r="D3811" t="s">
        <v>236</v>
      </c>
      <c r="E3811">
        <v>66</v>
      </c>
      <c r="F3811" t="str">
        <f>TEXT(tbl_Datos[[#This Row],[Fecha]],"dddd")</f>
        <v>lunes</v>
      </c>
      <c r="G3811">
        <f>WEEKNUM(tbl_Datos[[#This Row],[Fecha]])</f>
        <v>50</v>
      </c>
    </row>
    <row r="3812" spans="2:7" x14ac:dyDescent="0.3">
      <c r="B3812" s="17">
        <v>46363</v>
      </c>
      <c r="C3812" t="s">
        <v>39</v>
      </c>
      <c r="D3812" t="s">
        <v>234</v>
      </c>
      <c r="E3812">
        <v>612</v>
      </c>
      <c r="F3812" t="str">
        <f>TEXT(tbl_Datos[[#This Row],[Fecha]],"dddd")</f>
        <v>lunes</v>
      </c>
      <c r="G3812">
        <f>WEEKNUM(tbl_Datos[[#This Row],[Fecha]])</f>
        <v>50</v>
      </c>
    </row>
    <row r="3813" spans="2:7" x14ac:dyDescent="0.3">
      <c r="B3813" s="17">
        <v>46363</v>
      </c>
      <c r="C3813" t="s">
        <v>39</v>
      </c>
      <c r="D3813" t="s">
        <v>221</v>
      </c>
      <c r="E3813">
        <v>182</v>
      </c>
      <c r="F3813" t="str">
        <f>TEXT(tbl_Datos[[#This Row],[Fecha]],"dddd")</f>
        <v>lunes</v>
      </c>
      <c r="G3813">
        <f>WEEKNUM(tbl_Datos[[#This Row],[Fecha]])</f>
        <v>50</v>
      </c>
    </row>
    <row r="3814" spans="2:7" x14ac:dyDescent="0.3">
      <c r="B3814" s="17">
        <v>46363</v>
      </c>
      <c r="C3814" t="s">
        <v>106</v>
      </c>
      <c r="D3814" t="s">
        <v>215</v>
      </c>
      <c r="E3814">
        <v>345</v>
      </c>
      <c r="F3814" t="str">
        <f>TEXT(tbl_Datos[[#This Row],[Fecha]],"dddd")</f>
        <v>lunes</v>
      </c>
      <c r="G3814">
        <f>WEEKNUM(tbl_Datos[[#This Row],[Fecha]])</f>
        <v>50</v>
      </c>
    </row>
    <row r="3815" spans="2:7" x14ac:dyDescent="0.3">
      <c r="B3815" s="17">
        <v>46363</v>
      </c>
      <c r="C3815" t="s">
        <v>38</v>
      </c>
      <c r="D3815" t="s">
        <v>241</v>
      </c>
      <c r="E3815">
        <v>1500</v>
      </c>
      <c r="F3815" t="str">
        <f>TEXT(tbl_Datos[[#This Row],[Fecha]],"dddd")</f>
        <v>lunes</v>
      </c>
      <c r="G3815">
        <f>WEEKNUM(tbl_Datos[[#This Row],[Fecha]])</f>
        <v>50</v>
      </c>
    </row>
    <row r="3816" spans="2:7" x14ac:dyDescent="0.3">
      <c r="B3816" s="17">
        <v>46363</v>
      </c>
      <c r="C3816" t="s">
        <v>38</v>
      </c>
      <c r="D3816" t="s">
        <v>219</v>
      </c>
      <c r="E3816">
        <v>819</v>
      </c>
      <c r="F3816" t="str">
        <f>TEXT(tbl_Datos[[#This Row],[Fecha]],"dddd")</f>
        <v>lunes</v>
      </c>
      <c r="G3816">
        <f>WEEKNUM(tbl_Datos[[#This Row],[Fecha]])</f>
        <v>50</v>
      </c>
    </row>
    <row r="3817" spans="2:7" x14ac:dyDescent="0.3">
      <c r="B3817" s="17">
        <v>46363</v>
      </c>
      <c r="C3817" t="s">
        <v>39</v>
      </c>
      <c r="D3817" t="s">
        <v>223</v>
      </c>
      <c r="E3817">
        <v>1325</v>
      </c>
      <c r="F3817" t="str">
        <f>TEXT(tbl_Datos[[#This Row],[Fecha]],"dddd")</f>
        <v>lunes</v>
      </c>
      <c r="G3817">
        <f>WEEKNUM(tbl_Datos[[#This Row],[Fecha]])</f>
        <v>50</v>
      </c>
    </row>
    <row r="3818" spans="2:7" x14ac:dyDescent="0.3">
      <c r="B3818" s="17">
        <v>46364</v>
      </c>
      <c r="C3818" t="s">
        <v>38</v>
      </c>
      <c r="D3818" t="s">
        <v>233</v>
      </c>
      <c r="E3818">
        <v>408</v>
      </c>
      <c r="F3818" t="str">
        <f>TEXT(tbl_Datos[[#This Row],[Fecha]],"dddd")</f>
        <v>martes</v>
      </c>
      <c r="G3818">
        <f>WEEKNUM(tbl_Datos[[#This Row],[Fecha]])</f>
        <v>50</v>
      </c>
    </row>
    <row r="3819" spans="2:7" x14ac:dyDescent="0.3">
      <c r="B3819" s="17">
        <v>46364</v>
      </c>
      <c r="C3819" t="s">
        <v>38</v>
      </c>
      <c r="D3819" t="s">
        <v>242</v>
      </c>
      <c r="E3819">
        <v>285</v>
      </c>
      <c r="F3819" t="str">
        <f>TEXT(tbl_Datos[[#This Row],[Fecha]],"dddd")</f>
        <v>martes</v>
      </c>
      <c r="G3819">
        <f>WEEKNUM(tbl_Datos[[#This Row],[Fecha]])</f>
        <v>50</v>
      </c>
    </row>
    <row r="3820" spans="2:7" x14ac:dyDescent="0.3">
      <c r="B3820" s="17">
        <v>46364</v>
      </c>
      <c r="C3820" t="s">
        <v>42</v>
      </c>
      <c r="D3820" t="s">
        <v>215</v>
      </c>
      <c r="E3820">
        <v>897</v>
      </c>
      <c r="F3820" t="str">
        <f>TEXT(tbl_Datos[[#This Row],[Fecha]],"dddd")</f>
        <v>martes</v>
      </c>
      <c r="G3820">
        <f>WEEKNUM(tbl_Datos[[#This Row],[Fecha]])</f>
        <v>50</v>
      </c>
    </row>
    <row r="3821" spans="2:7" x14ac:dyDescent="0.3">
      <c r="B3821" s="17">
        <v>46364</v>
      </c>
      <c r="C3821" t="s">
        <v>106</v>
      </c>
      <c r="D3821" t="s">
        <v>227</v>
      </c>
      <c r="E3821">
        <v>870</v>
      </c>
      <c r="F3821" t="str">
        <f>TEXT(tbl_Datos[[#This Row],[Fecha]],"dddd")</f>
        <v>martes</v>
      </c>
      <c r="G3821">
        <f>WEEKNUM(tbl_Datos[[#This Row],[Fecha]])</f>
        <v>50</v>
      </c>
    </row>
    <row r="3822" spans="2:7" x14ac:dyDescent="0.3">
      <c r="B3822" s="17">
        <v>46364</v>
      </c>
      <c r="C3822" t="s">
        <v>39</v>
      </c>
      <c r="D3822" t="s">
        <v>225</v>
      </c>
      <c r="E3822">
        <v>64</v>
      </c>
      <c r="F3822" t="str">
        <f>TEXT(tbl_Datos[[#This Row],[Fecha]],"dddd")</f>
        <v>martes</v>
      </c>
      <c r="G3822">
        <f>WEEKNUM(tbl_Datos[[#This Row],[Fecha]])</f>
        <v>50</v>
      </c>
    </row>
    <row r="3823" spans="2:7" x14ac:dyDescent="0.3">
      <c r="B3823" s="17">
        <v>46364</v>
      </c>
      <c r="C3823" t="s">
        <v>39</v>
      </c>
      <c r="D3823" t="s">
        <v>228</v>
      </c>
      <c r="E3823">
        <v>936</v>
      </c>
      <c r="F3823" t="str">
        <f>TEXT(tbl_Datos[[#This Row],[Fecha]],"dddd")</f>
        <v>martes</v>
      </c>
      <c r="G3823">
        <f>WEEKNUM(tbl_Datos[[#This Row],[Fecha]])</f>
        <v>50</v>
      </c>
    </row>
    <row r="3824" spans="2:7" x14ac:dyDescent="0.3">
      <c r="B3824" s="17">
        <v>46364</v>
      </c>
      <c r="C3824" t="s">
        <v>106</v>
      </c>
      <c r="D3824" t="s">
        <v>223</v>
      </c>
      <c r="E3824">
        <v>212</v>
      </c>
      <c r="F3824" t="str">
        <f>TEXT(tbl_Datos[[#This Row],[Fecha]],"dddd")</f>
        <v>martes</v>
      </c>
      <c r="G3824">
        <f>WEEKNUM(tbl_Datos[[#This Row],[Fecha]])</f>
        <v>50</v>
      </c>
    </row>
    <row r="3825" spans="2:7" x14ac:dyDescent="0.3">
      <c r="B3825" s="17">
        <v>46364</v>
      </c>
      <c r="C3825" t="s">
        <v>106</v>
      </c>
      <c r="D3825" t="s">
        <v>227</v>
      </c>
      <c r="E3825">
        <v>638</v>
      </c>
      <c r="F3825" t="str">
        <f>TEXT(tbl_Datos[[#This Row],[Fecha]],"dddd")</f>
        <v>martes</v>
      </c>
      <c r="G3825">
        <f>WEEKNUM(tbl_Datos[[#This Row],[Fecha]])</f>
        <v>50</v>
      </c>
    </row>
    <row r="3826" spans="2:7" x14ac:dyDescent="0.3">
      <c r="B3826" s="17">
        <v>46364</v>
      </c>
      <c r="C3826" t="s">
        <v>38</v>
      </c>
      <c r="D3826" t="s">
        <v>229</v>
      </c>
      <c r="E3826">
        <v>1320</v>
      </c>
      <c r="F3826" t="str">
        <f>TEXT(tbl_Datos[[#This Row],[Fecha]],"dddd")</f>
        <v>martes</v>
      </c>
      <c r="G3826">
        <f>WEEKNUM(tbl_Datos[[#This Row],[Fecha]])</f>
        <v>50</v>
      </c>
    </row>
    <row r="3827" spans="2:7" x14ac:dyDescent="0.3">
      <c r="B3827" s="17">
        <v>46365</v>
      </c>
      <c r="C3827" t="s">
        <v>106</v>
      </c>
      <c r="D3827" t="s">
        <v>215</v>
      </c>
      <c r="E3827">
        <v>207</v>
      </c>
      <c r="F3827" t="str">
        <f>TEXT(tbl_Datos[[#This Row],[Fecha]],"dddd")</f>
        <v>miércoles</v>
      </c>
      <c r="G3827">
        <f>WEEKNUM(tbl_Datos[[#This Row],[Fecha]])</f>
        <v>50</v>
      </c>
    </row>
    <row r="3828" spans="2:7" x14ac:dyDescent="0.3">
      <c r="B3828" s="17">
        <v>46365</v>
      </c>
      <c r="C3828" t="s">
        <v>38</v>
      </c>
      <c r="D3828" t="s">
        <v>226</v>
      </c>
      <c r="E3828">
        <v>1632</v>
      </c>
      <c r="F3828" t="str">
        <f>TEXT(tbl_Datos[[#This Row],[Fecha]],"dddd")</f>
        <v>miércoles</v>
      </c>
      <c r="G3828">
        <f>WEEKNUM(tbl_Datos[[#This Row],[Fecha]])</f>
        <v>50</v>
      </c>
    </row>
    <row r="3829" spans="2:7" x14ac:dyDescent="0.3">
      <c r="B3829" s="17">
        <v>46365</v>
      </c>
      <c r="C3829" t="s">
        <v>38</v>
      </c>
      <c r="D3829" t="s">
        <v>219</v>
      </c>
      <c r="E3829">
        <v>364</v>
      </c>
      <c r="F3829" t="str">
        <f>TEXT(tbl_Datos[[#This Row],[Fecha]],"dddd")</f>
        <v>miércoles</v>
      </c>
      <c r="G3829">
        <f>WEEKNUM(tbl_Datos[[#This Row],[Fecha]])</f>
        <v>50</v>
      </c>
    </row>
    <row r="3830" spans="2:7" x14ac:dyDescent="0.3">
      <c r="B3830" s="17">
        <v>46365</v>
      </c>
      <c r="C3830" t="s">
        <v>106</v>
      </c>
      <c r="D3830" t="s">
        <v>225</v>
      </c>
      <c r="E3830">
        <v>640</v>
      </c>
      <c r="F3830" t="str">
        <f>TEXT(tbl_Datos[[#This Row],[Fecha]],"dddd")</f>
        <v>miércoles</v>
      </c>
      <c r="G3830">
        <f>WEEKNUM(tbl_Datos[[#This Row],[Fecha]])</f>
        <v>50</v>
      </c>
    </row>
    <row r="3831" spans="2:7" x14ac:dyDescent="0.3">
      <c r="B3831" s="17">
        <v>46365</v>
      </c>
      <c r="C3831" t="s">
        <v>106</v>
      </c>
      <c r="D3831" t="s">
        <v>241</v>
      </c>
      <c r="E3831">
        <v>780</v>
      </c>
      <c r="F3831" t="str">
        <f>TEXT(tbl_Datos[[#This Row],[Fecha]],"dddd")</f>
        <v>miércoles</v>
      </c>
      <c r="G3831">
        <f>WEEKNUM(tbl_Datos[[#This Row],[Fecha]])</f>
        <v>50</v>
      </c>
    </row>
    <row r="3832" spans="2:7" x14ac:dyDescent="0.3">
      <c r="B3832" s="17">
        <v>46365</v>
      </c>
      <c r="C3832" t="s">
        <v>38</v>
      </c>
      <c r="D3832" t="s">
        <v>242</v>
      </c>
      <c r="E3832">
        <v>342</v>
      </c>
      <c r="F3832" t="str">
        <f>TEXT(tbl_Datos[[#This Row],[Fecha]],"dddd")</f>
        <v>miércoles</v>
      </c>
      <c r="G3832">
        <f>WEEKNUM(tbl_Datos[[#This Row],[Fecha]])</f>
        <v>50</v>
      </c>
    </row>
    <row r="3833" spans="2:7" x14ac:dyDescent="0.3">
      <c r="B3833" s="17">
        <v>46366</v>
      </c>
      <c r="C3833" t="s">
        <v>38</v>
      </c>
      <c r="D3833" t="s">
        <v>237</v>
      </c>
      <c r="E3833">
        <v>1575</v>
      </c>
      <c r="F3833" t="str">
        <f>TEXT(tbl_Datos[[#This Row],[Fecha]],"dddd")</f>
        <v>jueves</v>
      </c>
      <c r="G3833">
        <f>WEEKNUM(tbl_Datos[[#This Row],[Fecha]])</f>
        <v>50</v>
      </c>
    </row>
    <row r="3834" spans="2:7" x14ac:dyDescent="0.3">
      <c r="B3834" s="17">
        <v>46366</v>
      </c>
      <c r="C3834" t="s">
        <v>106</v>
      </c>
      <c r="D3834" t="s">
        <v>241</v>
      </c>
      <c r="E3834">
        <v>720</v>
      </c>
      <c r="F3834" t="str">
        <f>TEXT(tbl_Datos[[#This Row],[Fecha]],"dddd")</f>
        <v>jueves</v>
      </c>
      <c r="G3834">
        <f>WEEKNUM(tbl_Datos[[#This Row],[Fecha]])</f>
        <v>50</v>
      </c>
    </row>
    <row r="3835" spans="2:7" x14ac:dyDescent="0.3">
      <c r="B3835" s="17">
        <v>46366</v>
      </c>
      <c r="C3835" t="s">
        <v>38</v>
      </c>
      <c r="D3835" t="s">
        <v>239</v>
      </c>
      <c r="E3835">
        <v>190</v>
      </c>
      <c r="F3835" t="str">
        <f>TEXT(tbl_Datos[[#This Row],[Fecha]],"dddd")</f>
        <v>jueves</v>
      </c>
      <c r="G3835">
        <f>WEEKNUM(tbl_Datos[[#This Row],[Fecha]])</f>
        <v>50</v>
      </c>
    </row>
    <row r="3836" spans="2:7" x14ac:dyDescent="0.3">
      <c r="B3836" s="17">
        <v>46366</v>
      </c>
      <c r="C3836" t="s">
        <v>38</v>
      </c>
      <c r="D3836" t="s">
        <v>234</v>
      </c>
      <c r="E3836">
        <v>765</v>
      </c>
      <c r="F3836" t="str">
        <f>TEXT(tbl_Datos[[#This Row],[Fecha]],"dddd")</f>
        <v>jueves</v>
      </c>
      <c r="G3836">
        <f>WEEKNUM(tbl_Datos[[#This Row],[Fecha]])</f>
        <v>50</v>
      </c>
    </row>
    <row r="3837" spans="2:7" x14ac:dyDescent="0.3">
      <c r="B3837" s="17">
        <v>46366</v>
      </c>
      <c r="C3837" t="s">
        <v>38</v>
      </c>
      <c r="D3837" t="s">
        <v>239</v>
      </c>
      <c r="E3837">
        <v>380</v>
      </c>
      <c r="F3837" t="str">
        <f>TEXT(tbl_Datos[[#This Row],[Fecha]],"dddd")</f>
        <v>jueves</v>
      </c>
      <c r="G3837">
        <f>WEEKNUM(tbl_Datos[[#This Row],[Fecha]])</f>
        <v>50</v>
      </c>
    </row>
    <row r="3838" spans="2:7" x14ac:dyDescent="0.3">
      <c r="B3838" s="17">
        <v>46366</v>
      </c>
      <c r="C3838" t="s">
        <v>39</v>
      </c>
      <c r="D3838" t="s">
        <v>227</v>
      </c>
      <c r="E3838">
        <v>986</v>
      </c>
      <c r="F3838" t="str">
        <f>TEXT(tbl_Datos[[#This Row],[Fecha]],"dddd")</f>
        <v>jueves</v>
      </c>
      <c r="G3838">
        <f>WEEKNUM(tbl_Datos[[#This Row],[Fecha]])</f>
        <v>50</v>
      </c>
    </row>
    <row r="3839" spans="2:7" x14ac:dyDescent="0.3">
      <c r="B3839" s="17">
        <v>46366</v>
      </c>
      <c r="C3839" t="s">
        <v>106</v>
      </c>
      <c r="D3839" t="s">
        <v>215</v>
      </c>
      <c r="E3839">
        <v>1725</v>
      </c>
      <c r="F3839" t="str">
        <f>TEXT(tbl_Datos[[#This Row],[Fecha]],"dddd")</f>
        <v>jueves</v>
      </c>
      <c r="G3839">
        <f>WEEKNUM(tbl_Datos[[#This Row],[Fecha]])</f>
        <v>50</v>
      </c>
    </row>
    <row r="3840" spans="2:7" x14ac:dyDescent="0.3">
      <c r="B3840" s="17">
        <v>46366</v>
      </c>
      <c r="C3840" t="s">
        <v>38</v>
      </c>
      <c r="D3840" t="s">
        <v>239</v>
      </c>
      <c r="E3840">
        <v>152</v>
      </c>
      <c r="F3840" t="str">
        <f>TEXT(tbl_Datos[[#This Row],[Fecha]],"dddd")</f>
        <v>jueves</v>
      </c>
      <c r="G3840">
        <f>WEEKNUM(tbl_Datos[[#This Row],[Fecha]])</f>
        <v>50</v>
      </c>
    </row>
    <row r="3841" spans="2:7" x14ac:dyDescent="0.3">
      <c r="B3841" s="17">
        <v>46366</v>
      </c>
      <c r="C3841" t="s">
        <v>106</v>
      </c>
      <c r="D3841" t="s">
        <v>240</v>
      </c>
      <c r="E3841">
        <v>270</v>
      </c>
      <c r="F3841" t="str">
        <f>TEXT(tbl_Datos[[#This Row],[Fecha]],"dddd")</f>
        <v>jueves</v>
      </c>
      <c r="G3841">
        <f>WEEKNUM(tbl_Datos[[#This Row],[Fecha]])</f>
        <v>50</v>
      </c>
    </row>
    <row r="3842" spans="2:7" x14ac:dyDescent="0.3">
      <c r="B3842" s="17">
        <v>46366</v>
      </c>
      <c r="C3842" t="s">
        <v>106</v>
      </c>
      <c r="D3842" t="s">
        <v>237</v>
      </c>
      <c r="E3842">
        <v>315</v>
      </c>
      <c r="F3842" t="str">
        <f>TEXT(tbl_Datos[[#This Row],[Fecha]],"dddd")</f>
        <v>jueves</v>
      </c>
      <c r="G3842">
        <f>WEEKNUM(tbl_Datos[[#This Row],[Fecha]])</f>
        <v>50</v>
      </c>
    </row>
    <row r="3843" spans="2:7" x14ac:dyDescent="0.3">
      <c r="B3843" s="17">
        <v>46366</v>
      </c>
      <c r="C3843" t="s">
        <v>38</v>
      </c>
      <c r="D3843" t="s">
        <v>226</v>
      </c>
      <c r="E3843">
        <v>2112</v>
      </c>
      <c r="F3843" t="str">
        <f>TEXT(tbl_Datos[[#This Row],[Fecha]],"dddd")</f>
        <v>jueves</v>
      </c>
      <c r="G3843">
        <f>WEEKNUM(tbl_Datos[[#This Row],[Fecha]])</f>
        <v>50</v>
      </c>
    </row>
    <row r="3844" spans="2:7" x14ac:dyDescent="0.3">
      <c r="B3844" s="17">
        <v>46366</v>
      </c>
      <c r="C3844" t="s">
        <v>42</v>
      </c>
      <c r="D3844" t="s">
        <v>239</v>
      </c>
      <c r="E3844">
        <v>266</v>
      </c>
      <c r="F3844" t="str">
        <f>TEXT(tbl_Datos[[#This Row],[Fecha]],"dddd")</f>
        <v>jueves</v>
      </c>
      <c r="G3844">
        <f>WEEKNUM(tbl_Datos[[#This Row],[Fecha]])</f>
        <v>50</v>
      </c>
    </row>
    <row r="3845" spans="2:7" x14ac:dyDescent="0.3">
      <c r="B3845" s="17">
        <v>46366</v>
      </c>
      <c r="C3845" t="s">
        <v>38</v>
      </c>
      <c r="D3845" t="s">
        <v>240</v>
      </c>
      <c r="E3845">
        <v>855</v>
      </c>
      <c r="F3845" t="str">
        <f>TEXT(tbl_Datos[[#This Row],[Fecha]],"dddd")</f>
        <v>jueves</v>
      </c>
      <c r="G3845">
        <f>WEEKNUM(tbl_Datos[[#This Row],[Fecha]])</f>
        <v>50</v>
      </c>
    </row>
    <row r="3846" spans="2:7" x14ac:dyDescent="0.3">
      <c r="B3846" s="17">
        <v>46367</v>
      </c>
      <c r="C3846" t="s">
        <v>38</v>
      </c>
      <c r="D3846" t="s">
        <v>217</v>
      </c>
      <c r="E3846">
        <v>780</v>
      </c>
      <c r="F3846" t="str">
        <f>TEXT(tbl_Datos[[#This Row],[Fecha]],"dddd")</f>
        <v>viernes</v>
      </c>
      <c r="G3846">
        <f>WEEKNUM(tbl_Datos[[#This Row],[Fecha]])</f>
        <v>50</v>
      </c>
    </row>
    <row r="3847" spans="2:7" x14ac:dyDescent="0.3">
      <c r="B3847" s="17">
        <v>46367</v>
      </c>
      <c r="C3847" t="s">
        <v>106</v>
      </c>
      <c r="D3847" t="s">
        <v>226</v>
      </c>
      <c r="E3847">
        <v>1536</v>
      </c>
      <c r="F3847" t="str">
        <f>TEXT(tbl_Datos[[#This Row],[Fecha]],"dddd")</f>
        <v>viernes</v>
      </c>
      <c r="G3847">
        <f>WEEKNUM(tbl_Datos[[#This Row],[Fecha]])</f>
        <v>50</v>
      </c>
    </row>
    <row r="3848" spans="2:7" x14ac:dyDescent="0.3">
      <c r="B3848" s="17">
        <v>46367</v>
      </c>
      <c r="C3848" t="s">
        <v>42</v>
      </c>
      <c r="D3848" t="s">
        <v>234</v>
      </c>
      <c r="E3848">
        <v>816</v>
      </c>
      <c r="F3848" t="str">
        <f>TEXT(tbl_Datos[[#This Row],[Fecha]],"dddd")</f>
        <v>viernes</v>
      </c>
      <c r="G3848">
        <f>WEEKNUM(tbl_Datos[[#This Row],[Fecha]])</f>
        <v>50</v>
      </c>
    </row>
    <row r="3849" spans="2:7" x14ac:dyDescent="0.3">
      <c r="B3849" s="17">
        <v>46367</v>
      </c>
      <c r="C3849" t="s">
        <v>106</v>
      </c>
      <c r="D3849" t="s">
        <v>240</v>
      </c>
      <c r="E3849">
        <v>990</v>
      </c>
      <c r="F3849" t="str">
        <f>TEXT(tbl_Datos[[#This Row],[Fecha]],"dddd")</f>
        <v>viernes</v>
      </c>
      <c r="G3849">
        <f>WEEKNUM(tbl_Datos[[#This Row],[Fecha]])</f>
        <v>50</v>
      </c>
    </row>
    <row r="3850" spans="2:7" x14ac:dyDescent="0.3">
      <c r="B3850" s="17">
        <v>46367</v>
      </c>
      <c r="C3850" t="s">
        <v>106</v>
      </c>
      <c r="D3850" t="s">
        <v>219</v>
      </c>
      <c r="E3850">
        <v>1729</v>
      </c>
      <c r="F3850" t="str">
        <f>TEXT(tbl_Datos[[#This Row],[Fecha]],"dddd")</f>
        <v>viernes</v>
      </c>
      <c r="G3850">
        <f>WEEKNUM(tbl_Datos[[#This Row],[Fecha]])</f>
        <v>50</v>
      </c>
    </row>
    <row r="3851" spans="2:7" x14ac:dyDescent="0.3">
      <c r="B3851" s="17">
        <v>46367</v>
      </c>
      <c r="C3851" t="s">
        <v>42</v>
      </c>
      <c r="D3851" t="s">
        <v>217</v>
      </c>
      <c r="E3851">
        <v>884</v>
      </c>
      <c r="F3851" t="str">
        <f>TEXT(tbl_Datos[[#This Row],[Fecha]],"dddd")</f>
        <v>viernes</v>
      </c>
      <c r="G3851">
        <f>WEEKNUM(tbl_Datos[[#This Row],[Fecha]])</f>
        <v>50</v>
      </c>
    </row>
    <row r="3852" spans="2:7" x14ac:dyDescent="0.3">
      <c r="B3852" s="17">
        <v>46367</v>
      </c>
      <c r="C3852" t="s">
        <v>42</v>
      </c>
      <c r="D3852" t="s">
        <v>241</v>
      </c>
      <c r="E3852">
        <v>1440</v>
      </c>
      <c r="F3852" t="str">
        <f>TEXT(tbl_Datos[[#This Row],[Fecha]],"dddd")</f>
        <v>viernes</v>
      </c>
      <c r="G3852">
        <f>WEEKNUM(tbl_Datos[[#This Row],[Fecha]])</f>
        <v>50</v>
      </c>
    </row>
    <row r="3853" spans="2:7" x14ac:dyDescent="0.3">
      <c r="B3853" s="17">
        <v>46367</v>
      </c>
      <c r="C3853" t="s">
        <v>39</v>
      </c>
      <c r="D3853" t="s">
        <v>233</v>
      </c>
      <c r="E3853">
        <v>867</v>
      </c>
      <c r="F3853" t="str">
        <f>TEXT(tbl_Datos[[#This Row],[Fecha]],"dddd")</f>
        <v>viernes</v>
      </c>
      <c r="G3853">
        <f>WEEKNUM(tbl_Datos[[#This Row],[Fecha]])</f>
        <v>50</v>
      </c>
    </row>
    <row r="3854" spans="2:7" x14ac:dyDescent="0.3">
      <c r="B3854" s="17">
        <v>46367</v>
      </c>
      <c r="C3854" t="s">
        <v>39</v>
      </c>
      <c r="D3854" t="s">
        <v>239</v>
      </c>
      <c r="E3854">
        <v>798</v>
      </c>
      <c r="F3854" t="str">
        <f>TEXT(tbl_Datos[[#This Row],[Fecha]],"dddd")</f>
        <v>viernes</v>
      </c>
      <c r="G3854">
        <f>WEEKNUM(tbl_Datos[[#This Row],[Fecha]])</f>
        <v>50</v>
      </c>
    </row>
    <row r="3855" spans="2:7" x14ac:dyDescent="0.3">
      <c r="B3855" s="17">
        <v>46368</v>
      </c>
      <c r="C3855" t="s">
        <v>106</v>
      </c>
      <c r="D3855" t="s">
        <v>217</v>
      </c>
      <c r="E3855">
        <v>52</v>
      </c>
      <c r="F3855" t="str">
        <f>TEXT(tbl_Datos[[#This Row],[Fecha]],"dddd")</f>
        <v>sábado</v>
      </c>
      <c r="G3855">
        <f>WEEKNUM(tbl_Datos[[#This Row],[Fecha]])</f>
        <v>50</v>
      </c>
    </row>
    <row r="3856" spans="2:7" x14ac:dyDescent="0.3">
      <c r="B3856" s="17">
        <v>46368</v>
      </c>
      <c r="C3856" t="s">
        <v>39</v>
      </c>
      <c r="D3856" t="s">
        <v>226</v>
      </c>
      <c r="E3856">
        <v>1824</v>
      </c>
      <c r="F3856" t="str">
        <f>TEXT(tbl_Datos[[#This Row],[Fecha]],"dddd")</f>
        <v>sábado</v>
      </c>
      <c r="G3856">
        <f>WEEKNUM(tbl_Datos[[#This Row],[Fecha]])</f>
        <v>50</v>
      </c>
    </row>
    <row r="3857" spans="2:7" x14ac:dyDescent="0.3">
      <c r="B3857" s="17">
        <v>46368</v>
      </c>
      <c r="C3857" t="s">
        <v>42</v>
      </c>
      <c r="D3857" t="s">
        <v>234</v>
      </c>
      <c r="E3857">
        <v>510</v>
      </c>
      <c r="F3857" t="str">
        <f>TEXT(tbl_Datos[[#This Row],[Fecha]],"dddd")</f>
        <v>sábado</v>
      </c>
      <c r="G3857">
        <f>WEEKNUM(tbl_Datos[[#This Row],[Fecha]])</f>
        <v>50</v>
      </c>
    </row>
    <row r="3858" spans="2:7" x14ac:dyDescent="0.3">
      <c r="B3858" s="17">
        <v>46368</v>
      </c>
      <c r="C3858" t="s">
        <v>38</v>
      </c>
      <c r="D3858" t="s">
        <v>227</v>
      </c>
      <c r="E3858">
        <v>1218</v>
      </c>
      <c r="F3858" t="str">
        <f>TEXT(tbl_Datos[[#This Row],[Fecha]],"dddd")</f>
        <v>sábado</v>
      </c>
      <c r="G3858">
        <f>WEEKNUM(tbl_Datos[[#This Row],[Fecha]])</f>
        <v>50</v>
      </c>
    </row>
    <row r="3859" spans="2:7" x14ac:dyDescent="0.3">
      <c r="B3859" s="17">
        <v>46369</v>
      </c>
      <c r="C3859" t="s">
        <v>39</v>
      </c>
      <c r="D3859" t="s">
        <v>223</v>
      </c>
      <c r="E3859">
        <v>583</v>
      </c>
      <c r="F3859" t="str">
        <f>TEXT(tbl_Datos[[#This Row],[Fecha]],"dddd")</f>
        <v>domingo</v>
      </c>
      <c r="G3859">
        <f>WEEKNUM(tbl_Datos[[#This Row],[Fecha]])</f>
        <v>51</v>
      </c>
    </row>
    <row r="3860" spans="2:7" x14ac:dyDescent="0.3">
      <c r="B3860" s="17">
        <v>46369</v>
      </c>
      <c r="C3860" t="s">
        <v>106</v>
      </c>
      <c r="D3860" t="s">
        <v>225</v>
      </c>
      <c r="E3860">
        <v>1600</v>
      </c>
      <c r="F3860" t="str">
        <f>TEXT(tbl_Datos[[#This Row],[Fecha]],"dddd")</f>
        <v>domingo</v>
      </c>
      <c r="G3860">
        <f>WEEKNUM(tbl_Datos[[#This Row],[Fecha]])</f>
        <v>51</v>
      </c>
    </row>
    <row r="3861" spans="2:7" x14ac:dyDescent="0.3">
      <c r="B3861" s="17">
        <v>46369</v>
      </c>
      <c r="C3861" t="s">
        <v>39</v>
      </c>
      <c r="D3861" t="s">
        <v>232</v>
      </c>
      <c r="E3861">
        <v>564</v>
      </c>
      <c r="F3861" t="str">
        <f>TEXT(tbl_Datos[[#This Row],[Fecha]],"dddd")</f>
        <v>domingo</v>
      </c>
      <c r="G3861">
        <f>WEEKNUM(tbl_Datos[[#This Row],[Fecha]])</f>
        <v>51</v>
      </c>
    </row>
    <row r="3862" spans="2:7" x14ac:dyDescent="0.3">
      <c r="B3862" s="17">
        <v>46369</v>
      </c>
      <c r="C3862" t="s">
        <v>42</v>
      </c>
      <c r="D3862" t="s">
        <v>219</v>
      </c>
      <c r="E3862">
        <v>1092</v>
      </c>
      <c r="F3862" t="str">
        <f>TEXT(tbl_Datos[[#This Row],[Fecha]],"dddd")</f>
        <v>domingo</v>
      </c>
      <c r="G3862">
        <f>WEEKNUM(tbl_Datos[[#This Row],[Fecha]])</f>
        <v>51</v>
      </c>
    </row>
    <row r="3863" spans="2:7" x14ac:dyDescent="0.3">
      <c r="B3863" s="17">
        <v>46369</v>
      </c>
      <c r="C3863" t="s">
        <v>106</v>
      </c>
      <c r="D3863" t="s">
        <v>217</v>
      </c>
      <c r="E3863">
        <v>1144</v>
      </c>
      <c r="F3863" t="str">
        <f>TEXT(tbl_Datos[[#This Row],[Fecha]],"dddd")</f>
        <v>domingo</v>
      </c>
      <c r="G3863">
        <f>WEEKNUM(tbl_Datos[[#This Row],[Fecha]])</f>
        <v>51</v>
      </c>
    </row>
    <row r="3864" spans="2:7" x14ac:dyDescent="0.3">
      <c r="B3864" s="17">
        <v>46369</v>
      </c>
      <c r="C3864" t="s">
        <v>106</v>
      </c>
      <c r="D3864" t="s">
        <v>242</v>
      </c>
      <c r="E3864">
        <v>969</v>
      </c>
      <c r="F3864" t="str">
        <f>TEXT(tbl_Datos[[#This Row],[Fecha]],"dddd")</f>
        <v>domingo</v>
      </c>
      <c r="G3864">
        <f>WEEKNUM(tbl_Datos[[#This Row],[Fecha]])</f>
        <v>51</v>
      </c>
    </row>
    <row r="3865" spans="2:7" x14ac:dyDescent="0.3">
      <c r="B3865" s="17">
        <v>46369</v>
      </c>
      <c r="C3865" t="s">
        <v>38</v>
      </c>
      <c r="D3865" t="s">
        <v>229</v>
      </c>
      <c r="E3865">
        <v>1496</v>
      </c>
      <c r="F3865" t="str">
        <f>TEXT(tbl_Datos[[#This Row],[Fecha]],"dddd")</f>
        <v>domingo</v>
      </c>
      <c r="G3865">
        <f>WEEKNUM(tbl_Datos[[#This Row],[Fecha]])</f>
        <v>51</v>
      </c>
    </row>
    <row r="3866" spans="2:7" x14ac:dyDescent="0.3">
      <c r="B3866" s="17">
        <v>46369</v>
      </c>
      <c r="C3866" t="s">
        <v>39</v>
      </c>
      <c r="D3866" t="s">
        <v>228</v>
      </c>
      <c r="E3866">
        <v>1224</v>
      </c>
      <c r="F3866" t="str">
        <f>TEXT(tbl_Datos[[#This Row],[Fecha]],"dddd")</f>
        <v>domingo</v>
      </c>
      <c r="G3866">
        <f>WEEKNUM(tbl_Datos[[#This Row],[Fecha]])</f>
        <v>51</v>
      </c>
    </row>
    <row r="3867" spans="2:7" x14ac:dyDescent="0.3">
      <c r="B3867" s="17">
        <v>46369</v>
      </c>
      <c r="C3867" t="s">
        <v>106</v>
      </c>
      <c r="D3867" t="s">
        <v>235</v>
      </c>
      <c r="E3867">
        <v>559</v>
      </c>
      <c r="F3867" t="str">
        <f>TEXT(tbl_Datos[[#This Row],[Fecha]],"dddd")</f>
        <v>domingo</v>
      </c>
      <c r="G3867">
        <f>WEEKNUM(tbl_Datos[[#This Row],[Fecha]])</f>
        <v>51</v>
      </c>
    </row>
    <row r="3868" spans="2:7" x14ac:dyDescent="0.3">
      <c r="B3868" s="17">
        <v>46369</v>
      </c>
      <c r="C3868" t="s">
        <v>38</v>
      </c>
      <c r="D3868" t="s">
        <v>227</v>
      </c>
      <c r="E3868">
        <v>58</v>
      </c>
      <c r="F3868" t="str">
        <f>TEXT(tbl_Datos[[#This Row],[Fecha]],"dddd")</f>
        <v>domingo</v>
      </c>
      <c r="G3868">
        <f>WEEKNUM(tbl_Datos[[#This Row],[Fecha]])</f>
        <v>51</v>
      </c>
    </row>
    <row r="3869" spans="2:7" x14ac:dyDescent="0.3">
      <c r="B3869" s="17">
        <v>46369</v>
      </c>
      <c r="C3869" t="s">
        <v>39</v>
      </c>
      <c r="D3869" t="s">
        <v>235</v>
      </c>
      <c r="E3869">
        <v>86</v>
      </c>
      <c r="F3869" t="str">
        <f>TEXT(tbl_Datos[[#This Row],[Fecha]],"dddd")</f>
        <v>domingo</v>
      </c>
      <c r="G3869">
        <f>WEEKNUM(tbl_Datos[[#This Row],[Fecha]])</f>
        <v>51</v>
      </c>
    </row>
    <row r="3870" spans="2:7" x14ac:dyDescent="0.3">
      <c r="B3870" s="17">
        <v>46369</v>
      </c>
      <c r="C3870" t="s">
        <v>38</v>
      </c>
      <c r="D3870" t="s">
        <v>219</v>
      </c>
      <c r="E3870">
        <v>546</v>
      </c>
      <c r="F3870" t="str">
        <f>TEXT(tbl_Datos[[#This Row],[Fecha]],"dddd")</f>
        <v>domingo</v>
      </c>
      <c r="G3870">
        <f>WEEKNUM(tbl_Datos[[#This Row],[Fecha]])</f>
        <v>51</v>
      </c>
    </row>
    <row r="3871" spans="2:7" x14ac:dyDescent="0.3">
      <c r="B3871" s="17">
        <v>46369</v>
      </c>
      <c r="C3871" t="s">
        <v>106</v>
      </c>
      <c r="D3871" t="s">
        <v>227</v>
      </c>
      <c r="E3871">
        <v>290</v>
      </c>
      <c r="F3871" t="str">
        <f>TEXT(tbl_Datos[[#This Row],[Fecha]],"dddd")</f>
        <v>domingo</v>
      </c>
      <c r="G3871">
        <f>WEEKNUM(tbl_Datos[[#This Row],[Fecha]])</f>
        <v>51</v>
      </c>
    </row>
    <row r="3872" spans="2:7" x14ac:dyDescent="0.3">
      <c r="B3872" s="17">
        <v>46370</v>
      </c>
      <c r="C3872" t="s">
        <v>38</v>
      </c>
      <c r="D3872" t="s">
        <v>226</v>
      </c>
      <c r="E3872">
        <v>672</v>
      </c>
      <c r="F3872" t="str">
        <f>TEXT(tbl_Datos[[#This Row],[Fecha]],"dddd")</f>
        <v>lunes</v>
      </c>
      <c r="G3872">
        <f>WEEKNUM(tbl_Datos[[#This Row],[Fecha]])</f>
        <v>51</v>
      </c>
    </row>
    <row r="3873" spans="2:7" x14ac:dyDescent="0.3">
      <c r="B3873" s="17">
        <v>46370</v>
      </c>
      <c r="C3873" t="s">
        <v>38</v>
      </c>
      <c r="D3873" t="s">
        <v>228</v>
      </c>
      <c r="E3873">
        <v>216</v>
      </c>
      <c r="F3873" t="str">
        <f>TEXT(tbl_Datos[[#This Row],[Fecha]],"dddd")</f>
        <v>lunes</v>
      </c>
      <c r="G3873">
        <f>WEEKNUM(tbl_Datos[[#This Row],[Fecha]])</f>
        <v>51</v>
      </c>
    </row>
    <row r="3874" spans="2:7" x14ac:dyDescent="0.3">
      <c r="B3874" s="17">
        <v>46370</v>
      </c>
      <c r="C3874" t="s">
        <v>42</v>
      </c>
      <c r="D3874" t="s">
        <v>227</v>
      </c>
      <c r="E3874">
        <v>464</v>
      </c>
      <c r="F3874" t="str">
        <f>TEXT(tbl_Datos[[#This Row],[Fecha]],"dddd")</f>
        <v>lunes</v>
      </c>
      <c r="G3874">
        <f>WEEKNUM(tbl_Datos[[#This Row],[Fecha]])</f>
        <v>51</v>
      </c>
    </row>
    <row r="3875" spans="2:7" x14ac:dyDescent="0.3">
      <c r="B3875" s="17">
        <v>46370</v>
      </c>
      <c r="C3875" t="s">
        <v>39</v>
      </c>
      <c r="D3875" t="s">
        <v>234</v>
      </c>
      <c r="E3875">
        <v>1224</v>
      </c>
      <c r="F3875" t="str">
        <f>TEXT(tbl_Datos[[#This Row],[Fecha]],"dddd")</f>
        <v>lunes</v>
      </c>
      <c r="G3875">
        <f>WEEKNUM(tbl_Datos[[#This Row],[Fecha]])</f>
        <v>51</v>
      </c>
    </row>
    <row r="3876" spans="2:7" x14ac:dyDescent="0.3">
      <c r="B3876" s="17">
        <v>46370</v>
      </c>
      <c r="C3876" t="s">
        <v>39</v>
      </c>
      <c r="D3876" t="s">
        <v>221</v>
      </c>
      <c r="E3876">
        <v>273</v>
      </c>
      <c r="F3876" t="str">
        <f>TEXT(tbl_Datos[[#This Row],[Fecha]],"dddd")</f>
        <v>lunes</v>
      </c>
      <c r="G3876">
        <f>WEEKNUM(tbl_Datos[[#This Row],[Fecha]])</f>
        <v>51</v>
      </c>
    </row>
    <row r="3877" spans="2:7" x14ac:dyDescent="0.3">
      <c r="B3877" s="17">
        <v>46370</v>
      </c>
      <c r="C3877" t="s">
        <v>106</v>
      </c>
      <c r="D3877" t="s">
        <v>239</v>
      </c>
      <c r="E3877">
        <v>836</v>
      </c>
      <c r="F3877" t="str">
        <f>TEXT(tbl_Datos[[#This Row],[Fecha]],"dddd")</f>
        <v>lunes</v>
      </c>
      <c r="G3877">
        <f>WEEKNUM(tbl_Datos[[#This Row],[Fecha]])</f>
        <v>51</v>
      </c>
    </row>
    <row r="3878" spans="2:7" x14ac:dyDescent="0.3">
      <c r="B3878" s="17">
        <v>46370</v>
      </c>
      <c r="C3878" t="s">
        <v>42</v>
      </c>
      <c r="D3878" t="s">
        <v>221</v>
      </c>
      <c r="E3878">
        <v>234</v>
      </c>
      <c r="F3878" t="str">
        <f>TEXT(tbl_Datos[[#This Row],[Fecha]],"dddd")</f>
        <v>lunes</v>
      </c>
      <c r="G3878">
        <f>WEEKNUM(tbl_Datos[[#This Row],[Fecha]])</f>
        <v>51</v>
      </c>
    </row>
    <row r="3879" spans="2:7" x14ac:dyDescent="0.3">
      <c r="B3879" s="17">
        <v>46370</v>
      </c>
      <c r="C3879" t="s">
        <v>42</v>
      </c>
      <c r="D3879" t="s">
        <v>241</v>
      </c>
      <c r="E3879">
        <v>720</v>
      </c>
      <c r="F3879" t="str">
        <f>TEXT(tbl_Datos[[#This Row],[Fecha]],"dddd")</f>
        <v>lunes</v>
      </c>
      <c r="G3879">
        <f>WEEKNUM(tbl_Datos[[#This Row],[Fecha]])</f>
        <v>51</v>
      </c>
    </row>
    <row r="3880" spans="2:7" x14ac:dyDescent="0.3">
      <c r="B3880" s="17">
        <v>46370</v>
      </c>
      <c r="C3880" t="s">
        <v>42</v>
      </c>
      <c r="D3880" t="s">
        <v>231</v>
      </c>
      <c r="E3880">
        <v>330</v>
      </c>
      <c r="F3880" t="str">
        <f>TEXT(tbl_Datos[[#This Row],[Fecha]],"dddd")</f>
        <v>lunes</v>
      </c>
      <c r="G3880">
        <f>WEEKNUM(tbl_Datos[[#This Row],[Fecha]])</f>
        <v>51</v>
      </c>
    </row>
    <row r="3881" spans="2:7" x14ac:dyDescent="0.3">
      <c r="B3881" s="17">
        <v>46370</v>
      </c>
      <c r="C3881" t="s">
        <v>39</v>
      </c>
      <c r="D3881" t="s">
        <v>240</v>
      </c>
      <c r="E3881">
        <v>1080</v>
      </c>
      <c r="F3881" t="str">
        <f>TEXT(tbl_Datos[[#This Row],[Fecha]],"dddd")</f>
        <v>lunes</v>
      </c>
      <c r="G3881">
        <f>WEEKNUM(tbl_Datos[[#This Row],[Fecha]])</f>
        <v>51</v>
      </c>
    </row>
    <row r="3882" spans="2:7" x14ac:dyDescent="0.3">
      <c r="B3882" s="17">
        <v>46370</v>
      </c>
      <c r="C3882" t="s">
        <v>106</v>
      </c>
      <c r="D3882" t="s">
        <v>215</v>
      </c>
      <c r="E3882">
        <v>69</v>
      </c>
      <c r="F3882" t="str">
        <f>TEXT(tbl_Datos[[#This Row],[Fecha]],"dddd")</f>
        <v>lunes</v>
      </c>
      <c r="G3882">
        <f>WEEKNUM(tbl_Datos[[#This Row],[Fecha]])</f>
        <v>51</v>
      </c>
    </row>
    <row r="3883" spans="2:7" x14ac:dyDescent="0.3">
      <c r="B3883" s="17">
        <v>46370</v>
      </c>
      <c r="C3883" t="s">
        <v>106</v>
      </c>
      <c r="D3883" t="s">
        <v>228</v>
      </c>
      <c r="E3883">
        <v>936</v>
      </c>
      <c r="F3883" t="str">
        <f>TEXT(tbl_Datos[[#This Row],[Fecha]],"dddd")</f>
        <v>lunes</v>
      </c>
      <c r="G3883">
        <f>WEEKNUM(tbl_Datos[[#This Row],[Fecha]])</f>
        <v>51</v>
      </c>
    </row>
    <row r="3884" spans="2:7" x14ac:dyDescent="0.3">
      <c r="B3884" s="17">
        <v>46370</v>
      </c>
      <c r="C3884" t="s">
        <v>42</v>
      </c>
      <c r="D3884" t="s">
        <v>240</v>
      </c>
      <c r="E3884">
        <v>315</v>
      </c>
      <c r="F3884" t="str">
        <f>TEXT(tbl_Datos[[#This Row],[Fecha]],"dddd")</f>
        <v>lunes</v>
      </c>
      <c r="G3884">
        <f>WEEKNUM(tbl_Datos[[#This Row],[Fecha]])</f>
        <v>51</v>
      </c>
    </row>
    <row r="3885" spans="2:7" x14ac:dyDescent="0.3">
      <c r="B3885" s="17">
        <v>46371</v>
      </c>
      <c r="C3885" t="s">
        <v>42</v>
      </c>
      <c r="D3885" t="s">
        <v>241</v>
      </c>
      <c r="E3885">
        <v>840</v>
      </c>
      <c r="F3885" t="str">
        <f>TEXT(tbl_Datos[[#This Row],[Fecha]],"dddd")</f>
        <v>martes</v>
      </c>
      <c r="G3885">
        <f>WEEKNUM(tbl_Datos[[#This Row],[Fecha]])</f>
        <v>51</v>
      </c>
    </row>
    <row r="3886" spans="2:7" x14ac:dyDescent="0.3">
      <c r="B3886" s="17">
        <v>46371</v>
      </c>
      <c r="C3886" t="s">
        <v>106</v>
      </c>
      <c r="D3886" t="s">
        <v>228</v>
      </c>
      <c r="E3886">
        <v>144</v>
      </c>
      <c r="F3886" t="str">
        <f>TEXT(tbl_Datos[[#This Row],[Fecha]],"dddd")</f>
        <v>martes</v>
      </c>
      <c r="G3886">
        <f>WEEKNUM(tbl_Datos[[#This Row],[Fecha]])</f>
        <v>51</v>
      </c>
    </row>
    <row r="3887" spans="2:7" x14ac:dyDescent="0.3">
      <c r="B3887" s="17">
        <v>46371</v>
      </c>
      <c r="C3887" t="s">
        <v>39</v>
      </c>
      <c r="D3887" t="s">
        <v>238</v>
      </c>
      <c r="E3887">
        <v>261</v>
      </c>
      <c r="F3887" t="str">
        <f>TEXT(tbl_Datos[[#This Row],[Fecha]],"dddd")</f>
        <v>martes</v>
      </c>
      <c r="G3887">
        <f>WEEKNUM(tbl_Datos[[#This Row],[Fecha]])</f>
        <v>51</v>
      </c>
    </row>
    <row r="3888" spans="2:7" x14ac:dyDescent="0.3">
      <c r="B3888" s="17">
        <v>46371</v>
      </c>
      <c r="C3888" t="s">
        <v>39</v>
      </c>
      <c r="D3888" t="s">
        <v>240</v>
      </c>
      <c r="E3888">
        <v>405</v>
      </c>
      <c r="F3888" t="str">
        <f>TEXT(tbl_Datos[[#This Row],[Fecha]],"dddd")</f>
        <v>martes</v>
      </c>
      <c r="G3888">
        <f>WEEKNUM(tbl_Datos[[#This Row],[Fecha]])</f>
        <v>51</v>
      </c>
    </row>
    <row r="3889" spans="2:7" x14ac:dyDescent="0.3">
      <c r="B3889" s="17">
        <v>46371</v>
      </c>
      <c r="C3889" t="s">
        <v>39</v>
      </c>
      <c r="D3889" t="s">
        <v>242</v>
      </c>
      <c r="E3889">
        <v>627</v>
      </c>
      <c r="F3889" t="str">
        <f>TEXT(tbl_Datos[[#This Row],[Fecha]],"dddd")</f>
        <v>martes</v>
      </c>
      <c r="G3889">
        <f>WEEKNUM(tbl_Datos[[#This Row],[Fecha]])</f>
        <v>51</v>
      </c>
    </row>
    <row r="3890" spans="2:7" x14ac:dyDescent="0.3">
      <c r="B3890" s="17">
        <v>46371</v>
      </c>
      <c r="C3890" t="s">
        <v>38</v>
      </c>
      <c r="D3890" t="s">
        <v>241</v>
      </c>
      <c r="E3890">
        <v>660</v>
      </c>
      <c r="F3890" t="str">
        <f>TEXT(tbl_Datos[[#This Row],[Fecha]],"dddd")</f>
        <v>martes</v>
      </c>
      <c r="G3890">
        <f>WEEKNUM(tbl_Datos[[#This Row],[Fecha]])</f>
        <v>51</v>
      </c>
    </row>
    <row r="3891" spans="2:7" x14ac:dyDescent="0.3">
      <c r="B3891" s="17">
        <v>46371</v>
      </c>
      <c r="C3891" t="s">
        <v>42</v>
      </c>
      <c r="D3891" t="s">
        <v>217</v>
      </c>
      <c r="E3891">
        <v>520</v>
      </c>
      <c r="F3891" t="str">
        <f>TEXT(tbl_Datos[[#This Row],[Fecha]],"dddd")</f>
        <v>martes</v>
      </c>
      <c r="G3891">
        <f>WEEKNUM(tbl_Datos[[#This Row],[Fecha]])</f>
        <v>51</v>
      </c>
    </row>
    <row r="3892" spans="2:7" x14ac:dyDescent="0.3">
      <c r="B3892" s="17">
        <v>46371</v>
      </c>
      <c r="C3892" t="s">
        <v>38</v>
      </c>
      <c r="D3892" t="s">
        <v>234</v>
      </c>
      <c r="E3892">
        <v>1275</v>
      </c>
      <c r="F3892" t="str">
        <f>TEXT(tbl_Datos[[#This Row],[Fecha]],"dddd")</f>
        <v>martes</v>
      </c>
      <c r="G3892">
        <f>WEEKNUM(tbl_Datos[[#This Row],[Fecha]])</f>
        <v>51</v>
      </c>
    </row>
    <row r="3893" spans="2:7" x14ac:dyDescent="0.3">
      <c r="B3893" s="17">
        <v>46371</v>
      </c>
      <c r="C3893" t="s">
        <v>39</v>
      </c>
      <c r="D3893" t="s">
        <v>223</v>
      </c>
      <c r="E3893">
        <v>901</v>
      </c>
      <c r="F3893" t="str">
        <f>TEXT(tbl_Datos[[#This Row],[Fecha]],"dddd")</f>
        <v>martes</v>
      </c>
      <c r="G3893">
        <f>WEEKNUM(tbl_Datos[[#This Row],[Fecha]])</f>
        <v>51</v>
      </c>
    </row>
    <row r="3894" spans="2:7" x14ac:dyDescent="0.3">
      <c r="B3894" s="17">
        <v>46371</v>
      </c>
      <c r="C3894" t="s">
        <v>42</v>
      </c>
      <c r="D3894" t="s">
        <v>240</v>
      </c>
      <c r="E3894">
        <v>1125</v>
      </c>
      <c r="F3894" t="str">
        <f>TEXT(tbl_Datos[[#This Row],[Fecha]],"dddd")</f>
        <v>martes</v>
      </c>
      <c r="G3894">
        <f>WEEKNUM(tbl_Datos[[#This Row],[Fecha]])</f>
        <v>51</v>
      </c>
    </row>
    <row r="3895" spans="2:7" x14ac:dyDescent="0.3">
      <c r="B3895" s="17">
        <v>46371</v>
      </c>
      <c r="C3895" t="s">
        <v>38</v>
      </c>
      <c r="D3895" t="s">
        <v>237</v>
      </c>
      <c r="E3895">
        <v>252</v>
      </c>
      <c r="F3895" t="str">
        <f>TEXT(tbl_Datos[[#This Row],[Fecha]],"dddd")</f>
        <v>martes</v>
      </c>
      <c r="G3895">
        <f>WEEKNUM(tbl_Datos[[#This Row],[Fecha]])</f>
        <v>51</v>
      </c>
    </row>
    <row r="3896" spans="2:7" x14ac:dyDescent="0.3">
      <c r="B3896" s="17">
        <v>46371</v>
      </c>
      <c r="C3896" t="s">
        <v>42</v>
      </c>
      <c r="D3896" t="s">
        <v>215</v>
      </c>
      <c r="E3896">
        <v>828</v>
      </c>
      <c r="F3896" t="str">
        <f>TEXT(tbl_Datos[[#This Row],[Fecha]],"dddd")</f>
        <v>martes</v>
      </c>
      <c r="G3896">
        <f>WEEKNUM(tbl_Datos[[#This Row],[Fecha]])</f>
        <v>51</v>
      </c>
    </row>
    <row r="3897" spans="2:7" x14ac:dyDescent="0.3">
      <c r="B3897" s="17">
        <v>46372</v>
      </c>
      <c r="C3897" t="s">
        <v>38</v>
      </c>
      <c r="D3897" t="s">
        <v>226</v>
      </c>
      <c r="E3897">
        <v>1728</v>
      </c>
      <c r="F3897" t="str">
        <f>TEXT(tbl_Datos[[#This Row],[Fecha]],"dddd")</f>
        <v>miércoles</v>
      </c>
      <c r="G3897">
        <f>WEEKNUM(tbl_Datos[[#This Row],[Fecha]])</f>
        <v>51</v>
      </c>
    </row>
    <row r="3898" spans="2:7" x14ac:dyDescent="0.3">
      <c r="B3898" s="17">
        <v>46372</v>
      </c>
      <c r="C3898" t="s">
        <v>38</v>
      </c>
      <c r="D3898" t="s">
        <v>215</v>
      </c>
      <c r="E3898">
        <v>966</v>
      </c>
      <c r="F3898" t="str">
        <f>TEXT(tbl_Datos[[#This Row],[Fecha]],"dddd")</f>
        <v>miércoles</v>
      </c>
      <c r="G3898">
        <f>WEEKNUM(tbl_Datos[[#This Row],[Fecha]])</f>
        <v>51</v>
      </c>
    </row>
    <row r="3899" spans="2:7" x14ac:dyDescent="0.3">
      <c r="B3899" s="17">
        <v>46372</v>
      </c>
      <c r="C3899" t="s">
        <v>39</v>
      </c>
      <c r="D3899" t="s">
        <v>237</v>
      </c>
      <c r="E3899">
        <v>378</v>
      </c>
      <c r="F3899" t="str">
        <f>TEXT(tbl_Datos[[#This Row],[Fecha]],"dddd")</f>
        <v>miércoles</v>
      </c>
      <c r="G3899">
        <f>WEEKNUM(tbl_Datos[[#This Row],[Fecha]])</f>
        <v>51</v>
      </c>
    </row>
    <row r="3900" spans="2:7" x14ac:dyDescent="0.3">
      <c r="B3900" s="17">
        <v>46372</v>
      </c>
      <c r="C3900" t="s">
        <v>39</v>
      </c>
      <c r="D3900" t="s">
        <v>225</v>
      </c>
      <c r="E3900">
        <v>640</v>
      </c>
      <c r="F3900" t="str">
        <f>TEXT(tbl_Datos[[#This Row],[Fecha]],"dddd")</f>
        <v>miércoles</v>
      </c>
      <c r="G3900">
        <f>WEEKNUM(tbl_Datos[[#This Row],[Fecha]])</f>
        <v>51</v>
      </c>
    </row>
    <row r="3901" spans="2:7" x14ac:dyDescent="0.3">
      <c r="B3901" s="17">
        <v>46372</v>
      </c>
      <c r="C3901" t="s">
        <v>42</v>
      </c>
      <c r="D3901" t="s">
        <v>229</v>
      </c>
      <c r="E3901">
        <v>2024</v>
      </c>
      <c r="F3901" t="str">
        <f>TEXT(tbl_Datos[[#This Row],[Fecha]],"dddd")</f>
        <v>miércoles</v>
      </c>
      <c r="G3901">
        <f>WEEKNUM(tbl_Datos[[#This Row],[Fecha]])</f>
        <v>51</v>
      </c>
    </row>
    <row r="3902" spans="2:7" x14ac:dyDescent="0.3">
      <c r="B3902" s="17">
        <v>46372</v>
      </c>
      <c r="C3902" t="s">
        <v>39</v>
      </c>
      <c r="D3902" t="s">
        <v>235</v>
      </c>
      <c r="E3902">
        <v>860</v>
      </c>
      <c r="F3902" t="str">
        <f>TEXT(tbl_Datos[[#This Row],[Fecha]],"dddd")</f>
        <v>miércoles</v>
      </c>
      <c r="G3902">
        <f>WEEKNUM(tbl_Datos[[#This Row],[Fecha]])</f>
        <v>51</v>
      </c>
    </row>
    <row r="3903" spans="2:7" x14ac:dyDescent="0.3">
      <c r="B3903" s="17">
        <v>46372</v>
      </c>
      <c r="C3903" t="s">
        <v>106</v>
      </c>
      <c r="D3903" t="s">
        <v>234</v>
      </c>
      <c r="E3903">
        <v>663</v>
      </c>
      <c r="F3903" t="str">
        <f>TEXT(tbl_Datos[[#This Row],[Fecha]],"dddd")</f>
        <v>miércoles</v>
      </c>
      <c r="G3903">
        <f>WEEKNUM(tbl_Datos[[#This Row],[Fecha]])</f>
        <v>51</v>
      </c>
    </row>
    <row r="3904" spans="2:7" x14ac:dyDescent="0.3">
      <c r="B3904" s="17">
        <v>46372</v>
      </c>
      <c r="C3904" t="s">
        <v>38</v>
      </c>
      <c r="D3904" t="s">
        <v>240</v>
      </c>
      <c r="E3904">
        <v>270</v>
      </c>
      <c r="F3904" t="str">
        <f>TEXT(tbl_Datos[[#This Row],[Fecha]],"dddd")</f>
        <v>miércoles</v>
      </c>
      <c r="G3904">
        <f>WEEKNUM(tbl_Datos[[#This Row],[Fecha]])</f>
        <v>51</v>
      </c>
    </row>
    <row r="3905" spans="2:7" x14ac:dyDescent="0.3">
      <c r="B3905" s="17">
        <v>46372</v>
      </c>
      <c r="C3905" t="s">
        <v>38</v>
      </c>
      <c r="D3905" t="s">
        <v>239</v>
      </c>
      <c r="E3905">
        <v>342</v>
      </c>
      <c r="F3905" t="str">
        <f>TEXT(tbl_Datos[[#This Row],[Fecha]],"dddd")</f>
        <v>miércoles</v>
      </c>
      <c r="G3905">
        <f>WEEKNUM(tbl_Datos[[#This Row],[Fecha]])</f>
        <v>51</v>
      </c>
    </row>
    <row r="3906" spans="2:7" x14ac:dyDescent="0.3">
      <c r="B3906" s="17">
        <v>46372</v>
      </c>
      <c r="C3906" t="s">
        <v>106</v>
      </c>
      <c r="D3906" t="s">
        <v>227</v>
      </c>
      <c r="E3906">
        <v>348</v>
      </c>
      <c r="F3906" t="str">
        <f>TEXT(tbl_Datos[[#This Row],[Fecha]],"dddd")</f>
        <v>miércoles</v>
      </c>
      <c r="G3906">
        <f>WEEKNUM(tbl_Datos[[#This Row],[Fecha]])</f>
        <v>51</v>
      </c>
    </row>
    <row r="3907" spans="2:7" x14ac:dyDescent="0.3">
      <c r="B3907" s="17">
        <v>46372</v>
      </c>
      <c r="C3907" t="s">
        <v>39</v>
      </c>
      <c r="D3907" t="s">
        <v>226</v>
      </c>
      <c r="E3907">
        <v>96</v>
      </c>
      <c r="F3907" t="str">
        <f>TEXT(tbl_Datos[[#This Row],[Fecha]],"dddd")</f>
        <v>miércoles</v>
      </c>
      <c r="G3907">
        <f>WEEKNUM(tbl_Datos[[#This Row],[Fecha]])</f>
        <v>51</v>
      </c>
    </row>
    <row r="3908" spans="2:7" x14ac:dyDescent="0.3">
      <c r="B3908" s="17">
        <v>46372</v>
      </c>
      <c r="C3908" t="s">
        <v>39</v>
      </c>
      <c r="D3908" t="s">
        <v>238</v>
      </c>
      <c r="E3908">
        <v>870</v>
      </c>
      <c r="F3908" t="str">
        <f>TEXT(tbl_Datos[[#This Row],[Fecha]],"dddd")</f>
        <v>miércoles</v>
      </c>
      <c r="G3908">
        <f>WEEKNUM(tbl_Datos[[#This Row],[Fecha]])</f>
        <v>51</v>
      </c>
    </row>
    <row r="3909" spans="2:7" x14ac:dyDescent="0.3">
      <c r="B3909" s="17">
        <v>46372</v>
      </c>
      <c r="C3909" t="s">
        <v>39</v>
      </c>
      <c r="D3909" t="s">
        <v>226</v>
      </c>
      <c r="E3909">
        <v>288</v>
      </c>
      <c r="F3909" t="str">
        <f>TEXT(tbl_Datos[[#This Row],[Fecha]],"dddd")</f>
        <v>miércoles</v>
      </c>
      <c r="G3909">
        <f>WEEKNUM(tbl_Datos[[#This Row],[Fecha]])</f>
        <v>51</v>
      </c>
    </row>
    <row r="3910" spans="2:7" x14ac:dyDescent="0.3">
      <c r="B3910" s="17">
        <v>46373</v>
      </c>
      <c r="C3910" t="s">
        <v>38</v>
      </c>
      <c r="D3910" t="s">
        <v>217</v>
      </c>
      <c r="E3910">
        <v>260</v>
      </c>
      <c r="F3910" t="str">
        <f>TEXT(tbl_Datos[[#This Row],[Fecha]],"dddd")</f>
        <v>jueves</v>
      </c>
      <c r="G3910">
        <f>WEEKNUM(tbl_Datos[[#This Row],[Fecha]])</f>
        <v>51</v>
      </c>
    </row>
    <row r="3911" spans="2:7" x14ac:dyDescent="0.3">
      <c r="B3911" s="17">
        <v>46373</v>
      </c>
      <c r="C3911" t="s">
        <v>38</v>
      </c>
      <c r="D3911" t="s">
        <v>228</v>
      </c>
      <c r="E3911">
        <v>1800</v>
      </c>
      <c r="F3911" t="str">
        <f>TEXT(tbl_Datos[[#This Row],[Fecha]],"dddd")</f>
        <v>jueves</v>
      </c>
      <c r="G3911">
        <f>WEEKNUM(tbl_Datos[[#This Row],[Fecha]])</f>
        <v>51</v>
      </c>
    </row>
    <row r="3912" spans="2:7" x14ac:dyDescent="0.3">
      <c r="B3912" s="17">
        <v>46373</v>
      </c>
      <c r="C3912" t="s">
        <v>38</v>
      </c>
      <c r="D3912" t="s">
        <v>217</v>
      </c>
      <c r="E3912">
        <v>52</v>
      </c>
      <c r="F3912" t="str">
        <f>TEXT(tbl_Datos[[#This Row],[Fecha]],"dddd")</f>
        <v>jueves</v>
      </c>
      <c r="G3912">
        <f>WEEKNUM(tbl_Datos[[#This Row],[Fecha]])</f>
        <v>51</v>
      </c>
    </row>
    <row r="3913" spans="2:7" x14ac:dyDescent="0.3">
      <c r="B3913" s="17">
        <v>46373</v>
      </c>
      <c r="C3913" t="s">
        <v>38</v>
      </c>
      <c r="D3913" t="s">
        <v>240</v>
      </c>
      <c r="E3913">
        <v>585</v>
      </c>
      <c r="F3913" t="str">
        <f>TEXT(tbl_Datos[[#This Row],[Fecha]],"dddd")</f>
        <v>jueves</v>
      </c>
      <c r="G3913">
        <f>WEEKNUM(tbl_Datos[[#This Row],[Fecha]])</f>
        <v>51</v>
      </c>
    </row>
    <row r="3914" spans="2:7" x14ac:dyDescent="0.3">
      <c r="B3914" s="17">
        <v>46373</v>
      </c>
      <c r="C3914" t="s">
        <v>38</v>
      </c>
      <c r="D3914" t="s">
        <v>226</v>
      </c>
      <c r="E3914">
        <v>288</v>
      </c>
      <c r="F3914" t="str">
        <f>TEXT(tbl_Datos[[#This Row],[Fecha]],"dddd")</f>
        <v>jueves</v>
      </c>
      <c r="G3914">
        <f>WEEKNUM(tbl_Datos[[#This Row],[Fecha]])</f>
        <v>51</v>
      </c>
    </row>
    <row r="3915" spans="2:7" x14ac:dyDescent="0.3">
      <c r="B3915" s="17">
        <v>46373</v>
      </c>
      <c r="C3915" t="s">
        <v>42</v>
      </c>
      <c r="D3915" t="s">
        <v>242</v>
      </c>
      <c r="E3915">
        <v>912</v>
      </c>
      <c r="F3915" t="str">
        <f>TEXT(tbl_Datos[[#This Row],[Fecha]],"dddd")</f>
        <v>jueves</v>
      </c>
      <c r="G3915">
        <f>WEEKNUM(tbl_Datos[[#This Row],[Fecha]])</f>
        <v>51</v>
      </c>
    </row>
    <row r="3916" spans="2:7" x14ac:dyDescent="0.3">
      <c r="B3916" s="17">
        <v>46373</v>
      </c>
      <c r="C3916" t="s">
        <v>39</v>
      </c>
      <c r="D3916" t="s">
        <v>240</v>
      </c>
      <c r="E3916">
        <v>675</v>
      </c>
      <c r="F3916" t="str">
        <f>TEXT(tbl_Datos[[#This Row],[Fecha]],"dddd")</f>
        <v>jueves</v>
      </c>
      <c r="G3916">
        <f>WEEKNUM(tbl_Datos[[#This Row],[Fecha]])</f>
        <v>51</v>
      </c>
    </row>
    <row r="3917" spans="2:7" x14ac:dyDescent="0.3">
      <c r="B3917" s="17">
        <v>46373</v>
      </c>
      <c r="C3917" t="s">
        <v>38</v>
      </c>
      <c r="D3917" t="s">
        <v>228</v>
      </c>
      <c r="E3917">
        <v>1656</v>
      </c>
      <c r="F3917" t="str">
        <f>TEXT(tbl_Datos[[#This Row],[Fecha]],"dddd")</f>
        <v>jueves</v>
      </c>
      <c r="G3917">
        <f>WEEKNUM(tbl_Datos[[#This Row],[Fecha]])</f>
        <v>51</v>
      </c>
    </row>
    <row r="3918" spans="2:7" x14ac:dyDescent="0.3">
      <c r="B3918" s="17">
        <v>46373</v>
      </c>
      <c r="C3918" t="s">
        <v>42</v>
      </c>
      <c r="D3918" t="s">
        <v>226</v>
      </c>
      <c r="E3918">
        <v>192</v>
      </c>
      <c r="F3918" t="str">
        <f>TEXT(tbl_Datos[[#This Row],[Fecha]],"dddd")</f>
        <v>jueves</v>
      </c>
      <c r="G3918">
        <f>WEEKNUM(tbl_Datos[[#This Row],[Fecha]])</f>
        <v>51</v>
      </c>
    </row>
    <row r="3919" spans="2:7" x14ac:dyDescent="0.3">
      <c r="B3919" s="17">
        <v>46373</v>
      </c>
      <c r="C3919" t="s">
        <v>39</v>
      </c>
      <c r="D3919" t="s">
        <v>226</v>
      </c>
      <c r="E3919">
        <v>96</v>
      </c>
      <c r="F3919" t="str">
        <f>TEXT(tbl_Datos[[#This Row],[Fecha]],"dddd")</f>
        <v>jueves</v>
      </c>
      <c r="G3919">
        <f>WEEKNUM(tbl_Datos[[#This Row],[Fecha]])</f>
        <v>51</v>
      </c>
    </row>
    <row r="3920" spans="2:7" x14ac:dyDescent="0.3">
      <c r="B3920" s="17">
        <v>46373</v>
      </c>
      <c r="C3920" t="s">
        <v>38</v>
      </c>
      <c r="D3920" t="s">
        <v>231</v>
      </c>
      <c r="E3920">
        <v>440</v>
      </c>
      <c r="F3920" t="str">
        <f>TEXT(tbl_Datos[[#This Row],[Fecha]],"dddd")</f>
        <v>jueves</v>
      </c>
      <c r="G3920">
        <f>WEEKNUM(tbl_Datos[[#This Row],[Fecha]])</f>
        <v>51</v>
      </c>
    </row>
    <row r="3921" spans="2:7" x14ac:dyDescent="0.3">
      <c r="B3921" s="17">
        <v>46374</v>
      </c>
      <c r="C3921" t="s">
        <v>39</v>
      </c>
      <c r="D3921" t="s">
        <v>228</v>
      </c>
      <c r="E3921">
        <v>1728</v>
      </c>
      <c r="F3921" t="str">
        <f>TEXT(tbl_Datos[[#This Row],[Fecha]],"dddd")</f>
        <v>viernes</v>
      </c>
      <c r="G3921">
        <f>WEEKNUM(tbl_Datos[[#This Row],[Fecha]])</f>
        <v>51</v>
      </c>
    </row>
    <row r="3922" spans="2:7" x14ac:dyDescent="0.3">
      <c r="B3922" s="17">
        <v>46374</v>
      </c>
      <c r="C3922" t="s">
        <v>39</v>
      </c>
      <c r="D3922" t="s">
        <v>235</v>
      </c>
      <c r="E3922">
        <v>817</v>
      </c>
      <c r="F3922" t="str">
        <f>TEXT(tbl_Datos[[#This Row],[Fecha]],"dddd")</f>
        <v>viernes</v>
      </c>
      <c r="G3922">
        <f>WEEKNUM(tbl_Datos[[#This Row],[Fecha]])</f>
        <v>51</v>
      </c>
    </row>
    <row r="3923" spans="2:7" x14ac:dyDescent="0.3">
      <c r="B3923" s="17">
        <v>46374</v>
      </c>
      <c r="C3923" t="s">
        <v>42</v>
      </c>
      <c r="D3923" t="s">
        <v>237</v>
      </c>
      <c r="E3923">
        <v>441</v>
      </c>
      <c r="F3923" t="str">
        <f>TEXT(tbl_Datos[[#This Row],[Fecha]],"dddd")</f>
        <v>viernes</v>
      </c>
      <c r="G3923">
        <f>WEEKNUM(tbl_Datos[[#This Row],[Fecha]])</f>
        <v>51</v>
      </c>
    </row>
    <row r="3924" spans="2:7" x14ac:dyDescent="0.3">
      <c r="B3924" s="17">
        <v>46374</v>
      </c>
      <c r="C3924" t="s">
        <v>106</v>
      </c>
      <c r="D3924" t="s">
        <v>234</v>
      </c>
      <c r="E3924">
        <v>714</v>
      </c>
      <c r="F3924" t="str">
        <f>TEXT(tbl_Datos[[#This Row],[Fecha]],"dddd")</f>
        <v>viernes</v>
      </c>
      <c r="G3924">
        <f>WEEKNUM(tbl_Datos[[#This Row],[Fecha]])</f>
        <v>51</v>
      </c>
    </row>
    <row r="3925" spans="2:7" x14ac:dyDescent="0.3">
      <c r="B3925" s="17">
        <v>46374</v>
      </c>
      <c r="C3925" t="s">
        <v>39</v>
      </c>
      <c r="D3925" t="s">
        <v>239</v>
      </c>
      <c r="E3925">
        <v>342</v>
      </c>
      <c r="F3925" t="str">
        <f>TEXT(tbl_Datos[[#This Row],[Fecha]],"dddd")</f>
        <v>viernes</v>
      </c>
      <c r="G3925">
        <f>WEEKNUM(tbl_Datos[[#This Row],[Fecha]])</f>
        <v>51</v>
      </c>
    </row>
    <row r="3926" spans="2:7" x14ac:dyDescent="0.3">
      <c r="B3926" s="17">
        <v>46374</v>
      </c>
      <c r="C3926" t="s">
        <v>38</v>
      </c>
      <c r="D3926" t="s">
        <v>242</v>
      </c>
      <c r="E3926">
        <v>1140</v>
      </c>
      <c r="F3926" t="str">
        <f>TEXT(tbl_Datos[[#This Row],[Fecha]],"dddd")</f>
        <v>viernes</v>
      </c>
      <c r="G3926">
        <f>WEEKNUM(tbl_Datos[[#This Row],[Fecha]])</f>
        <v>51</v>
      </c>
    </row>
    <row r="3927" spans="2:7" x14ac:dyDescent="0.3">
      <c r="B3927" s="17">
        <v>46374</v>
      </c>
      <c r="C3927" t="s">
        <v>106</v>
      </c>
      <c r="D3927" t="s">
        <v>219</v>
      </c>
      <c r="E3927">
        <v>1001</v>
      </c>
      <c r="F3927" t="str">
        <f>TEXT(tbl_Datos[[#This Row],[Fecha]],"dddd")</f>
        <v>viernes</v>
      </c>
      <c r="G3927">
        <f>WEEKNUM(tbl_Datos[[#This Row],[Fecha]])</f>
        <v>51</v>
      </c>
    </row>
    <row r="3928" spans="2:7" x14ac:dyDescent="0.3">
      <c r="B3928" s="17">
        <v>46374</v>
      </c>
      <c r="C3928" t="s">
        <v>38</v>
      </c>
      <c r="D3928" t="s">
        <v>229</v>
      </c>
      <c r="E3928">
        <v>2112</v>
      </c>
      <c r="F3928" t="str">
        <f>TEXT(tbl_Datos[[#This Row],[Fecha]],"dddd")</f>
        <v>viernes</v>
      </c>
      <c r="G3928">
        <f>WEEKNUM(tbl_Datos[[#This Row],[Fecha]])</f>
        <v>51</v>
      </c>
    </row>
    <row r="3929" spans="2:7" x14ac:dyDescent="0.3">
      <c r="B3929" s="17">
        <v>46375</v>
      </c>
      <c r="C3929" t="s">
        <v>106</v>
      </c>
      <c r="D3929" t="s">
        <v>226</v>
      </c>
      <c r="E3929">
        <v>960</v>
      </c>
      <c r="F3929" t="str">
        <f>TEXT(tbl_Datos[[#This Row],[Fecha]],"dddd")</f>
        <v>sábado</v>
      </c>
      <c r="G3929">
        <f>WEEKNUM(tbl_Datos[[#This Row],[Fecha]])</f>
        <v>51</v>
      </c>
    </row>
    <row r="3930" spans="2:7" x14ac:dyDescent="0.3">
      <c r="B3930" s="17">
        <v>46375</v>
      </c>
      <c r="C3930" t="s">
        <v>39</v>
      </c>
      <c r="D3930" t="s">
        <v>231</v>
      </c>
      <c r="E3930">
        <v>132</v>
      </c>
      <c r="F3930" t="str">
        <f>TEXT(tbl_Datos[[#This Row],[Fecha]],"dddd")</f>
        <v>sábado</v>
      </c>
      <c r="G3930">
        <f>WEEKNUM(tbl_Datos[[#This Row],[Fecha]])</f>
        <v>51</v>
      </c>
    </row>
    <row r="3931" spans="2:7" x14ac:dyDescent="0.3">
      <c r="B3931" s="17">
        <v>46375</v>
      </c>
      <c r="C3931" t="s">
        <v>38</v>
      </c>
      <c r="D3931" t="s">
        <v>223</v>
      </c>
      <c r="E3931">
        <v>1007</v>
      </c>
      <c r="F3931" t="str">
        <f>TEXT(tbl_Datos[[#This Row],[Fecha]],"dddd")</f>
        <v>sábado</v>
      </c>
      <c r="G3931">
        <f>WEEKNUM(tbl_Datos[[#This Row],[Fecha]])</f>
        <v>51</v>
      </c>
    </row>
    <row r="3932" spans="2:7" x14ac:dyDescent="0.3">
      <c r="B3932" s="17">
        <v>46375</v>
      </c>
      <c r="C3932" t="s">
        <v>39</v>
      </c>
      <c r="D3932" t="s">
        <v>217</v>
      </c>
      <c r="E3932">
        <v>104</v>
      </c>
      <c r="F3932" t="str">
        <f>TEXT(tbl_Datos[[#This Row],[Fecha]],"dddd")</f>
        <v>sábado</v>
      </c>
      <c r="G3932">
        <f>WEEKNUM(tbl_Datos[[#This Row],[Fecha]])</f>
        <v>51</v>
      </c>
    </row>
    <row r="3933" spans="2:7" x14ac:dyDescent="0.3">
      <c r="B3933" s="17">
        <v>46375</v>
      </c>
      <c r="C3933" t="s">
        <v>38</v>
      </c>
      <c r="D3933" t="s">
        <v>240</v>
      </c>
      <c r="E3933">
        <v>270</v>
      </c>
      <c r="F3933" t="str">
        <f>TEXT(tbl_Datos[[#This Row],[Fecha]],"dddd")</f>
        <v>sábado</v>
      </c>
      <c r="G3933">
        <f>WEEKNUM(tbl_Datos[[#This Row],[Fecha]])</f>
        <v>51</v>
      </c>
    </row>
    <row r="3934" spans="2:7" x14ac:dyDescent="0.3">
      <c r="B3934" s="17">
        <v>46375</v>
      </c>
      <c r="C3934" t="s">
        <v>106</v>
      </c>
      <c r="D3934" t="s">
        <v>233</v>
      </c>
      <c r="E3934">
        <v>1020</v>
      </c>
      <c r="F3934" t="str">
        <f>TEXT(tbl_Datos[[#This Row],[Fecha]],"dddd")</f>
        <v>sábado</v>
      </c>
      <c r="G3934">
        <f>WEEKNUM(tbl_Datos[[#This Row],[Fecha]])</f>
        <v>51</v>
      </c>
    </row>
    <row r="3935" spans="2:7" x14ac:dyDescent="0.3">
      <c r="B3935" s="17">
        <v>46375</v>
      </c>
      <c r="C3935" t="s">
        <v>106</v>
      </c>
      <c r="D3935" t="s">
        <v>237</v>
      </c>
      <c r="E3935">
        <v>756</v>
      </c>
      <c r="F3935" t="str">
        <f>TEXT(tbl_Datos[[#This Row],[Fecha]],"dddd")</f>
        <v>sábado</v>
      </c>
      <c r="G3935">
        <f>WEEKNUM(tbl_Datos[[#This Row],[Fecha]])</f>
        <v>51</v>
      </c>
    </row>
    <row r="3936" spans="2:7" x14ac:dyDescent="0.3">
      <c r="B3936" s="17">
        <v>46375</v>
      </c>
      <c r="C3936" t="s">
        <v>42</v>
      </c>
      <c r="D3936" t="s">
        <v>223</v>
      </c>
      <c r="E3936">
        <v>795</v>
      </c>
      <c r="F3936" t="str">
        <f>TEXT(tbl_Datos[[#This Row],[Fecha]],"dddd")</f>
        <v>sábado</v>
      </c>
      <c r="G3936">
        <f>WEEKNUM(tbl_Datos[[#This Row],[Fecha]])</f>
        <v>51</v>
      </c>
    </row>
    <row r="3937" spans="2:7" x14ac:dyDescent="0.3">
      <c r="B3937" s="17">
        <v>46375</v>
      </c>
      <c r="C3937" t="s">
        <v>42</v>
      </c>
      <c r="D3937" t="s">
        <v>238</v>
      </c>
      <c r="E3937">
        <v>1479</v>
      </c>
      <c r="F3937" t="str">
        <f>TEXT(tbl_Datos[[#This Row],[Fecha]],"dddd")</f>
        <v>sábado</v>
      </c>
      <c r="G3937">
        <f>WEEKNUM(tbl_Datos[[#This Row],[Fecha]])</f>
        <v>51</v>
      </c>
    </row>
    <row r="3938" spans="2:7" x14ac:dyDescent="0.3">
      <c r="B3938" s="17">
        <v>46375</v>
      </c>
      <c r="C3938" t="s">
        <v>38</v>
      </c>
      <c r="D3938" t="s">
        <v>229</v>
      </c>
      <c r="E3938">
        <v>176</v>
      </c>
      <c r="F3938" t="str">
        <f>TEXT(tbl_Datos[[#This Row],[Fecha]],"dddd")</f>
        <v>sábado</v>
      </c>
      <c r="G3938">
        <f>WEEKNUM(tbl_Datos[[#This Row],[Fecha]])</f>
        <v>51</v>
      </c>
    </row>
    <row r="3939" spans="2:7" x14ac:dyDescent="0.3">
      <c r="B3939" s="17">
        <v>46375</v>
      </c>
      <c r="C3939" t="s">
        <v>106</v>
      </c>
      <c r="D3939" t="s">
        <v>236</v>
      </c>
      <c r="E3939">
        <v>220</v>
      </c>
      <c r="F3939" t="str">
        <f>TEXT(tbl_Datos[[#This Row],[Fecha]],"dddd")</f>
        <v>sábado</v>
      </c>
      <c r="G3939">
        <f>WEEKNUM(tbl_Datos[[#This Row],[Fecha]])</f>
        <v>51</v>
      </c>
    </row>
    <row r="3940" spans="2:7" x14ac:dyDescent="0.3">
      <c r="B3940" s="17">
        <v>46375</v>
      </c>
      <c r="C3940" t="s">
        <v>38</v>
      </c>
      <c r="D3940" t="s">
        <v>232</v>
      </c>
      <c r="E3940">
        <v>893</v>
      </c>
      <c r="F3940" t="str">
        <f>TEXT(tbl_Datos[[#This Row],[Fecha]],"dddd")</f>
        <v>sábado</v>
      </c>
      <c r="G3940">
        <f>WEEKNUM(tbl_Datos[[#This Row],[Fecha]])</f>
        <v>51</v>
      </c>
    </row>
    <row r="3941" spans="2:7" x14ac:dyDescent="0.3">
      <c r="B3941" s="17">
        <v>46375</v>
      </c>
      <c r="C3941" t="s">
        <v>106</v>
      </c>
      <c r="D3941" t="s">
        <v>219</v>
      </c>
      <c r="E3941">
        <v>1638</v>
      </c>
      <c r="F3941" t="str">
        <f>TEXT(tbl_Datos[[#This Row],[Fecha]],"dddd")</f>
        <v>sábado</v>
      </c>
      <c r="G3941">
        <f>WEEKNUM(tbl_Datos[[#This Row],[Fecha]])</f>
        <v>51</v>
      </c>
    </row>
    <row r="3942" spans="2:7" x14ac:dyDescent="0.3">
      <c r="B3942" s="17">
        <v>46375</v>
      </c>
      <c r="C3942" t="s">
        <v>42</v>
      </c>
      <c r="D3942" t="s">
        <v>237</v>
      </c>
      <c r="E3942">
        <v>189</v>
      </c>
      <c r="F3942" t="str">
        <f>TEXT(tbl_Datos[[#This Row],[Fecha]],"dddd")</f>
        <v>sábado</v>
      </c>
      <c r="G3942">
        <f>WEEKNUM(tbl_Datos[[#This Row],[Fecha]])</f>
        <v>51</v>
      </c>
    </row>
    <row r="3943" spans="2:7" x14ac:dyDescent="0.3">
      <c r="B3943" s="17">
        <v>46375</v>
      </c>
      <c r="C3943" t="s">
        <v>106</v>
      </c>
      <c r="D3943" t="s">
        <v>235</v>
      </c>
      <c r="E3943">
        <v>86</v>
      </c>
      <c r="F3943" t="str">
        <f>TEXT(tbl_Datos[[#This Row],[Fecha]],"dddd")</f>
        <v>sábado</v>
      </c>
      <c r="G3943">
        <f>WEEKNUM(tbl_Datos[[#This Row],[Fecha]])</f>
        <v>51</v>
      </c>
    </row>
    <row r="3944" spans="2:7" x14ac:dyDescent="0.3">
      <c r="B3944" s="17">
        <v>46376</v>
      </c>
      <c r="C3944" t="s">
        <v>38</v>
      </c>
      <c r="D3944" t="s">
        <v>242</v>
      </c>
      <c r="E3944">
        <v>114</v>
      </c>
      <c r="F3944" t="str">
        <f>TEXT(tbl_Datos[[#This Row],[Fecha]],"dddd")</f>
        <v>domingo</v>
      </c>
      <c r="G3944">
        <f>WEEKNUM(tbl_Datos[[#This Row],[Fecha]])</f>
        <v>52</v>
      </c>
    </row>
    <row r="3945" spans="2:7" x14ac:dyDescent="0.3">
      <c r="B3945" s="17">
        <v>46376</v>
      </c>
      <c r="C3945" t="s">
        <v>38</v>
      </c>
      <c r="D3945" t="s">
        <v>229</v>
      </c>
      <c r="E3945">
        <v>616</v>
      </c>
      <c r="F3945" t="str">
        <f>TEXT(tbl_Datos[[#This Row],[Fecha]],"dddd")</f>
        <v>domingo</v>
      </c>
      <c r="G3945">
        <f>WEEKNUM(tbl_Datos[[#This Row],[Fecha]])</f>
        <v>52</v>
      </c>
    </row>
    <row r="3946" spans="2:7" x14ac:dyDescent="0.3">
      <c r="B3946" s="17">
        <v>46376</v>
      </c>
      <c r="C3946" t="s">
        <v>39</v>
      </c>
      <c r="D3946" t="s">
        <v>229</v>
      </c>
      <c r="E3946">
        <v>1320</v>
      </c>
      <c r="F3946" t="str">
        <f>TEXT(tbl_Datos[[#This Row],[Fecha]],"dddd")</f>
        <v>domingo</v>
      </c>
      <c r="G3946">
        <f>WEEKNUM(tbl_Datos[[#This Row],[Fecha]])</f>
        <v>52</v>
      </c>
    </row>
    <row r="3947" spans="2:7" x14ac:dyDescent="0.3">
      <c r="B3947" s="17">
        <v>46376</v>
      </c>
      <c r="C3947" t="s">
        <v>42</v>
      </c>
      <c r="D3947" t="s">
        <v>228</v>
      </c>
      <c r="E3947">
        <v>1296</v>
      </c>
      <c r="F3947" t="str">
        <f>TEXT(tbl_Datos[[#This Row],[Fecha]],"dddd")</f>
        <v>domingo</v>
      </c>
      <c r="G3947">
        <f>WEEKNUM(tbl_Datos[[#This Row],[Fecha]])</f>
        <v>52</v>
      </c>
    </row>
    <row r="3948" spans="2:7" x14ac:dyDescent="0.3">
      <c r="B3948" s="17">
        <v>46376</v>
      </c>
      <c r="C3948" t="s">
        <v>106</v>
      </c>
      <c r="D3948" t="s">
        <v>238</v>
      </c>
      <c r="E3948">
        <v>348</v>
      </c>
      <c r="F3948" t="str">
        <f>TEXT(tbl_Datos[[#This Row],[Fecha]],"dddd")</f>
        <v>domingo</v>
      </c>
      <c r="G3948">
        <f>WEEKNUM(tbl_Datos[[#This Row],[Fecha]])</f>
        <v>52</v>
      </c>
    </row>
    <row r="3949" spans="2:7" x14ac:dyDescent="0.3">
      <c r="B3949" s="17">
        <v>46377</v>
      </c>
      <c r="C3949" t="s">
        <v>38</v>
      </c>
      <c r="D3949" t="s">
        <v>215</v>
      </c>
      <c r="E3949">
        <v>138</v>
      </c>
      <c r="F3949" t="str">
        <f>TEXT(tbl_Datos[[#This Row],[Fecha]],"dddd")</f>
        <v>lunes</v>
      </c>
      <c r="G3949">
        <f>WEEKNUM(tbl_Datos[[#This Row],[Fecha]])</f>
        <v>52</v>
      </c>
    </row>
    <row r="3950" spans="2:7" x14ac:dyDescent="0.3">
      <c r="B3950" s="17">
        <v>46377</v>
      </c>
      <c r="C3950" t="s">
        <v>38</v>
      </c>
      <c r="D3950" t="s">
        <v>236</v>
      </c>
      <c r="E3950">
        <v>55</v>
      </c>
      <c r="F3950" t="str">
        <f>TEXT(tbl_Datos[[#This Row],[Fecha]],"dddd")</f>
        <v>lunes</v>
      </c>
      <c r="G3950">
        <f>WEEKNUM(tbl_Datos[[#This Row],[Fecha]])</f>
        <v>52</v>
      </c>
    </row>
    <row r="3951" spans="2:7" x14ac:dyDescent="0.3">
      <c r="B3951" s="17">
        <v>46377</v>
      </c>
      <c r="C3951" t="s">
        <v>39</v>
      </c>
      <c r="D3951" t="s">
        <v>215</v>
      </c>
      <c r="E3951">
        <v>1587</v>
      </c>
      <c r="F3951" t="str">
        <f>TEXT(tbl_Datos[[#This Row],[Fecha]],"dddd")</f>
        <v>lunes</v>
      </c>
      <c r="G3951">
        <f>WEEKNUM(tbl_Datos[[#This Row],[Fecha]])</f>
        <v>52</v>
      </c>
    </row>
    <row r="3952" spans="2:7" x14ac:dyDescent="0.3">
      <c r="B3952" s="17">
        <v>46377</v>
      </c>
      <c r="C3952" t="s">
        <v>106</v>
      </c>
      <c r="D3952" t="s">
        <v>215</v>
      </c>
      <c r="E3952">
        <v>1242</v>
      </c>
      <c r="F3952" t="str">
        <f>TEXT(tbl_Datos[[#This Row],[Fecha]],"dddd")</f>
        <v>lunes</v>
      </c>
      <c r="G3952">
        <f>WEEKNUM(tbl_Datos[[#This Row],[Fecha]])</f>
        <v>52</v>
      </c>
    </row>
    <row r="3953" spans="2:7" x14ac:dyDescent="0.3">
      <c r="B3953" s="17">
        <v>46377</v>
      </c>
      <c r="C3953" t="s">
        <v>106</v>
      </c>
      <c r="D3953" t="s">
        <v>237</v>
      </c>
      <c r="E3953">
        <v>882</v>
      </c>
      <c r="F3953" t="str">
        <f>TEXT(tbl_Datos[[#This Row],[Fecha]],"dddd")</f>
        <v>lunes</v>
      </c>
      <c r="G3953">
        <f>WEEKNUM(tbl_Datos[[#This Row],[Fecha]])</f>
        <v>52</v>
      </c>
    </row>
    <row r="3954" spans="2:7" x14ac:dyDescent="0.3">
      <c r="B3954" s="17">
        <v>46377</v>
      </c>
      <c r="C3954" t="s">
        <v>38</v>
      </c>
      <c r="D3954" t="s">
        <v>239</v>
      </c>
      <c r="E3954">
        <v>874</v>
      </c>
      <c r="F3954" t="str">
        <f>TEXT(tbl_Datos[[#This Row],[Fecha]],"dddd")</f>
        <v>lunes</v>
      </c>
      <c r="G3954">
        <f>WEEKNUM(tbl_Datos[[#This Row],[Fecha]])</f>
        <v>52</v>
      </c>
    </row>
    <row r="3955" spans="2:7" x14ac:dyDescent="0.3">
      <c r="B3955" s="17">
        <v>46377</v>
      </c>
      <c r="C3955" t="s">
        <v>38</v>
      </c>
      <c r="D3955" t="s">
        <v>225</v>
      </c>
      <c r="E3955">
        <v>512</v>
      </c>
      <c r="F3955" t="str">
        <f>TEXT(tbl_Datos[[#This Row],[Fecha]],"dddd")</f>
        <v>lunes</v>
      </c>
      <c r="G3955">
        <f>WEEKNUM(tbl_Datos[[#This Row],[Fecha]])</f>
        <v>52</v>
      </c>
    </row>
    <row r="3956" spans="2:7" x14ac:dyDescent="0.3">
      <c r="B3956" s="17">
        <v>46377</v>
      </c>
      <c r="C3956" t="s">
        <v>38</v>
      </c>
      <c r="D3956" t="s">
        <v>232</v>
      </c>
      <c r="E3956">
        <v>1034</v>
      </c>
      <c r="F3956" t="str">
        <f>TEXT(tbl_Datos[[#This Row],[Fecha]],"dddd")</f>
        <v>lunes</v>
      </c>
      <c r="G3956">
        <f>WEEKNUM(tbl_Datos[[#This Row],[Fecha]])</f>
        <v>52</v>
      </c>
    </row>
    <row r="3957" spans="2:7" x14ac:dyDescent="0.3">
      <c r="B3957" s="17">
        <v>46378</v>
      </c>
      <c r="C3957" t="s">
        <v>39</v>
      </c>
      <c r="D3957" t="s">
        <v>242</v>
      </c>
      <c r="E3957">
        <v>285</v>
      </c>
      <c r="F3957" t="str">
        <f>TEXT(tbl_Datos[[#This Row],[Fecha]],"dddd")</f>
        <v>martes</v>
      </c>
      <c r="G3957">
        <f>WEEKNUM(tbl_Datos[[#This Row],[Fecha]])</f>
        <v>52</v>
      </c>
    </row>
    <row r="3958" spans="2:7" x14ac:dyDescent="0.3">
      <c r="B3958" s="17">
        <v>46378</v>
      </c>
      <c r="C3958" t="s">
        <v>39</v>
      </c>
      <c r="D3958" t="s">
        <v>219</v>
      </c>
      <c r="E3958">
        <v>1001</v>
      </c>
      <c r="F3958" t="str">
        <f>TEXT(tbl_Datos[[#This Row],[Fecha]],"dddd")</f>
        <v>martes</v>
      </c>
      <c r="G3958">
        <f>WEEKNUM(tbl_Datos[[#This Row],[Fecha]])</f>
        <v>52</v>
      </c>
    </row>
    <row r="3959" spans="2:7" x14ac:dyDescent="0.3">
      <c r="B3959" s="17">
        <v>46378</v>
      </c>
      <c r="C3959" t="s">
        <v>38</v>
      </c>
      <c r="D3959" t="s">
        <v>219</v>
      </c>
      <c r="E3959">
        <v>910</v>
      </c>
      <c r="F3959" t="str">
        <f>TEXT(tbl_Datos[[#This Row],[Fecha]],"dddd")</f>
        <v>martes</v>
      </c>
      <c r="G3959">
        <f>WEEKNUM(tbl_Datos[[#This Row],[Fecha]])</f>
        <v>52</v>
      </c>
    </row>
    <row r="3960" spans="2:7" x14ac:dyDescent="0.3">
      <c r="B3960" s="17">
        <v>46378</v>
      </c>
      <c r="C3960" t="s">
        <v>39</v>
      </c>
      <c r="D3960" t="s">
        <v>225</v>
      </c>
      <c r="E3960">
        <v>896</v>
      </c>
      <c r="F3960" t="str">
        <f>TEXT(tbl_Datos[[#This Row],[Fecha]],"dddd")</f>
        <v>martes</v>
      </c>
      <c r="G3960">
        <f>WEEKNUM(tbl_Datos[[#This Row],[Fecha]])</f>
        <v>52</v>
      </c>
    </row>
    <row r="3961" spans="2:7" x14ac:dyDescent="0.3">
      <c r="B3961" s="17">
        <v>46378</v>
      </c>
      <c r="C3961" t="s">
        <v>39</v>
      </c>
      <c r="D3961" t="s">
        <v>226</v>
      </c>
      <c r="E3961">
        <v>192</v>
      </c>
      <c r="F3961" t="str">
        <f>TEXT(tbl_Datos[[#This Row],[Fecha]],"dddd")</f>
        <v>martes</v>
      </c>
      <c r="G3961">
        <f>WEEKNUM(tbl_Datos[[#This Row],[Fecha]])</f>
        <v>52</v>
      </c>
    </row>
    <row r="3962" spans="2:7" x14ac:dyDescent="0.3">
      <c r="B3962" s="17">
        <v>46378</v>
      </c>
      <c r="C3962" t="s">
        <v>38</v>
      </c>
      <c r="D3962" t="s">
        <v>225</v>
      </c>
      <c r="E3962">
        <v>640</v>
      </c>
      <c r="F3962" t="str">
        <f>TEXT(tbl_Datos[[#This Row],[Fecha]],"dddd")</f>
        <v>martes</v>
      </c>
      <c r="G3962">
        <f>WEEKNUM(tbl_Datos[[#This Row],[Fecha]])</f>
        <v>52</v>
      </c>
    </row>
    <row r="3963" spans="2:7" x14ac:dyDescent="0.3">
      <c r="B3963" s="17">
        <v>46378</v>
      </c>
      <c r="C3963" t="s">
        <v>42</v>
      </c>
      <c r="D3963" t="s">
        <v>237</v>
      </c>
      <c r="E3963">
        <v>882</v>
      </c>
      <c r="F3963" t="str">
        <f>TEXT(tbl_Datos[[#This Row],[Fecha]],"dddd")</f>
        <v>martes</v>
      </c>
      <c r="G3963">
        <f>WEEKNUM(tbl_Datos[[#This Row],[Fecha]])</f>
        <v>52</v>
      </c>
    </row>
    <row r="3964" spans="2:7" x14ac:dyDescent="0.3">
      <c r="B3964" s="17">
        <v>46378</v>
      </c>
      <c r="C3964" t="s">
        <v>42</v>
      </c>
      <c r="D3964" t="s">
        <v>234</v>
      </c>
      <c r="E3964">
        <v>306</v>
      </c>
      <c r="F3964" t="str">
        <f>TEXT(tbl_Datos[[#This Row],[Fecha]],"dddd")</f>
        <v>martes</v>
      </c>
      <c r="G3964">
        <f>WEEKNUM(tbl_Datos[[#This Row],[Fecha]])</f>
        <v>52</v>
      </c>
    </row>
    <row r="3965" spans="2:7" x14ac:dyDescent="0.3">
      <c r="B3965" s="17">
        <v>46378</v>
      </c>
      <c r="C3965" t="s">
        <v>38</v>
      </c>
      <c r="D3965" t="s">
        <v>238</v>
      </c>
      <c r="E3965">
        <v>1305</v>
      </c>
      <c r="F3965" t="str">
        <f>TEXT(tbl_Datos[[#This Row],[Fecha]],"dddd")</f>
        <v>martes</v>
      </c>
      <c r="G3965">
        <f>WEEKNUM(tbl_Datos[[#This Row],[Fecha]])</f>
        <v>52</v>
      </c>
    </row>
    <row r="3966" spans="2:7" x14ac:dyDescent="0.3">
      <c r="B3966" s="17">
        <v>46378</v>
      </c>
      <c r="C3966" t="s">
        <v>42</v>
      </c>
      <c r="D3966" t="s">
        <v>223</v>
      </c>
      <c r="E3966">
        <v>212</v>
      </c>
      <c r="F3966" t="str">
        <f>TEXT(tbl_Datos[[#This Row],[Fecha]],"dddd")</f>
        <v>martes</v>
      </c>
      <c r="G3966">
        <f>WEEKNUM(tbl_Datos[[#This Row],[Fecha]])</f>
        <v>52</v>
      </c>
    </row>
    <row r="3967" spans="2:7" x14ac:dyDescent="0.3">
      <c r="B3967" s="17">
        <v>46378</v>
      </c>
      <c r="C3967" t="s">
        <v>39</v>
      </c>
      <c r="D3967" t="s">
        <v>231</v>
      </c>
      <c r="E3967">
        <v>506</v>
      </c>
      <c r="F3967" t="str">
        <f>TEXT(tbl_Datos[[#This Row],[Fecha]],"dddd")</f>
        <v>martes</v>
      </c>
      <c r="G3967">
        <f>WEEKNUM(tbl_Datos[[#This Row],[Fecha]])</f>
        <v>52</v>
      </c>
    </row>
    <row r="3968" spans="2:7" x14ac:dyDescent="0.3">
      <c r="B3968" s="17">
        <v>46378</v>
      </c>
      <c r="C3968" t="s">
        <v>39</v>
      </c>
      <c r="D3968" t="s">
        <v>238</v>
      </c>
      <c r="E3968">
        <v>1044</v>
      </c>
      <c r="F3968" t="str">
        <f>TEXT(tbl_Datos[[#This Row],[Fecha]],"dddd")</f>
        <v>martes</v>
      </c>
      <c r="G3968">
        <f>WEEKNUM(tbl_Datos[[#This Row],[Fecha]])</f>
        <v>52</v>
      </c>
    </row>
    <row r="3969" spans="2:7" x14ac:dyDescent="0.3">
      <c r="B3969" s="17">
        <v>46379</v>
      </c>
      <c r="C3969" t="s">
        <v>42</v>
      </c>
      <c r="D3969" t="s">
        <v>239</v>
      </c>
      <c r="E3969">
        <v>912</v>
      </c>
      <c r="F3969" t="str">
        <f>TEXT(tbl_Datos[[#This Row],[Fecha]],"dddd")</f>
        <v>miércoles</v>
      </c>
      <c r="G3969">
        <f>WEEKNUM(tbl_Datos[[#This Row],[Fecha]])</f>
        <v>52</v>
      </c>
    </row>
    <row r="3970" spans="2:7" x14ac:dyDescent="0.3">
      <c r="B3970" s="17">
        <v>46379</v>
      </c>
      <c r="C3970" t="s">
        <v>39</v>
      </c>
      <c r="D3970" t="s">
        <v>240</v>
      </c>
      <c r="E3970">
        <v>630</v>
      </c>
      <c r="F3970" t="str">
        <f>TEXT(tbl_Datos[[#This Row],[Fecha]],"dddd")</f>
        <v>miércoles</v>
      </c>
      <c r="G3970">
        <f>WEEKNUM(tbl_Datos[[#This Row],[Fecha]])</f>
        <v>52</v>
      </c>
    </row>
    <row r="3971" spans="2:7" x14ac:dyDescent="0.3">
      <c r="B3971" s="17">
        <v>46379</v>
      </c>
      <c r="C3971" t="s">
        <v>39</v>
      </c>
      <c r="D3971" t="s">
        <v>237</v>
      </c>
      <c r="E3971">
        <v>630</v>
      </c>
      <c r="F3971" t="str">
        <f>TEXT(tbl_Datos[[#This Row],[Fecha]],"dddd")</f>
        <v>miércoles</v>
      </c>
      <c r="G3971">
        <f>WEEKNUM(tbl_Datos[[#This Row],[Fecha]])</f>
        <v>52</v>
      </c>
    </row>
    <row r="3972" spans="2:7" x14ac:dyDescent="0.3">
      <c r="B3972" s="17">
        <v>46379</v>
      </c>
      <c r="C3972" t="s">
        <v>39</v>
      </c>
      <c r="D3972" t="s">
        <v>242</v>
      </c>
      <c r="E3972">
        <v>1254</v>
      </c>
      <c r="F3972" t="str">
        <f>TEXT(tbl_Datos[[#This Row],[Fecha]],"dddd")</f>
        <v>miércoles</v>
      </c>
      <c r="G3972">
        <f>WEEKNUM(tbl_Datos[[#This Row],[Fecha]])</f>
        <v>52</v>
      </c>
    </row>
    <row r="3973" spans="2:7" x14ac:dyDescent="0.3">
      <c r="B3973" s="17">
        <v>46379</v>
      </c>
      <c r="C3973" t="s">
        <v>42</v>
      </c>
      <c r="D3973" t="s">
        <v>219</v>
      </c>
      <c r="E3973">
        <v>546</v>
      </c>
      <c r="F3973" t="str">
        <f>TEXT(tbl_Datos[[#This Row],[Fecha]],"dddd")</f>
        <v>miércoles</v>
      </c>
      <c r="G3973">
        <f>WEEKNUM(tbl_Datos[[#This Row],[Fecha]])</f>
        <v>52</v>
      </c>
    </row>
    <row r="3974" spans="2:7" x14ac:dyDescent="0.3">
      <c r="B3974" s="17">
        <v>46379</v>
      </c>
      <c r="C3974" t="s">
        <v>42</v>
      </c>
      <c r="D3974" t="s">
        <v>232</v>
      </c>
      <c r="E3974">
        <v>188</v>
      </c>
      <c r="F3974" t="str">
        <f>TEXT(tbl_Datos[[#This Row],[Fecha]],"dddd")</f>
        <v>miércoles</v>
      </c>
      <c r="G3974">
        <f>WEEKNUM(tbl_Datos[[#This Row],[Fecha]])</f>
        <v>52</v>
      </c>
    </row>
    <row r="3975" spans="2:7" x14ac:dyDescent="0.3">
      <c r="B3975" s="17">
        <v>46379</v>
      </c>
      <c r="C3975" t="s">
        <v>42</v>
      </c>
      <c r="D3975" t="s">
        <v>215</v>
      </c>
      <c r="E3975">
        <v>414</v>
      </c>
      <c r="F3975" t="str">
        <f>TEXT(tbl_Datos[[#This Row],[Fecha]],"dddd")</f>
        <v>miércoles</v>
      </c>
      <c r="G3975">
        <f>WEEKNUM(tbl_Datos[[#This Row],[Fecha]])</f>
        <v>52</v>
      </c>
    </row>
    <row r="3976" spans="2:7" x14ac:dyDescent="0.3">
      <c r="B3976" s="17">
        <v>46379</v>
      </c>
      <c r="C3976" t="s">
        <v>39</v>
      </c>
      <c r="D3976" t="s">
        <v>215</v>
      </c>
      <c r="E3976">
        <v>414</v>
      </c>
      <c r="F3976" t="str">
        <f>TEXT(tbl_Datos[[#This Row],[Fecha]],"dddd")</f>
        <v>miércoles</v>
      </c>
      <c r="G3976">
        <f>WEEKNUM(tbl_Datos[[#This Row],[Fecha]])</f>
        <v>52</v>
      </c>
    </row>
    <row r="3977" spans="2:7" x14ac:dyDescent="0.3">
      <c r="B3977" s="17">
        <v>46380</v>
      </c>
      <c r="C3977" t="s">
        <v>38</v>
      </c>
      <c r="D3977" t="s">
        <v>234</v>
      </c>
      <c r="E3977">
        <v>867</v>
      </c>
      <c r="F3977" t="str">
        <f>TEXT(tbl_Datos[[#This Row],[Fecha]],"dddd")</f>
        <v>jueves</v>
      </c>
      <c r="G3977">
        <f>WEEKNUM(tbl_Datos[[#This Row],[Fecha]])</f>
        <v>52</v>
      </c>
    </row>
    <row r="3978" spans="2:7" x14ac:dyDescent="0.3">
      <c r="B3978" s="17">
        <v>46380</v>
      </c>
      <c r="C3978" t="s">
        <v>38</v>
      </c>
      <c r="D3978" t="s">
        <v>240</v>
      </c>
      <c r="E3978">
        <v>810</v>
      </c>
      <c r="F3978" t="str">
        <f>TEXT(tbl_Datos[[#This Row],[Fecha]],"dddd")</f>
        <v>jueves</v>
      </c>
      <c r="G3978">
        <f>WEEKNUM(tbl_Datos[[#This Row],[Fecha]])</f>
        <v>52</v>
      </c>
    </row>
    <row r="3979" spans="2:7" x14ac:dyDescent="0.3">
      <c r="B3979" s="17">
        <v>46380</v>
      </c>
      <c r="C3979" t="s">
        <v>38</v>
      </c>
      <c r="D3979" t="s">
        <v>236</v>
      </c>
      <c r="E3979">
        <v>231</v>
      </c>
      <c r="F3979" t="str">
        <f>TEXT(tbl_Datos[[#This Row],[Fecha]],"dddd")</f>
        <v>jueves</v>
      </c>
      <c r="G3979">
        <f>WEEKNUM(tbl_Datos[[#This Row],[Fecha]])</f>
        <v>52</v>
      </c>
    </row>
    <row r="3980" spans="2:7" x14ac:dyDescent="0.3">
      <c r="B3980" s="17">
        <v>46380</v>
      </c>
      <c r="C3980" t="s">
        <v>39</v>
      </c>
      <c r="D3980" t="s">
        <v>221</v>
      </c>
      <c r="E3980">
        <v>13</v>
      </c>
      <c r="F3980" t="str">
        <f>TEXT(tbl_Datos[[#This Row],[Fecha]],"dddd")</f>
        <v>jueves</v>
      </c>
      <c r="G3980">
        <f>WEEKNUM(tbl_Datos[[#This Row],[Fecha]])</f>
        <v>52</v>
      </c>
    </row>
    <row r="3981" spans="2:7" x14ac:dyDescent="0.3">
      <c r="B3981" s="17">
        <v>46380</v>
      </c>
      <c r="C3981" t="s">
        <v>42</v>
      </c>
      <c r="D3981" t="s">
        <v>221</v>
      </c>
      <c r="E3981">
        <v>26</v>
      </c>
      <c r="F3981" t="str">
        <f>TEXT(tbl_Datos[[#This Row],[Fecha]],"dddd")</f>
        <v>jueves</v>
      </c>
      <c r="G3981">
        <f>WEEKNUM(tbl_Datos[[#This Row],[Fecha]])</f>
        <v>52</v>
      </c>
    </row>
    <row r="3982" spans="2:7" x14ac:dyDescent="0.3">
      <c r="B3982" s="17">
        <v>46380</v>
      </c>
      <c r="C3982" t="s">
        <v>38</v>
      </c>
      <c r="D3982" t="s">
        <v>230</v>
      </c>
      <c r="E3982">
        <v>407</v>
      </c>
      <c r="F3982" t="str">
        <f>TEXT(tbl_Datos[[#This Row],[Fecha]],"dddd")</f>
        <v>jueves</v>
      </c>
      <c r="G3982">
        <f>WEEKNUM(tbl_Datos[[#This Row],[Fecha]])</f>
        <v>52</v>
      </c>
    </row>
    <row r="3983" spans="2:7" x14ac:dyDescent="0.3">
      <c r="B3983" s="17">
        <v>46380</v>
      </c>
      <c r="C3983" t="s">
        <v>39</v>
      </c>
      <c r="D3983" t="s">
        <v>217</v>
      </c>
      <c r="E3983">
        <v>780</v>
      </c>
      <c r="F3983" t="str">
        <f>TEXT(tbl_Datos[[#This Row],[Fecha]],"dddd")</f>
        <v>jueves</v>
      </c>
      <c r="G3983">
        <f>WEEKNUM(tbl_Datos[[#This Row],[Fecha]])</f>
        <v>52</v>
      </c>
    </row>
    <row r="3984" spans="2:7" x14ac:dyDescent="0.3">
      <c r="B3984" s="17">
        <v>46380</v>
      </c>
      <c r="C3984" t="s">
        <v>38</v>
      </c>
      <c r="D3984" t="s">
        <v>239</v>
      </c>
      <c r="E3984">
        <v>304</v>
      </c>
      <c r="F3984" t="str">
        <f>TEXT(tbl_Datos[[#This Row],[Fecha]],"dddd")</f>
        <v>jueves</v>
      </c>
      <c r="G3984">
        <f>WEEKNUM(tbl_Datos[[#This Row],[Fecha]])</f>
        <v>52</v>
      </c>
    </row>
    <row r="3985" spans="2:7" x14ac:dyDescent="0.3">
      <c r="B3985" s="17">
        <v>46380</v>
      </c>
      <c r="C3985" t="s">
        <v>39</v>
      </c>
      <c r="D3985" t="s">
        <v>226</v>
      </c>
      <c r="E3985">
        <v>1056</v>
      </c>
      <c r="F3985" t="str">
        <f>TEXT(tbl_Datos[[#This Row],[Fecha]],"dddd")</f>
        <v>jueves</v>
      </c>
      <c r="G3985">
        <f>WEEKNUM(tbl_Datos[[#This Row],[Fecha]])</f>
        <v>52</v>
      </c>
    </row>
    <row r="3986" spans="2:7" x14ac:dyDescent="0.3">
      <c r="B3986" s="17">
        <v>46380</v>
      </c>
      <c r="C3986" t="s">
        <v>106</v>
      </c>
      <c r="D3986" t="s">
        <v>226</v>
      </c>
      <c r="E3986">
        <v>960</v>
      </c>
      <c r="F3986" t="str">
        <f>TEXT(tbl_Datos[[#This Row],[Fecha]],"dddd")</f>
        <v>jueves</v>
      </c>
      <c r="G3986">
        <f>WEEKNUM(tbl_Datos[[#This Row],[Fecha]])</f>
        <v>52</v>
      </c>
    </row>
    <row r="3987" spans="2:7" x14ac:dyDescent="0.3">
      <c r="B3987" s="17">
        <v>46380</v>
      </c>
      <c r="C3987" t="s">
        <v>39</v>
      </c>
      <c r="D3987" t="s">
        <v>241</v>
      </c>
      <c r="E3987">
        <v>780</v>
      </c>
      <c r="F3987" t="str">
        <f>TEXT(tbl_Datos[[#This Row],[Fecha]],"dddd")</f>
        <v>jueves</v>
      </c>
      <c r="G3987">
        <f>WEEKNUM(tbl_Datos[[#This Row],[Fecha]])</f>
        <v>52</v>
      </c>
    </row>
    <row r="3988" spans="2:7" x14ac:dyDescent="0.3">
      <c r="B3988" s="17">
        <v>46380</v>
      </c>
      <c r="C3988" t="s">
        <v>38</v>
      </c>
      <c r="D3988" t="s">
        <v>235</v>
      </c>
      <c r="E3988">
        <v>817</v>
      </c>
      <c r="F3988" t="str">
        <f>TEXT(tbl_Datos[[#This Row],[Fecha]],"dddd")</f>
        <v>jueves</v>
      </c>
      <c r="G3988">
        <f>WEEKNUM(tbl_Datos[[#This Row],[Fecha]])</f>
        <v>52</v>
      </c>
    </row>
    <row r="3989" spans="2:7" x14ac:dyDescent="0.3">
      <c r="B3989" s="17">
        <v>46381</v>
      </c>
      <c r="C3989" t="s">
        <v>42</v>
      </c>
      <c r="D3989" t="s">
        <v>235</v>
      </c>
      <c r="E3989">
        <v>688</v>
      </c>
      <c r="F3989" t="str">
        <f>TEXT(tbl_Datos[[#This Row],[Fecha]],"dddd")</f>
        <v>viernes</v>
      </c>
      <c r="G3989">
        <f>WEEKNUM(tbl_Datos[[#This Row],[Fecha]])</f>
        <v>52</v>
      </c>
    </row>
    <row r="3990" spans="2:7" x14ac:dyDescent="0.3">
      <c r="B3990" s="17">
        <v>46381</v>
      </c>
      <c r="C3990" t="s">
        <v>42</v>
      </c>
      <c r="D3990" t="s">
        <v>225</v>
      </c>
      <c r="E3990">
        <v>256</v>
      </c>
      <c r="F3990" t="str">
        <f>TEXT(tbl_Datos[[#This Row],[Fecha]],"dddd")</f>
        <v>viernes</v>
      </c>
      <c r="G3990">
        <f>WEEKNUM(tbl_Datos[[#This Row],[Fecha]])</f>
        <v>52</v>
      </c>
    </row>
    <row r="3991" spans="2:7" x14ac:dyDescent="0.3">
      <c r="B3991" s="17">
        <v>46381</v>
      </c>
      <c r="C3991" t="s">
        <v>106</v>
      </c>
      <c r="D3991" t="s">
        <v>226</v>
      </c>
      <c r="E3991">
        <v>192</v>
      </c>
      <c r="F3991" t="str">
        <f>TEXT(tbl_Datos[[#This Row],[Fecha]],"dddd")</f>
        <v>viernes</v>
      </c>
      <c r="G3991">
        <f>WEEKNUM(tbl_Datos[[#This Row],[Fecha]])</f>
        <v>52</v>
      </c>
    </row>
    <row r="3992" spans="2:7" x14ac:dyDescent="0.3">
      <c r="B3992" s="17">
        <v>46381</v>
      </c>
      <c r="C3992" t="s">
        <v>42</v>
      </c>
      <c r="D3992" t="s">
        <v>230</v>
      </c>
      <c r="E3992">
        <v>629</v>
      </c>
      <c r="F3992" t="str">
        <f>TEXT(tbl_Datos[[#This Row],[Fecha]],"dddd")</f>
        <v>viernes</v>
      </c>
      <c r="G3992">
        <f>WEEKNUM(tbl_Datos[[#This Row],[Fecha]])</f>
        <v>52</v>
      </c>
    </row>
    <row r="3993" spans="2:7" x14ac:dyDescent="0.3">
      <c r="B3993" s="17">
        <v>46381</v>
      </c>
      <c r="C3993" t="s">
        <v>42</v>
      </c>
      <c r="D3993" t="s">
        <v>236</v>
      </c>
      <c r="E3993">
        <v>66</v>
      </c>
      <c r="F3993" t="str">
        <f>TEXT(tbl_Datos[[#This Row],[Fecha]],"dddd")</f>
        <v>viernes</v>
      </c>
      <c r="G3993">
        <f>WEEKNUM(tbl_Datos[[#This Row],[Fecha]])</f>
        <v>52</v>
      </c>
    </row>
    <row r="3994" spans="2:7" x14ac:dyDescent="0.3">
      <c r="B3994" s="17">
        <v>46381</v>
      </c>
      <c r="C3994" t="s">
        <v>38</v>
      </c>
      <c r="D3994" t="s">
        <v>229</v>
      </c>
      <c r="E3994">
        <v>352</v>
      </c>
      <c r="F3994" t="str">
        <f>TEXT(tbl_Datos[[#This Row],[Fecha]],"dddd")</f>
        <v>viernes</v>
      </c>
      <c r="G3994">
        <f>WEEKNUM(tbl_Datos[[#This Row],[Fecha]])</f>
        <v>52</v>
      </c>
    </row>
    <row r="3995" spans="2:7" x14ac:dyDescent="0.3">
      <c r="B3995" s="17">
        <v>46381</v>
      </c>
      <c r="C3995" t="s">
        <v>42</v>
      </c>
      <c r="D3995" t="s">
        <v>240</v>
      </c>
      <c r="E3995">
        <v>450</v>
      </c>
      <c r="F3995" t="str">
        <f>TEXT(tbl_Datos[[#This Row],[Fecha]],"dddd")</f>
        <v>viernes</v>
      </c>
      <c r="G3995">
        <f>WEEKNUM(tbl_Datos[[#This Row],[Fecha]])</f>
        <v>52</v>
      </c>
    </row>
    <row r="3996" spans="2:7" x14ac:dyDescent="0.3">
      <c r="B3996" s="17">
        <v>46381</v>
      </c>
      <c r="C3996" t="s">
        <v>106</v>
      </c>
      <c r="D3996" t="s">
        <v>241</v>
      </c>
      <c r="E3996">
        <v>240</v>
      </c>
      <c r="F3996" t="str">
        <f>TEXT(tbl_Datos[[#This Row],[Fecha]],"dddd")</f>
        <v>viernes</v>
      </c>
      <c r="G3996">
        <f>WEEKNUM(tbl_Datos[[#This Row],[Fecha]])</f>
        <v>52</v>
      </c>
    </row>
    <row r="3997" spans="2:7" x14ac:dyDescent="0.3">
      <c r="B3997" s="17">
        <v>46381</v>
      </c>
      <c r="C3997" t="s">
        <v>39</v>
      </c>
      <c r="D3997" t="s">
        <v>237</v>
      </c>
      <c r="E3997">
        <v>504</v>
      </c>
      <c r="F3997" t="str">
        <f>TEXT(tbl_Datos[[#This Row],[Fecha]],"dddd")</f>
        <v>viernes</v>
      </c>
      <c r="G3997">
        <f>WEEKNUM(tbl_Datos[[#This Row],[Fecha]])</f>
        <v>52</v>
      </c>
    </row>
    <row r="3998" spans="2:7" x14ac:dyDescent="0.3">
      <c r="B3998" s="17">
        <v>46381</v>
      </c>
      <c r="C3998" t="s">
        <v>106</v>
      </c>
      <c r="D3998" t="s">
        <v>230</v>
      </c>
      <c r="E3998">
        <v>740</v>
      </c>
      <c r="F3998" t="str">
        <f>TEXT(tbl_Datos[[#This Row],[Fecha]],"dddd")</f>
        <v>viernes</v>
      </c>
      <c r="G3998">
        <f>WEEKNUM(tbl_Datos[[#This Row],[Fecha]])</f>
        <v>52</v>
      </c>
    </row>
    <row r="3999" spans="2:7" x14ac:dyDescent="0.3">
      <c r="B3999" s="17">
        <v>46381</v>
      </c>
      <c r="C3999" t="s">
        <v>38</v>
      </c>
      <c r="D3999" t="s">
        <v>226</v>
      </c>
      <c r="E3999">
        <v>288</v>
      </c>
      <c r="F3999" t="str">
        <f>TEXT(tbl_Datos[[#This Row],[Fecha]],"dddd")</f>
        <v>viernes</v>
      </c>
      <c r="G3999">
        <f>WEEKNUM(tbl_Datos[[#This Row],[Fecha]])</f>
        <v>52</v>
      </c>
    </row>
    <row r="4000" spans="2:7" x14ac:dyDescent="0.3">
      <c r="B4000" s="17">
        <v>46381</v>
      </c>
      <c r="C4000" t="s">
        <v>106</v>
      </c>
      <c r="D4000" t="s">
        <v>240</v>
      </c>
      <c r="E4000">
        <v>180</v>
      </c>
      <c r="F4000" t="str">
        <f>TEXT(tbl_Datos[[#This Row],[Fecha]],"dddd")</f>
        <v>viernes</v>
      </c>
      <c r="G4000">
        <f>WEEKNUM(tbl_Datos[[#This Row],[Fecha]])</f>
        <v>52</v>
      </c>
    </row>
    <row r="4001" spans="2:7" x14ac:dyDescent="0.3">
      <c r="B4001" s="17">
        <v>46381</v>
      </c>
      <c r="C4001" t="s">
        <v>42</v>
      </c>
      <c r="D4001" t="s">
        <v>226</v>
      </c>
      <c r="E4001">
        <v>192</v>
      </c>
      <c r="F4001" t="str">
        <f>TEXT(tbl_Datos[[#This Row],[Fecha]],"dddd")</f>
        <v>viernes</v>
      </c>
      <c r="G4001">
        <f>WEEKNUM(tbl_Datos[[#This Row],[Fecha]])</f>
        <v>52</v>
      </c>
    </row>
    <row r="4002" spans="2:7" x14ac:dyDescent="0.3">
      <c r="B4002" s="17">
        <v>46382</v>
      </c>
      <c r="C4002" t="s">
        <v>42</v>
      </c>
      <c r="D4002" t="s">
        <v>239</v>
      </c>
      <c r="E4002">
        <v>570</v>
      </c>
      <c r="F4002" t="str">
        <f>TEXT(tbl_Datos[[#This Row],[Fecha]],"dddd")</f>
        <v>sábado</v>
      </c>
      <c r="G4002">
        <f>WEEKNUM(tbl_Datos[[#This Row],[Fecha]])</f>
        <v>52</v>
      </c>
    </row>
    <row r="4003" spans="2:7" x14ac:dyDescent="0.3">
      <c r="B4003" s="17">
        <v>46382</v>
      </c>
      <c r="C4003" t="s">
        <v>106</v>
      </c>
      <c r="D4003" t="s">
        <v>219</v>
      </c>
      <c r="E4003">
        <v>1274</v>
      </c>
      <c r="F4003" t="str">
        <f>TEXT(tbl_Datos[[#This Row],[Fecha]],"dddd")</f>
        <v>sábado</v>
      </c>
      <c r="G4003">
        <f>WEEKNUM(tbl_Datos[[#This Row],[Fecha]])</f>
        <v>52</v>
      </c>
    </row>
    <row r="4004" spans="2:7" x14ac:dyDescent="0.3">
      <c r="B4004" s="17">
        <v>46382</v>
      </c>
      <c r="C4004" t="s">
        <v>38</v>
      </c>
      <c r="D4004" t="s">
        <v>242</v>
      </c>
      <c r="E4004">
        <v>570</v>
      </c>
      <c r="F4004" t="str">
        <f>TEXT(tbl_Datos[[#This Row],[Fecha]],"dddd")</f>
        <v>sábado</v>
      </c>
      <c r="G4004">
        <f>WEEKNUM(tbl_Datos[[#This Row],[Fecha]])</f>
        <v>52</v>
      </c>
    </row>
    <row r="4005" spans="2:7" x14ac:dyDescent="0.3">
      <c r="B4005" s="17">
        <v>46382</v>
      </c>
      <c r="C4005" t="s">
        <v>39</v>
      </c>
      <c r="D4005" t="s">
        <v>237</v>
      </c>
      <c r="E4005">
        <v>441</v>
      </c>
      <c r="F4005" t="str">
        <f>TEXT(tbl_Datos[[#This Row],[Fecha]],"dddd")</f>
        <v>sábado</v>
      </c>
      <c r="G4005">
        <f>WEEKNUM(tbl_Datos[[#This Row],[Fecha]])</f>
        <v>52</v>
      </c>
    </row>
    <row r="4006" spans="2:7" x14ac:dyDescent="0.3">
      <c r="B4006" s="17">
        <v>46382</v>
      </c>
      <c r="C4006" t="s">
        <v>106</v>
      </c>
      <c r="D4006" t="s">
        <v>238</v>
      </c>
      <c r="E4006">
        <v>261</v>
      </c>
      <c r="F4006" t="str">
        <f>TEXT(tbl_Datos[[#This Row],[Fecha]],"dddd")</f>
        <v>sábado</v>
      </c>
      <c r="G4006">
        <f>WEEKNUM(tbl_Datos[[#This Row],[Fecha]])</f>
        <v>52</v>
      </c>
    </row>
    <row r="4007" spans="2:7" x14ac:dyDescent="0.3">
      <c r="B4007" s="17">
        <v>46382</v>
      </c>
      <c r="C4007" t="s">
        <v>39</v>
      </c>
      <c r="D4007" t="s">
        <v>217</v>
      </c>
      <c r="E4007">
        <v>780</v>
      </c>
      <c r="F4007" t="str">
        <f>TEXT(tbl_Datos[[#This Row],[Fecha]],"dddd")</f>
        <v>sábado</v>
      </c>
      <c r="G4007">
        <f>WEEKNUM(tbl_Datos[[#This Row],[Fecha]])</f>
        <v>52</v>
      </c>
    </row>
    <row r="4008" spans="2:7" x14ac:dyDescent="0.3">
      <c r="B4008" s="17">
        <v>46382</v>
      </c>
      <c r="C4008" t="s">
        <v>42</v>
      </c>
      <c r="D4008" t="s">
        <v>239</v>
      </c>
      <c r="E4008">
        <v>950</v>
      </c>
      <c r="F4008" t="str">
        <f>TEXT(tbl_Datos[[#This Row],[Fecha]],"dddd")</f>
        <v>sábado</v>
      </c>
      <c r="G4008">
        <f>WEEKNUM(tbl_Datos[[#This Row],[Fecha]])</f>
        <v>52</v>
      </c>
    </row>
    <row r="4009" spans="2:7" x14ac:dyDescent="0.3">
      <c r="B4009" s="17">
        <v>46382</v>
      </c>
      <c r="C4009" t="s">
        <v>106</v>
      </c>
      <c r="D4009" t="s">
        <v>235</v>
      </c>
      <c r="E4009">
        <v>43</v>
      </c>
      <c r="F4009" t="str">
        <f>TEXT(tbl_Datos[[#This Row],[Fecha]],"dddd")</f>
        <v>sábado</v>
      </c>
      <c r="G4009">
        <f>WEEKNUM(tbl_Datos[[#This Row],[Fecha]])</f>
        <v>52</v>
      </c>
    </row>
    <row r="4010" spans="2:7" x14ac:dyDescent="0.3">
      <c r="B4010" s="17">
        <v>46382</v>
      </c>
      <c r="C4010" t="s">
        <v>39</v>
      </c>
      <c r="D4010" t="s">
        <v>223</v>
      </c>
      <c r="E4010">
        <v>1113</v>
      </c>
      <c r="F4010" t="str">
        <f>TEXT(tbl_Datos[[#This Row],[Fecha]],"dddd")</f>
        <v>sábado</v>
      </c>
      <c r="G4010">
        <f>WEEKNUM(tbl_Datos[[#This Row],[Fecha]])</f>
        <v>52</v>
      </c>
    </row>
    <row r="4011" spans="2:7" x14ac:dyDescent="0.3">
      <c r="B4011" s="17">
        <v>46382</v>
      </c>
      <c r="C4011" t="s">
        <v>38</v>
      </c>
      <c r="D4011" t="s">
        <v>230</v>
      </c>
      <c r="E4011">
        <v>666</v>
      </c>
      <c r="F4011" t="str">
        <f>TEXT(tbl_Datos[[#This Row],[Fecha]],"dddd")</f>
        <v>sábado</v>
      </c>
      <c r="G4011">
        <f>WEEKNUM(tbl_Datos[[#This Row],[Fecha]])</f>
        <v>52</v>
      </c>
    </row>
    <row r="4012" spans="2:7" x14ac:dyDescent="0.3">
      <c r="B4012" s="17">
        <v>46383</v>
      </c>
      <c r="C4012" t="s">
        <v>39</v>
      </c>
      <c r="D4012" t="s">
        <v>242</v>
      </c>
      <c r="E4012">
        <v>456</v>
      </c>
      <c r="F4012" t="str">
        <f>TEXT(tbl_Datos[[#This Row],[Fecha]],"dddd")</f>
        <v>domingo</v>
      </c>
      <c r="G4012">
        <f>WEEKNUM(tbl_Datos[[#This Row],[Fecha]])</f>
        <v>53</v>
      </c>
    </row>
    <row r="4013" spans="2:7" x14ac:dyDescent="0.3">
      <c r="B4013" s="17">
        <v>46383</v>
      </c>
      <c r="C4013" t="s">
        <v>42</v>
      </c>
      <c r="D4013" t="s">
        <v>235</v>
      </c>
      <c r="E4013">
        <v>215</v>
      </c>
      <c r="F4013" t="str">
        <f>TEXT(tbl_Datos[[#This Row],[Fecha]],"dddd")</f>
        <v>domingo</v>
      </c>
      <c r="G4013">
        <f>WEEKNUM(tbl_Datos[[#This Row],[Fecha]])</f>
        <v>53</v>
      </c>
    </row>
    <row r="4014" spans="2:7" x14ac:dyDescent="0.3">
      <c r="B4014" s="17">
        <v>46383</v>
      </c>
      <c r="C4014" t="s">
        <v>39</v>
      </c>
      <c r="D4014" t="s">
        <v>239</v>
      </c>
      <c r="E4014">
        <v>76</v>
      </c>
      <c r="F4014" t="str">
        <f>TEXT(tbl_Datos[[#This Row],[Fecha]],"dddd")</f>
        <v>domingo</v>
      </c>
      <c r="G4014">
        <f>WEEKNUM(tbl_Datos[[#This Row],[Fecha]])</f>
        <v>53</v>
      </c>
    </row>
    <row r="4015" spans="2:7" x14ac:dyDescent="0.3">
      <c r="B4015" s="17">
        <v>46383</v>
      </c>
      <c r="C4015" t="s">
        <v>39</v>
      </c>
      <c r="D4015" t="s">
        <v>223</v>
      </c>
      <c r="E4015">
        <v>1060</v>
      </c>
      <c r="F4015" t="str">
        <f>TEXT(tbl_Datos[[#This Row],[Fecha]],"dddd")</f>
        <v>domingo</v>
      </c>
      <c r="G4015">
        <f>WEEKNUM(tbl_Datos[[#This Row],[Fecha]])</f>
        <v>53</v>
      </c>
    </row>
    <row r="4016" spans="2:7" x14ac:dyDescent="0.3">
      <c r="B4016" s="17">
        <v>46383</v>
      </c>
      <c r="C4016" t="s">
        <v>42</v>
      </c>
      <c r="D4016" t="s">
        <v>236</v>
      </c>
      <c r="E4016">
        <v>165</v>
      </c>
      <c r="F4016" t="str">
        <f>TEXT(tbl_Datos[[#This Row],[Fecha]],"dddd")</f>
        <v>domingo</v>
      </c>
      <c r="G4016">
        <f>WEEKNUM(tbl_Datos[[#This Row],[Fecha]])</f>
        <v>53</v>
      </c>
    </row>
    <row r="4017" spans="2:7" x14ac:dyDescent="0.3">
      <c r="B4017" s="17">
        <v>46383</v>
      </c>
      <c r="C4017" t="s">
        <v>106</v>
      </c>
      <c r="D4017" t="s">
        <v>219</v>
      </c>
      <c r="E4017">
        <v>1274</v>
      </c>
      <c r="F4017" t="str">
        <f>TEXT(tbl_Datos[[#This Row],[Fecha]],"dddd")</f>
        <v>domingo</v>
      </c>
      <c r="G4017">
        <f>WEEKNUM(tbl_Datos[[#This Row],[Fecha]])</f>
        <v>53</v>
      </c>
    </row>
    <row r="4018" spans="2:7" x14ac:dyDescent="0.3">
      <c r="B4018" s="17">
        <v>46383</v>
      </c>
      <c r="C4018" t="s">
        <v>39</v>
      </c>
      <c r="D4018" t="s">
        <v>225</v>
      </c>
      <c r="E4018">
        <v>960</v>
      </c>
      <c r="F4018" t="str">
        <f>TEXT(tbl_Datos[[#This Row],[Fecha]],"dddd")</f>
        <v>domingo</v>
      </c>
      <c r="G4018">
        <f>WEEKNUM(tbl_Datos[[#This Row],[Fecha]])</f>
        <v>53</v>
      </c>
    </row>
    <row r="4019" spans="2:7" x14ac:dyDescent="0.3">
      <c r="B4019" s="17">
        <v>46383</v>
      </c>
      <c r="C4019" t="s">
        <v>106</v>
      </c>
      <c r="D4019" t="s">
        <v>221</v>
      </c>
      <c r="E4019">
        <v>299</v>
      </c>
      <c r="F4019" t="str">
        <f>TEXT(tbl_Datos[[#This Row],[Fecha]],"dddd")</f>
        <v>domingo</v>
      </c>
      <c r="G4019">
        <f>WEEKNUM(tbl_Datos[[#This Row],[Fecha]])</f>
        <v>53</v>
      </c>
    </row>
    <row r="4020" spans="2:7" x14ac:dyDescent="0.3">
      <c r="B4020" s="17">
        <v>46383</v>
      </c>
      <c r="C4020" t="s">
        <v>38</v>
      </c>
      <c r="D4020" t="s">
        <v>221</v>
      </c>
      <c r="E4020">
        <v>143</v>
      </c>
      <c r="F4020" t="str">
        <f>TEXT(tbl_Datos[[#This Row],[Fecha]],"dddd")</f>
        <v>domingo</v>
      </c>
      <c r="G4020">
        <f>WEEKNUM(tbl_Datos[[#This Row],[Fecha]])</f>
        <v>53</v>
      </c>
    </row>
    <row r="4021" spans="2:7" x14ac:dyDescent="0.3">
      <c r="B4021" s="17">
        <v>46383</v>
      </c>
      <c r="C4021" t="s">
        <v>42</v>
      </c>
      <c r="D4021" t="s">
        <v>233</v>
      </c>
      <c r="E4021">
        <v>1071</v>
      </c>
      <c r="F4021" t="str">
        <f>TEXT(tbl_Datos[[#This Row],[Fecha]],"dddd")</f>
        <v>domingo</v>
      </c>
      <c r="G4021">
        <f>WEEKNUM(tbl_Datos[[#This Row],[Fecha]])</f>
        <v>53</v>
      </c>
    </row>
    <row r="4022" spans="2:7" x14ac:dyDescent="0.3">
      <c r="B4022" s="17">
        <v>46383</v>
      </c>
      <c r="C4022" t="s">
        <v>106</v>
      </c>
      <c r="D4022" t="s">
        <v>237</v>
      </c>
      <c r="E4022">
        <v>1197</v>
      </c>
      <c r="F4022" t="str">
        <f>TEXT(tbl_Datos[[#This Row],[Fecha]],"dddd")</f>
        <v>domingo</v>
      </c>
      <c r="G4022">
        <f>WEEKNUM(tbl_Datos[[#This Row],[Fecha]])</f>
        <v>53</v>
      </c>
    </row>
    <row r="4023" spans="2:7" x14ac:dyDescent="0.3">
      <c r="B4023" s="17">
        <v>46383</v>
      </c>
      <c r="C4023" t="s">
        <v>38</v>
      </c>
      <c r="D4023" t="s">
        <v>228</v>
      </c>
      <c r="E4023">
        <v>144</v>
      </c>
      <c r="F4023" t="str">
        <f>TEXT(tbl_Datos[[#This Row],[Fecha]],"dddd")</f>
        <v>domingo</v>
      </c>
      <c r="G4023">
        <f>WEEKNUM(tbl_Datos[[#This Row],[Fecha]])</f>
        <v>53</v>
      </c>
    </row>
    <row r="4024" spans="2:7" x14ac:dyDescent="0.3">
      <c r="B4024" s="17">
        <v>46383</v>
      </c>
      <c r="C4024" t="s">
        <v>38</v>
      </c>
      <c r="D4024" t="s">
        <v>223</v>
      </c>
      <c r="E4024">
        <v>318</v>
      </c>
      <c r="F4024" t="str">
        <f>TEXT(tbl_Datos[[#This Row],[Fecha]],"dddd")</f>
        <v>domingo</v>
      </c>
      <c r="G4024">
        <f>WEEKNUM(tbl_Datos[[#This Row],[Fecha]])</f>
        <v>53</v>
      </c>
    </row>
    <row r="4025" spans="2:7" x14ac:dyDescent="0.3">
      <c r="B4025" s="17">
        <v>46383</v>
      </c>
      <c r="C4025" t="s">
        <v>39</v>
      </c>
      <c r="D4025" t="s">
        <v>226</v>
      </c>
      <c r="E4025">
        <v>1632</v>
      </c>
      <c r="F4025" t="str">
        <f>TEXT(tbl_Datos[[#This Row],[Fecha]],"dddd")</f>
        <v>domingo</v>
      </c>
      <c r="G4025">
        <f>WEEKNUM(tbl_Datos[[#This Row],[Fecha]])</f>
        <v>53</v>
      </c>
    </row>
    <row r="4026" spans="2:7" x14ac:dyDescent="0.3">
      <c r="B4026" s="17">
        <v>46383</v>
      </c>
      <c r="C4026" t="s">
        <v>39</v>
      </c>
      <c r="D4026" t="s">
        <v>239</v>
      </c>
      <c r="E4026">
        <v>874</v>
      </c>
      <c r="F4026" t="str">
        <f>TEXT(tbl_Datos[[#This Row],[Fecha]],"dddd")</f>
        <v>domingo</v>
      </c>
      <c r="G4026">
        <f>WEEKNUM(tbl_Datos[[#This Row],[Fecha]])</f>
        <v>53</v>
      </c>
    </row>
    <row r="4027" spans="2:7" x14ac:dyDescent="0.3">
      <c r="B4027" s="17">
        <v>46383</v>
      </c>
      <c r="C4027" t="s">
        <v>39</v>
      </c>
      <c r="D4027" t="s">
        <v>226</v>
      </c>
      <c r="E4027">
        <v>1344</v>
      </c>
      <c r="F4027" t="str">
        <f>TEXT(tbl_Datos[[#This Row],[Fecha]],"dddd")</f>
        <v>domingo</v>
      </c>
      <c r="G4027">
        <f>WEEKNUM(tbl_Datos[[#This Row],[Fecha]])</f>
        <v>53</v>
      </c>
    </row>
    <row r="4028" spans="2:7" x14ac:dyDescent="0.3">
      <c r="B4028" s="17">
        <v>46383</v>
      </c>
      <c r="C4028" t="s">
        <v>106</v>
      </c>
      <c r="D4028" t="s">
        <v>228</v>
      </c>
      <c r="E4028">
        <v>1728</v>
      </c>
      <c r="F4028" t="str">
        <f>TEXT(tbl_Datos[[#This Row],[Fecha]],"dddd")</f>
        <v>domingo</v>
      </c>
      <c r="G4028">
        <f>WEEKNUM(tbl_Datos[[#This Row],[Fecha]])</f>
        <v>53</v>
      </c>
    </row>
    <row r="4029" spans="2:7" x14ac:dyDescent="0.3">
      <c r="B4029" s="17">
        <v>46383</v>
      </c>
      <c r="C4029" t="s">
        <v>39</v>
      </c>
      <c r="D4029" t="s">
        <v>223</v>
      </c>
      <c r="E4029">
        <v>1007</v>
      </c>
      <c r="F4029" t="str">
        <f>TEXT(tbl_Datos[[#This Row],[Fecha]],"dddd")</f>
        <v>domingo</v>
      </c>
      <c r="G4029">
        <f>WEEKNUM(tbl_Datos[[#This Row],[Fecha]])</f>
        <v>53</v>
      </c>
    </row>
    <row r="4030" spans="2:7" x14ac:dyDescent="0.3">
      <c r="B4030" s="17">
        <v>46384</v>
      </c>
      <c r="C4030" t="s">
        <v>106</v>
      </c>
      <c r="D4030" t="s">
        <v>217</v>
      </c>
      <c r="E4030">
        <v>1248</v>
      </c>
      <c r="F4030" t="str">
        <f>TEXT(tbl_Datos[[#This Row],[Fecha]],"dddd")</f>
        <v>lunes</v>
      </c>
      <c r="G4030">
        <f>WEEKNUM(tbl_Datos[[#This Row],[Fecha]])</f>
        <v>53</v>
      </c>
    </row>
    <row r="4031" spans="2:7" x14ac:dyDescent="0.3">
      <c r="B4031" s="17">
        <v>46384</v>
      </c>
      <c r="C4031" t="s">
        <v>42</v>
      </c>
      <c r="D4031" t="s">
        <v>240</v>
      </c>
      <c r="E4031">
        <v>540</v>
      </c>
      <c r="F4031" t="str">
        <f>TEXT(tbl_Datos[[#This Row],[Fecha]],"dddd")</f>
        <v>lunes</v>
      </c>
      <c r="G4031">
        <f>WEEKNUM(tbl_Datos[[#This Row],[Fecha]])</f>
        <v>53</v>
      </c>
    </row>
    <row r="4032" spans="2:7" x14ac:dyDescent="0.3">
      <c r="B4032" s="17">
        <v>46384</v>
      </c>
      <c r="C4032" t="s">
        <v>38</v>
      </c>
      <c r="D4032" t="s">
        <v>240</v>
      </c>
      <c r="E4032">
        <v>1080</v>
      </c>
      <c r="F4032" t="str">
        <f>TEXT(tbl_Datos[[#This Row],[Fecha]],"dddd")</f>
        <v>lunes</v>
      </c>
      <c r="G4032">
        <f>WEEKNUM(tbl_Datos[[#This Row],[Fecha]])</f>
        <v>53</v>
      </c>
    </row>
    <row r="4033" spans="2:7" x14ac:dyDescent="0.3">
      <c r="B4033" s="17">
        <v>46384</v>
      </c>
      <c r="C4033" t="s">
        <v>38</v>
      </c>
      <c r="D4033" t="s">
        <v>235</v>
      </c>
      <c r="E4033">
        <v>860</v>
      </c>
      <c r="F4033" t="str">
        <f>TEXT(tbl_Datos[[#This Row],[Fecha]],"dddd")</f>
        <v>lunes</v>
      </c>
      <c r="G4033">
        <f>WEEKNUM(tbl_Datos[[#This Row],[Fecha]])</f>
        <v>53</v>
      </c>
    </row>
    <row r="4034" spans="2:7" x14ac:dyDescent="0.3">
      <c r="B4034" s="17">
        <v>46384</v>
      </c>
      <c r="C4034" t="s">
        <v>106</v>
      </c>
      <c r="D4034" t="s">
        <v>240</v>
      </c>
      <c r="E4034">
        <v>720</v>
      </c>
      <c r="F4034" t="str">
        <f>TEXT(tbl_Datos[[#This Row],[Fecha]],"dddd")</f>
        <v>lunes</v>
      </c>
      <c r="G4034">
        <f>WEEKNUM(tbl_Datos[[#This Row],[Fecha]])</f>
        <v>53</v>
      </c>
    </row>
    <row r="4035" spans="2:7" x14ac:dyDescent="0.3">
      <c r="B4035" s="17">
        <v>46384</v>
      </c>
      <c r="C4035" t="s">
        <v>38</v>
      </c>
      <c r="D4035" t="s">
        <v>223</v>
      </c>
      <c r="E4035">
        <v>583</v>
      </c>
      <c r="F4035" t="str">
        <f>TEXT(tbl_Datos[[#This Row],[Fecha]],"dddd")</f>
        <v>lunes</v>
      </c>
      <c r="G4035">
        <f>WEEKNUM(tbl_Datos[[#This Row],[Fecha]])</f>
        <v>53</v>
      </c>
    </row>
    <row r="4036" spans="2:7" x14ac:dyDescent="0.3">
      <c r="B4036" s="17">
        <v>46384</v>
      </c>
      <c r="C4036" t="s">
        <v>42</v>
      </c>
      <c r="D4036" t="s">
        <v>228</v>
      </c>
      <c r="E4036">
        <v>1080</v>
      </c>
      <c r="F4036" t="str">
        <f>TEXT(tbl_Datos[[#This Row],[Fecha]],"dddd")</f>
        <v>lunes</v>
      </c>
      <c r="G4036">
        <f>WEEKNUM(tbl_Datos[[#This Row],[Fecha]])</f>
        <v>53</v>
      </c>
    </row>
    <row r="4037" spans="2:7" x14ac:dyDescent="0.3">
      <c r="B4037" s="17">
        <v>46384</v>
      </c>
      <c r="C4037" t="s">
        <v>106</v>
      </c>
      <c r="D4037" t="s">
        <v>238</v>
      </c>
      <c r="E4037">
        <v>1479</v>
      </c>
      <c r="F4037" t="str">
        <f>TEXT(tbl_Datos[[#This Row],[Fecha]],"dddd")</f>
        <v>lunes</v>
      </c>
      <c r="G4037">
        <f>WEEKNUM(tbl_Datos[[#This Row],[Fecha]])</f>
        <v>53</v>
      </c>
    </row>
    <row r="4038" spans="2:7" x14ac:dyDescent="0.3">
      <c r="B4038" s="17">
        <v>46384</v>
      </c>
      <c r="C4038" t="s">
        <v>39</v>
      </c>
      <c r="D4038" t="s">
        <v>228</v>
      </c>
      <c r="E4038">
        <v>936</v>
      </c>
      <c r="F4038" t="str">
        <f>TEXT(tbl_Datos[[#This Row],[Fecha]],"dddd")</f>
        <v>lunes</v>
      </c>
      <c r="G4038">
        <f>WEEKNUM(tbl_Datos[[#This Row],[Fecha]])</f>
        <v>53</v>
      </c>
    </row>
    <row r="4039" spans="2:7" x14ac:dyDescent="0.3">
      <c r="B4039" s="17">
        <v>46384</v>
      </c>
      <c r="C4039" t="s">
        <v>106</v>
      </c>
      <c r="D4039" t="s">
        <v>225</v>
      </c>
      <c r="E4039">
        <v>1600</v>
      </c>
      <c r="F4039" t="str">
        <f>TEXT(tbl_Datos[[#This Row],[Fecha]],"dddd")</f>
        <v>lunes</v>
      </c>
      <c r="G4039">
        <f>WEEKNUM(tbl_Datos[[#This Row],[Fecha]])</f>
        <v>53</v>
      </c>
    </row>
    <row r="4040" spans="2:7" x14ac:dyDescent="0.3">
      <c r="B4040" s="17">
        <v>46385</v>
      </c>
      <c r="C4040" t="s">
        <v>38</v>
      </c>
      <c r="D4040" t="s">
        <v>221</v>
      </c>
      <c r="E4040">
        <v>234</v>
      </c>
      <c r="F4040" t="str">
        <f>TEXT(tbl_Datos[[#This Row],[Fecha]],"dddd")</f>
        <v>martes</v>
      </c>
      <c r="G4040">
        <f>WEEKNUM(tbl_Datos[[#This Row],[Fecha]])</f>
        <v>53</v>
      </c>
    </row>
    <row r="4041" spans="2:7" x14ac:dyDescent="0.3">
      <c r="B4041" s="17">
        <v>46385</v>
      </c>
      <c r="C4041" t="s">
        <v>39</v>
      </c>
      <c r="D4041" t="s">
        <v>240</v>
      </c>
      <c r="E4041">
        <v>720</v>
      </c>
      <c r="F4041" t="str">
        <f>TEXT(tbl_Datos[[#This Row],[Fecha]],"dddd")</f>
        <v>martes</v>
      </c>
      <c r="G4041">
        <f>WEEKNUM(tbl_Datos[[#This Row],[Fecha]])</f>
        <v>53</v>
      </c>
    </row>
    <row r="4042" spans="2:7" x14ac:dyDescent="0.3">
      <c r="B4042" s="17">
        <v>46385</v>
      </c>
      <c r="C4042" t="s">
        <v>39</v>
      </c>
      <c r="D4042" t="s">
        <v>233</v>
      </c>
      <c r="E4042">
        <v>51</v>
      </c>
      <c r="F4042" t="str">
        <f>TEXT(tbl_Datos[[#This Row],[Fecha]],"dddd")</f>
        <v>martes</v>
      </c>
      <c r="G4042">
        <f>WEEKNUM(tbl_Datos[[#This Row],[Fecha]])</f>
        <v>53</v>
      </c>
    </row>
    <row r="4043" spans="2:7" x14ac:dyDescent="0.3">
      <c r="B4043" s="17">
        <v>46385</v>
      </c>
      <c r="C4043" t="s">
        <v>39</v>
      </c>
      <c r="D4043" t="s">
        <v>235</v>
      </c>
      <c r="E4043">
        <v>989</v>
      </c>
      <c r="F4043" t="str">
        <f>TEXT(tbl_Datos[[#This Row],[Fecha]],"dddd")</f>
        <v>martes</v>
      </c>
      <c r="G4043">
        <f>WEEKNUM(tbl_Datos[[#This Row],[Fecha]])</f>
        <v>53</v>
      </c>
    </row>
    <row r="4044" spans="2:7" x14ac:dyDescent="0.3">
      <c r="B4044" s="17">
        <v>46385</v>
      </c>
      <c r="C4044" t="s">
        <v>39</v>
      </c>
      <c r="D4044" t="s">
        <v>229</v>
      </c>
      <c r="E4044">
        <v>1584</v>
      </c>
      <c r="F4044" t="str">
        <f>TEXT(tbl_Datos[[#This Row],[Fecha]],"dddd")</f>
        <v>martes</v>
      </c>
      <c r="G4044">
        <f>WEEKNUM(tbl_Datos[[#This Row],[Fecha]])</f>
        <v>53</v>
      </c>
    </row>
    <row r="4045" spans="2:7" x14ac:dyDescent="0.3">
      <c r="B4045" s="17">
        <v>46385</v>
      </c>
      <c r="C4045" t="s">
        <v>106</v>
      </c>
      <c r="D4045" t="s">
        <v>238</v>
      </c>
      <c r="E4045">
        <v>2088</v>
      </c>
      <c r="F4045" t="str">
        <f>TEXT(tbl_Datos[[#This Row],[Fecha]],"dddd")</f>
        <v>martes</v>
      </c>
      <c r="G4045">
        <f>WEEKNUM(tbl_Datos[[#This Row],[Fecha]])</f>
        <v>53</v>
      </c>
    </row>
    <row r="4046" spans="2:7" x14ac:dyDescent="0.3">
      <c r="B4046" s="17">
        <v>46385</v>
      </c>
      <c r="C4046" t="s">
        <v>38</v>
      </c>
      <c r="D4046" t="s">
        <v>229</v>
      </c>
      <c r="E4046">
        <v>1672</v>
      </c>
      <c r="F4046" t="str">
        <f>TEXT(tbl_Datos[[#This Row],[Fecha]],"dddd")</f>
        <v>martes</v>
      </c>
      <c r="G4046">
        <f>WEEKNUM(tbl_Datos[[#This Row],[Fecha]])</f>
        <v>53</v>
      </c>
    </row>
    <row r="4047" spans="2:7" x14ac:dyDescent="0.3">
      <c r="B4047" s="17">
        <v>46385</v>
      </c>
      <c r="C4047" t="s">
        <v>42</v>
      </c>
      <c r="D4047" t="s">
        <v>232</v>
      </c>
      <c r="E4047">
        <v>282</v>
      </c>
      <c r="F4047" t="str">
        <f>TEXT(tbl_Datos[[#This Row],[Fecha]],"dddd")</f>
        <v>martes</v>
      </c>
      <c r="G4047">
        <f>WEEKNUM(tbl_Datos[[#This Row],[Fecha]])</f>
        <v>53</v>
      </c>
    </row>
    <row r="4048" spans="2:7" x14ac:dyDescent="0.3">
      <c r="B4048" s="17">
        <v>46385</v>
      </c>
      <c r="C4048" t="s">
        <v>42</v>
      </c>
      <c r="D4048" t="s">
        <v>230</v>
      </c>
      <c r="E4048">
        <v>444</v>
      </c>
      <c r="F4048" t="str">
        <f>TEXT(tbl_Datos[[#This Row],[Fecha]],"dddd")</f>
        <v>martes</v>
      </c>
      <c r="G4048">
        <f>WEEKNUM(tbl_Datos[[#This Row],[Fecha]])</f>
        <v>53</v>
      </c>
    </row>
    <row r="4049" spans="2:7" x14ac:dyDescent="0.3">
      <c r="B4049" s="17">
        <v>46385</v>
      </c>
      <c r="C4049" t="s">
        <v>42</v>
      </c>
      <c r="D4049" t="s">
        <v>219</v>
      </c>
      <c r="E4049">
        <v>1365</v>
      </c>
      <c r="F4049" t="str">
        <f>TEXT(tbl_Datos[[#This Row],[Fecha]],"dddd")</f>
        <v>martes</v>
      </c>
      <c r="G4049">
        <f>WEEKNUM(tbl_Datos[[#This Row],[Fecha]])</f>
        <v>53</v>
      </c>
    </row>
    <row r="4050" spans="2:7" x14ac:dyDescent="0.3">
      <c r="B4050" s="17">
        <v>46385</v>
      </c>
      <c r="C4050" t="s">
        <v>39</v>
      </c>
      <c r="D4050" t="s">
        <v>226</v>
      </c>
      <c r="E4050">
        <v>960</v>
      </c>
      <c r="F4050" t="str">
        <f>TEXT(tbl_Datos[[#This Row],[Fecha]],"dddd")</f>
        <v>martes</v>
      </c>
      <c r="G4050">
        <f>WEEKNUM(tbl_Datos[[#This Row],[Fecha]])</f>
        <v>53</v>
      </c>
    </row>
    <row r="4051" spans="2:7" x14ac:dyDescent="0.3">
      <c r="B4051" s="17">
        <v>46385</v>
      </c>
      <c r="C4051" t="s">
        <v>106</v>
      </c>
      <c r="D4051" t="s">
        <v>226</v>
      </c>
      <c r="E4051">
        <v>96</v>
      </c>
      <c r="F4051" t="str">
        <f>TEXT(tbl_Datos[[#This Row],[Fecha]],"dddd")</f>
        <v>martes</v>
      </c>
      <c r="G4051">
        <f>WEEKNUM(tbl_Datos[[#This Row],[Fecha]])</f>
        <v>53</v>
      </c>
    </row>
    <row r="4052" spans="2:7" x14ac:dyDescent="0.3">
      <c r="B4052" s="17">
        <v>46386</v>
      </c>
      <c r="C4052" t="s">
        <v>38</v>
      </c>
      <c r="D4052" t="s">
        <v>223</v>
      </c>
      <c r="E4052">
        <v>1325</v>
      </c>
      <c r="F4052" t="str">
        <f>TEXT(tbl_Datos[[#This Row],[Fecha]],"dddd")</f>
        <v>miércoles</v>
      </c>
      <c r="G4052">
        <f>WEEKNUM(tbl_Datos[[#This Row],[Fecha]])</f>
        <v>53</v>
      </c>
    </row>
    <row r="4053" spans="2:7" x14ac:dyDescent="0.3">
      <c r="B4053" s="17">
        <v>46386</v>
      </c>
      <c r="C4053" t="s">
        <v>38</v>
      </c>
      <c r="D4053" t="s">
        <v>228</v>
      </c>
      <c r="E4053">
        <v>792</v>
      </c>
      <c r="F4053" t="str">
        <f>TEXT(tbl_Datos[[#This Row],[Fecha]],"dddd")</f>
        <v>miércoles</v>
      </c>
      <c r="G4053">
        <f>WEEKNUM(tbl_Datos[[#This Row],[Fecha]])</f>
        <v>53</v>
      </c>
    </row>
    <row r="4054" spans="2:7" x14ac:dyDescent="0.3">
      <c r="B4054" s="17">
        <v>46386</v>
      </c>
      <c r="C4054" t="s">
        <v>39</v>
      </c>
      <c r="D4054" t="s">
        <v>242</v>
      </c>
      <c r="E4054">
        <v>513</v>
      </c>
      <c r="F4054" t="str">
        <f>TEXT(tbl_Datos[[#This Row],[Fecha]],"dddd")</f>
        <v>miércoles</v>
      </c>
      <c r="G4054">
        <f>WEEKNUM(tbl_Datos[[#This Row],[Fecha]])</f>
        <v>53</v>
      </c>
    </row>
    <row r="4055" spans="2:7" x14ac:dyDescent="0.3">
      <c r="B4055" s="17">
        <v>46386</v>
      </c>
      <c r="C4055" t="s">
        <v>106</v>
      </c>
      <c r="D4055" t="s">
        <v>231</v>
      </c>
      <c r="E4055">
        <v>242</v>
      </c>
      <c r="F4055" t="str">
        <f>TEXT(tbl_Datos[[#This Row],[Fecha]],"dddd")</f>
        <v>miércoles</v>
      </c>
      <c r="G4055">
        <f>WEEKNUM(tbl_Datos[[#This Row],[Fecha]])</f>
        <v>53</v>
      </c>
    </row>
    <row r="4056" spans="2:7" x14ac:dyDescent="0.3">
      <c r="B4056" s="17">
        <v>46386</v>
      </c>
      <c r="C4056" t="s">
        <v>39</v>
      </c>
      <c r="D4056" t="s">
        <v>229</v>
      </c>
      <c r="E4056">
        <v>2200</v>
      </c>
      <c r="F4056" t="str">
        <f>TEXT(tbl_Datos[[#This Row],[Fecha]],"dddd")</f>
        <v>miércoles</v>
      </c>
      <c r="G4056">
        <f>WEEKNUM(tbl_Datos[[#This Row],[Fecha]])</f>
        <v>53</v>
      </c>
    </row>
    <row r="4057" spans="2:7" x14ac:dyDescent="0.3">
      <c r="B4057" s="17">
        <v>46386</v>
      </c>
      <c r="C4057" t="s">
        <v>106</v>
      </c>
      <c r="D4057" t="s">
        <v>223</v>
      </c>
      <c r="E4057">
        <v>742</v>
      </c>
      <c r="F4057" t="str">
        <f>TEXT(tbl_Datos[[#This Row],[Fecha]],"dddd")</f>
        <v>miércoles</v>
      </c>
      <c r="G4057">
        <f>WEEKNUM(tbl_Datos[[#This Row],[Fecha]])</f>
        <v>53</v>
      </c>
    </row>
    <row r="4058" spans="2:7" x14ac:dyDescent="0.3">
      <c r="B4058" s="17">
        <v>46386</v>
      </c>
      <c r="C4058" t="s">
        <v>39</v>
      </c>
      <c r="D4058" t="s">
        <v>232</v>
      </c>
      <c r="E4058">
        <v>893</v>
      </c>
      <c r="F4058" t="str">
        <f>TEXT(tbl_Datos[[#This Row],[Fecha]],"dddd")</f>
        <v>miércoles</v>
      </c>
      <c r="G4058">
        <f>WEEKNUM(tbl_Datos[[#This Row],[Fecha]])</f>
        <v>53</v>
      </c>
    </row>
    <row r="4059" spans="2:7" x14ac:dyDescent="0.3">
      <c r="B4059" s="17">
        <v>46387</v>
      </c>
      <c r="C4059" t="s">
        <v>42</v>
      </c>
      <c r="D4059" t="s">
        <v>230</v>
      </c>
      <c r="E4059">
        <v>296</v>
      </c>
      <c r="F4059" t="str">
        <f>TEXT(tbl_Datos[[#This Row],[Fecha]],"dddd")</f>
        <v>jueves</v>
      </c>
      <c r="G4059">
        <f>WEEKNUM(tbl_Datos[[#This Row],[Fecha]])</f>
        <v>53</v>
      </c>
    </row>
    <row r="4060" spans="2:7" x14ac:dyDescent="0.3">
      <c r="B4060" s="17">
        <v>46387</v>
      </c>
      <c r="C4060" t="s">
        <v>38</v>
      </c>
      <c r="D4060" t="s">
        <v>223</v>
      </c>
      <c r="E4060">
        <v>318</v>
      </c>
      <c r="F4060" t="str">
        <f>TEXT(tbl_Datos[[#This Row],[Fecha]],"dddd")</f>
        <v>jueves</v>
      </c>
      <c r="G4060">
        <f>WEEKNUM(tbl_Datos[[#This Row],[Fecha]])</f>
        <v>53</v>
      </c>
    </row>
    <row r="4061" spans="2:7" x14ac:dyDescent="0.3">
      <c r="B4061" s="17">
        <v>46387</v>
      </c>
      <c r="C4061" t="s">
        <v>39</v>
      </c>
      <c r="D4061" t="s">
        <v>215</v>
      </c>
      <c r="E4061">
        <v>1725</v>
      </c>
      <c r="F4061" t="str">
        <f>TEXT(tbl_Datos[[#This Row],[Fecha]],"dddd")</f>
        <v>jueves</v>
      </c>
      <c r="G4061">
        <f>WEEKNUM(tbl_Datos[[#This Row],[Fecha]])</f>
        <v>53</v>
      </c>
    </row>
    <row r="4062" spans="2:7" x14ac:dyDescent="0.3">
      <c r="B4062" s="17">
        <v>46387</v>
      </c>
      <c r="C4062" t="s">
        <v>106</v>
      </c>
      <c r="D4062" t="s">
        <v>234</v>
      </c>
      <c r="E4062">
        <v>918</v>
      </c>
      <c r="F4062" t="str">
        <f>TEXT(tbl_Datos[[#This Row],[Fecha]],"dddd")</f>
        <v>jueves</v>
      </c>
      <c r="G4062">
        <f>WEEKNUM(tbl_Datos[[#This Row],[Fecha]])</f>
        <v>53</v>
      </c>
    </row>
    <row r="4063" spans="2:7" x14ac:dyDescent="0.3">
      <c r="B4063" s="17">
        <v>46387</v>
      </c>
      <c r="C4063" t="s">
        <v>106</v>
      </c>
      <c r="D4063" t="s">
        <v>240</v>
      </c>
      <c r="E4063">
        <v>1080</v>
      </c>
      <c r="F4063" t="str">
        <f>TEXT(tbl_Datos[[#This Row],[Fecha]],"dddd")</f>
        <v>jueves</v>
      </c>
      <c r="G4063">
        <f>WEEKNUM(tbl_Datos[[#This Row],[Fecha]])</f>
        <v>53</v>
      </c>
    </row>
    <row r="4064" spans="2:7" x14ac:dyDescent="0.3">
      <c r="B4064" s="17">
        <v>46387</v>
      </c>
      <c r="C4064" t="s">
        <v>42</v>
      </c>
      <c r="D4064" t="s">
        <v>219</v>
      </c>
      <c r="E4064">
        <v>1092</v>
      </c>
      <c r="F4064" t="str">
        <f>TEXT(tbl_Datos[[#This Row],[Fecha]],"dddd")</f>
        <v>jueves</v>
      </c>
      <c r="G4064">
        <f>WEEKNUM(tbl_Datos[[#This Row],[Fecha]])</f>
        <v>53</v>
      </c>
    </row>
    <row r="4065" spans="2:7" x14ac:dyDescent="0.3">
      <c r="B4065" s="17">
        <v>46387</v>
      </c>
      <c r="C4065" t="s">
        <v>38</v>
      </c>
      <c r="D4065" t="s">
        <v>226</v>
      </c>
      <c r="E4065">
        <v>960</v>
      </c>
      <c r="F4065" t="str">
        <f>TEXT(tbl_Datos[[#This Row],[Fecha]],"dddd")</f>
        <v>jueves</v>
      </c>
      <c r="G4065">
        <f>WEEKNUM(tbl_Datos[[#This Row],[Fecha]])</f>
        <v>53</v>
      </c>
    </row>
    <row r="4066" spans="2:7" x14ac:dyDescent="0.3">
      <c r="B4066" s="17">
        <v>46387</v>
      </c>
      <c r="C4066" t="s">
        <v>38</v>
      </c>
      <c r="D4066" t="s">
        <v>241</v>
      </c>
      <c r="E4066">
        <v>600</v>
      </c>
      <c r="F4066" t="str">
        <f>TEXT(tbl_Datos[[#This Row],[Fecha]],"dddd")</f>
        <v>jueves</v>
      </c>
      <c r="G4066">
        <f>WEEKNUM(tbl_Datos[[#This Row],[Fecha]])</f>
        <v>53</v>
      </c>
    </row>
    <row r="4067" spans="2:7" x14ac:dyDescent="0.3">
      <c r="B4067" s="17">
        <v>46387</v>
      </c>
      <c r="C4067" t="s">
        <v>106</v>
      </c>
      <c r="D4067" t="s">
        <v>239</v>
      </c>
      <c r="E4067">
        <v>532</v>
      </c>
      <c r="F4067" t="str">
        <f>TEXT(tbl_Datos[[#This Row],[Fecha]],"dddd")</f>
        <v>jueves</v>
      </c>
      <c r="G4067">
        <f>WEEKNUM(tbl_Datos[[#This Row],[Fecha]])</f>
        <v>53</v>
      </c>
    </row>
    <row r="4068" spans="2:7" x14ac:dyDescent="0.3">
      <c r="B4068" s="17">
        <v>46387</v>
      </c>
      <c r="C4068" t="s">
        <v>42</v>
      </c>
      <c r="D4068" t="s">
        <v>235</v>
      </c>
      <c r="E4068">
        <v>1032</v>
      </c>
      <c r="F4068" t="str">
        <f>TEXT(tbl_Datos[[#This Row],[Fecha]],"dddd")</f>
        <v>jueves</v>
      </c>
      <c r="G4068">
        <f>WEEKNUM(tbl_Datos[[#This Row],[Fecha]])</f>
        <v>53</v>
      </c>
    </row>
    <row r="4069" spans="2:7" x14ac:dyDescent="0.3">
      <c r="B4069" s="17">
        <v>46387</v>
      </c>
      <c r="C4069" t="s">
        <v>42</v>
      </c>
      <c r="D4069" t="s">
        <v>229</v>
      </c>
      <c r="E4069">
        <v>968</v>
      </c>
      <c r="F4069" t="str">
        <f>TEXT(tbl_Datos[[#This Row],[Fecha]],"dddd")</f>
        <v>jueves</v>
      </c>
      <c r="G4069">
        <f>WEEKNUM(tbl_Datos[[#This Row],[Fecha]])</f>
        <v>53</v>
      </c>
    </row>
    <row r="4070" spans="2:7" x14ac:dyDescent="0.3">
      <c r="B4070" s="17">
        <v>46387</v>
      </c>
      <c r="C4070" t="s">
        <v>39</v>
      </c>
      <c r="D4070" t="s">
        <v>221</v>
      </c>
      <c r="E4070">
        <v>195</v>
      </c>
      <c r="F4070" t="str">
        <f>TEXT(tbl_Datos[[#This Row],[Fecha]],"dddd")</f>
        <v>jueves</v>
      </c>
      <c r="G4070">
        <f>WEEKNUM(tbl_Datos[[#This Row],[Fecha]])</f>
        <v>53</v>
      </c>
    </row>
  </sheetData>
  <pageMargins left="0.7" right="0.7" top="0.75" bottom="0.75" header="0.3" footer="0.3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71538-A7FA-4E68-9876-470006FFAEC7}">
  <dimension ref="B1:M11"/>
  <sheetViews>
    <sheetView topLeftCell="H1" zoomScale="145" zoomScaleNormal="145" workbookViewId="0">
      <selection activeCell="L13" sqref="L13"/>
    </sheetView>
  </sheetViews>
  <sheetFormatPr baseColWidth="10" defaultRowHeight="13.8" x14ac:dyDescent="0.3"/>
  <cols>
    <col min="1" max="1" width="5.6640625" customWidth="1"/>
    <col min="2" max="2" width="12.109375" customWidth="1"/>
    <col min="3" max="3" width="12.88671875" customWidth="1"/>
    <col min="4" max="4" width="11.44140625" customWidth="1"/>
    <col min="5" max="5" width="12.33203125" bestFit="1" customWidth="1"/>
    <col min="6" max="6" width="17.5546875" bestFit="1" customWidth="1"/>
    <col min="11" max="11" width="5.6640625" customWidth="1"/>
    <col min="12" max="12" width="30.5546875" bestFit="1" customWidth="1"/>
    <col min="13" max="13" width="17.44140625" bestFit="1" customWidth="1"/>
  </cols>
  <sheetData>
    <row r="1" spans="2:13" s="3" customFormat="1" ht="39.9" customHeight="1" x14ac:dyDescent="0.5">
      <c r="B1" s="4" t="s">
        <v>19</v>
      </c>
    </row>
    <row r="3" spans="2:13" x14ac:dyDescent="0.3">
      <c r="E3" s="6" t="s">
        <v>127</v>
      </c>
      <c r="F3" s="2">
        <v>71</v>
      </c>
    </row>
    <row r="5" spans="2:13" x14ac:dyDescent="0.3">
      <c r="B5" s="1" t="s">
        <v>33</v>
      </c>
      <c r="C5" s="10"/>
      <c r="E5" s="1" t="s">
        <v>100</v>
      </c>
      <c r="F5" s="1" t="s">
        <v>34</v>
      </c>
      <c r="I5" s="22" t="s">
        <v>107</v>
      </c>
      <c r="J5" s="22" t="s">
        <v>100</v>
      </c>
      <c r="L5" s="22" t="s">
        <v>208</v>
      </c>
      <c r="M5" s="22" t="s">
        <v>34</v>
      </c>
    </row>
    <row r="6" spans="2:13" x14ac:dyDescent="0.3">
      <c r="B6" s="2" t="s">
        <v>21</v>
      </c>
      <c r="C6" s="9" t="s">
        <v>22</v>
      </c>
      <c r="E6" s="2">
        <v>98</v>
      </c>
      <c r="F6" s="2" t="b" cm="1">
        <f t="array" ref="F6:F11">E6:E11&lt;&gt;F3</f>
        <v>1</v>
      </c>
      <c r="I6" s="23" t="s">
        <v>38</v>
      </c>
      <c r="J6" s="23">
        <v>98</v>
      </c>
      <c r="L6" s="23" t="s">
        <v>209</v>
      </c>
      <c r="M6" s="23" t="b">
        <f>SUM(J6:J11)&gt;300</f>
        <v>1</v>
      </c>
    </row>
    <row r="7" spans="2:13" x14ac:dyDescent="0.3">
      <c r="B7" s="2" t="s">
        <v>23</v>
      </c>
      <c r="C7" s="9" t="s">
        <v>24</v>
      </c>
      <c r="E7" s="2">
        <v>22</v>
      </c>
      <c r="F7" s="2" t="b">
        <v>1</v>
      </c>
      <c r="I7" s="23" t="s">
        <v>45</v>
      </c>
      <c r="J7" s="23">
        <v>22</v>
      </c>
      <c r="L7" s="23" t="s">
        <v>210</v>
      </c>
      <c r="M7" s="23" t="b">
        <f>AVERAGE(J6:J11)&gt;60</f>
        <v>0</v>
      </c>
    </row>
    <row r="8" spans="2:13" x14ac:dyDescent="0.3">
      <c r="B8" s="2" t="s">
        <v>25</v>
      </c>
      <c r="C8" s="9" t="s">
        <v>26</v>
      </c>
      <c r="E8" s="2">
        <v>71</v>
      </c>
      <c r="F8" s="2" t="b">
        <v>0</v>
      </c>
      <c r="I8" s="23" t="s">
        <v>42</v>
      </c>
      <c r="J8" s="23">
        <v>71</v>
      </c>
      <c r="L8" s="23" t="s">
        <v>211</v>
      </c>
      <c r="M8" s="23" t="b">
        <f>MAX(J6:J11)&gt;100</f>
        <v>0</v>
      </c>
    </row>
    <row r="9" spans="2:13" x14ac:dyDescent="0.3">
      <c r="B9" s="2" t="s">
        <v>27</v>
      </c>
      <c r="C9" s="9" t="s">
        <v>28</v>
      </c>
      <c r="E9" s="2">
        <v>64</v>
      </c>
      <c r="F9" s="2" t="b">
        <v>1</v>
      </c>
      <c r="I9" s="23" t="s">
        <v>40</v>
      </c>
      <c r="J9" s="23">
        <v>64</v>
      </c>
      <c r="K9" s="24"/>
      <c r="L9" s="23" t="s">
        <v>212</v>
      </c>
      <c r="M9" s="2" t="b">
        <f>_xlfn.XLOOKUP("Kelyn",I6:I11,J6:J11)&lt;70</f>
        <v>1</v>
      </c>
    </row>
    <row r="10" spans="2:13" x14ac:dyDescent="0.3">
      <c r="B10" s="2" t="s">
        <v>29</v>
      </c>
      <c r="C10" s="9" t="s">
        <v>30</v>
      </c>
      <c r="E10" s="2">
        <v>26</v>
      </c>
      <c r="F10" s="2" t="b">
        <v>1</v>
      </c>
      <c r="I10" s="23" t="s">
        <v>39</v>
      </c>
      <c r="J10" s="23">
        <v>26</v>
      </c>
      <c r="K10" s="24"/>
    </row>
    <row r="11" spans="2:13" x14ac:dyDescent="0.3">
      <c r="B11" s="2" t="s">
        <v>31</v>
      </c>
      <c r="C11" s="9" t="s">
        <v>32</v>
      </c>
      <c r="E11" s="2">
        <v>61</v>
      </c>
      <c r="F11" s="2" t="b">
        <v>1</v>
      </c>
      <c r="I11" s="23" t="s">
        <v>104</v>
      </c>
      <c r="J11" s="23">
        <v>61</v>
      </c>
      <c r="K11" s="2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B4FBD-9D19-4B7C-89A4-6FC069F6C784}">
  <dimension ref="B1:D11"/>
  <sheetViews>
    <sheetView zoomScale="205" zoomScaleNormal="205" workbookViewId="0">
      <selection activeCell="E9" sqref="E9"/>
    </sheetView>
  </sheetViews>
  <sheetFormatPr baseColWidth="10" defaultRowHeight="13.8" x14ac:dyDescent="0.3"/>
  <cols>
    <col min="1" max="1" width="5.6640625" customWidth="1"/>
    <col min="2" max="2" width="11.44140625" customWidth="1"/>
    <col min="4" max="4" width="13.33203125" bestFit="1" customWidth="1"/>
  </cols>
  <sheetData>
    <row r="1" spans="2:4" s="3" customFormat="1" ht="39.9" customHeight="1" x14ac:dyDescent="0.5">
      <c r="B1" s="4" t="s">
        <v>19</v>
      </c>
    </row>
    <row r="3" spans="2:4" x14ac:dyDescent="0.3">
      <c r="B3" s="5" t="s">
        <v>20</v>
      </c>
    </row>
    <row r="5" spans="2:4" x14ac:dyDescent="0.3">
      <c r="B5" s="1" t="s">
        <v>0</v>
      </c>
      <c r="C5" s="1" t="s">
        <v>13</v>
      </c>
      <c r="D5" s="1" t="s">
        <v>14</v>
      </c>
    </row>
    <row r="6" spans="2:4" x14ac:dyDescent="0.3">
      <c r="B6" s="2" t="s">
        <v>15</v>
      </c>
      <c r="C6" s="2">
        <v>98</v>
      </c>
      <c r="D6" s="2" t="str">
        <f>IF(C6&gt;50,"Buen cliente","Cliente normal")</f>
        <v>Buen cliente</v>
      </c>
    </row>
    <row r="7" spans="2:4" x14ac:dyDescent="0.3">
      <c r="B7" s="2" t="s">
        <v>16</v>
      </c>
      <c r="C7" s="2">
        <v>22</v>
      </c>
      <c r="D7" s="2" t="str">
        <f t="shared" ref="D7:D11" si="0">IF(C7&gt;50,"Buen cliente","Cliente normal")</f>
        <v>Cliente normal</v>
      </c>
    </row>
    <row r="8" spans="2:4" x14ac:dyDescent="0.3">
      <c r="B8" s="2" t="s">
        <v>7</v>
      </c>
      <c r="C8" s="2">
        <v>71</v>
      </c>
      <c r="D8" s="2" t="str">
        <f t="shared" si="0"/>
        <v>Buen cliente</v>
      </c>
    </row>
    <row r="9" spans="2:4" x14ac:dyDescent="0.3">
      <c r="B9" s="2" t="s">
        <v>17</v>
      </c>
      <c r="C9" s="2">
        <v>64</v>
      </c>
      <c r="D9" s="2" t="str">
        <f t="shared" si="0"/>
        <v>Buen cliente</v>
      </c>
    </row>
    <row r="10" spans="2:4" x14ac:dyDescent="0.3">
      <c r="B10" s="2" t="s">
        <v>6</v>
      </c>
      <c r="C10" s="2">
        <v>26</v>
      </c>
      <c r="D10" s="2" t="str">
        <f t="shared" si="0"/>
        <v>Cliente normal</v>
      </c>
    </row>
    <row r="11" spans="2:4" x14ac:dyDescent="0.3">
      <c r="B11" s="2" t="s">
        <v>18</v>
      </c>
      <c r="C11" s="2">
        <v>61</v>
      </c>
      <c r="D11" s="2" t="str">
        <f t="shared" si="0"/>
        <v>Buen cliente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F9F5F-85AF-4108-B08B-E7B17F264D95}">
  <dimension ref="B1:G19"/>
  <sheetViews>
    <sheetView zoomScale="190" zoomScaleNormal="190" workbookViewId="0">
      <selection activeCell="E16" sqref="E16"/>
    </sheetView>
  </sheetViews>
  <sheetFormatPr baseColWidth="10" defaultRowHeight="13.8" x14ac:dyDescent="0.3"/>
  <cols>
    <col min="1" max="1" width="5.6640625" customWidth="1"/>
  </cols>
  <sheetData>
    <row r="1" spans="2:7" s="3" customFormat="1" ht="39.9" customHeight="1" x14ac:dyDescent="0.5">
      <c r="B1" s="34" t="s">
        <v>109</v>
      </c>
    </row>
    <row r="3" spans="2:7" x14ac:dyDescent="0.3">
      <c r="B3" s="5" t="s">
        <v>114</v>
      </c>
    </row>
    <row r="5" spans="2:7" x14ac:dyDescent="0.3">
      <c r="B5" s="6" t="s">
        <v>110</v>
      </c>
      <c r="C5" s="12" t="s">
        <v>111</v>
      </c>
      <c r="D5" s="6" t="s">
        <v>112</v>
      </c>
      <c r="E5" s="6" t="s">
        <v>113</v>
      </c>
      <c r="G5" s="6" t="s">
        <v>117</v>
      </c>
    </row>
    <row r="6" spans="2:7" x14ac:dyDescent="0.3">
      <c r="B6" s="2" t="s">
        <v>38</v>
      </c>
      <c r="C6" s="13">
        <v>0.76519999999999999</v>
      </c>
      <c r="D6" s="2">
        <v>9.83</v>
      </c>
      <c r="E6" s="2" t="str">
        <f>IF(AND(C6&gt;75%,D6&gt;=5),"Aprobado","No aprobado")</f>
        <v>Aprobado</v>
      </c>
      <c r="G6" s="2"/>
    </row>
    <row r="7" spans="2:7" x14ac:dyDescent="0.3">
      <c r="B7" s="2" t="s">
        <v>39</v>
      </c>
      <c r="C7" s="13">
        <v>0.63249999999999995</v>
      </c>
      <c r="D7" s="2">
        <v>8.6999999999999993</v>
      </c>
      <c r="E7" s="2" t="str">
        <f t="shared" ref="E7:E19" si="0">IF(AND(C7&gt;75%,D7&gt;=5),"Aprobado","No aprobado")</f>
        <v>No aprobado</v>
      </c>
      <c r="G7" s="2"/>
    </row>
    <row r="8" spans="2:7" x14ac:dyDescent="0.3">
      <c r="B8" s="2" t="s">
        <v>40</v>
      </c>
      <c r="C8" s="13">
        <v>0.92311937400149369</v>
      </c>
      <c r="D8" s="2">
        <v>5.92</v>
      </c>
      <c r="E8" s="2" t="str">
        <f t="shared" si="0"/>
        <v>Aprobado</v>
      </c>
      <c r="G8" s="2"/>
    </row>
    <row r="9" spans="2:7" x14ac:dyDescent="0.3">
      <c r="B9" s="2" t="s">
        <v>41</v>
      </c>
      <c r="C9" s="13">
        <v>0.90440227063402645</v>
      </c>
      <c r="D9" s="2">
        <v>7.85</v>
      </c>
      <c r="E9" s="2" t="str">
        <f t="shared" si="0"/>
        <v>Aprobado</v>
      </c>
      <c r="G9" s="2"/>
    </row>
    <row r="10" spans="2:7" x14ac:dyDescent="0.3">
      <c r="B10" s="2" t="s">
        <v>42</v>
      </c>
      <c r="C10" s="13">
        <v>0.95779999999999998</v>
      </c>
      <c r="D10" s="2">
        <v>8.11</v>
      </c>
      <c r="E10" s="2" t="str">
        <f t="shared" si="0"/>
        <v>Aprobado</v>
      </c>
      <c r="G10" s="2"/>
    </row>
    <row r="11" spans="2:7" x14ac:dyDescent="0.3">
      <c r="B11" s="2" t="s">
        <v>43</v>
      </c>
      <c r="C11" s="13">
        <v>0.28303698050962411</v>
      </c>
      <c r="D11" s="2">
        <v>4.3099999999999996</v>
      </c>
      <c r="E11" s="2" t="str">
        <f t="shared" si="0"/>
        <v>No aprobado</v>
      </c>
      <c r="G11" s="2"/>
    </row>
    <row r="12" spans="2:7" x14ac:dyDescent="0.3">
      <c r="B12" s="2" t="s">
        <v>44</v>
      </c>
      <c r="C12" s="13">
        <v>0.86940712097856621</v>
      </c>
      <c r="D12" s="2">
        <v>7.04</v>
      </c>
      <c r="E12" s="2" t="str">
        <f t="shared" si="0"/>
        <v>Aprobado</v>
      </c>
      <c r="G12" s="2"/>
    </row>
    <row r="13" spans="2:7" x14ac:dyDescent="0.3">
      <c r="B13" s="2" t="s">
        <v>45</v>
      </c>
      <c r="C13" s="13">
        <v>0.76571906185269034</v>
      </c>
      <c r="D13" s="2">
        <v>6.85</v>
      </c>
      <c r="E13" s="2" t="str">
        <f t="shared" si="0"/>
        <v>Aprobado</v>
      </c>
      <c r="G13" s="2"/>
    </row>
    <row r="14" spans="2:7" x14ac:dyDescent="0.3">
      <c r="B14" s="2" t="s">
        <v>46</v>
      </c>
      <c r="C14" s="13">
        <v>0.99780000000000002</v>
      </c>
      <c r="D14" s="2">
        <v>8.86</v>
      </c>
      <c r="E14" s="2" t="str">
        <f t="shared" si="0"/>
        <v>Aprobado</v>
      </c>
      <c r="G14" s="2"/>
    </row>
    <row r="15" spans="2:7" x14ac:dyDescent="0.3">
      <c r="B15" s="2" t="s">
        <v>47</v>
      </c>
      <c r="C15" s="13">
        <v>0.94256377519266088</v>
      </c>
      <c r="D15" s="2">
        <v>6.96</v>
      </c>
      <c r="E15" s="2" t="str">
        <f t="shared" si="0"/>
        <v>Aprobado</v>
      </c>
      <c r="G15" s="2"/>
    </row>
    <row r="16" spans="2:7" x14ac:dyDescent="0.3">
      <c r="B16" s="2" t="s">
        <v>48</v>
      </c>
      <c r="C16" s="13">
        <v>0.14772604487803742</v>
      </c>
      <c r="D16" s="2">
        <v>7.53</v>
      </c>
      <c r="E16" s="2" t="str">
        <f t="shared" si="0"/>
        <v>No aprobado</v>
      </c>
      <c r="G16" s="2"/>
    </row>
    <row r="17" spans="2:7" x14ac:dyDescent="0.3">
      <c r="B17" s="2" t="s">
        <v>49</v>
      </c>
      <c r="C17" s="13">
        <v>0.78458109706535351</v>
      </c>
      <c r="D17" s="2">
        <v>6.49</v>
      </c>
      <c r="E17" s="2" t="str">
        <f t="shared" si="0"/>
        <v>Aprobado</v>
      </c>
      <c r="G17" s="2"/>
    </row>
    <row r="18" spans="2:7" x14ac:dyDescent="0.3">
      <c r="B18" s="2" t="s">
        <v>50</v>
      </c>
      <c r="C18" s="13">
        <v>0.1620764924047905</v>
      </c>
      <c r="D18" s="2">
        <v>5.08</v>
      </c>
      <c r="E18" s="2" t="str">
        <f t="shared" si="0"/>
        <v>No aprobado</v>
      </c>
      <c r="G18" s="2"/>
    </row>
    <row r="19" spans="2:7" x14ac:dyDescent="0.3">
      <c r="B19" s="2" t="s">
        <v>51</v>
      </c>
      <c r="C19" s="13">
        <v>0.88091637645977827</v>
      </c>
      <c r="D19" s="2">
        <v>8.59</v>
      </c>
      <c r="E19" s="2" t="str">
        <f t="shared" si="0"/>
        <v>Aprobado</v>
      </c>
      <c r="G19" s="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3196D-D1E5-477E-94A8-BCD9344C955E}">
  <dimension ref="B1:G19"/>
  <sheetViews>
    <sheetView zoomScale="190" zoomScaleNormal="190" workbookViewId="0">
      <selection activeCell="E11" sqref="E11"/>
    </sheetView>
  </sheetViews>
  <sheetFormatPr baseColWidth="10" defaultRowHeight="13.8" x14ac:dyDescent="0.3"/>
  <cols>
    <col min="1" max="1" width="5.6640625" customWidth="1"/>
  </cols>
  <sheetData>
    <row r="1" spans="2:7" s="3" customFormat="1" ht="39.9" customHeight="1" x14ac:dyDescent="0.5">
      <c r="B1" s="4" t="s">
        <v>115</v>
      </c>
    </row>
    <row r="3" spans="2:7" x14ac:dyDescent="0.3">
      <c r="B3" s="5" t="s">
        <v>116</v>
      </c>
    </row>
    <row r="5" spans="2:7" x14ac:dyDescent="0.3">
      <c r="B5" s="6" t="s">
        <v>110</v>
      </c>
      <c r="C5" s="12" t="s">
        <v>111</v>
      </c>
      <c r="D5" s="6" t="s">
        <v>112</v>
      </c>
      <c r="E5" s="6" t="s">
        <v>113</v>
      </c>
      <c r="G5" s="6" t="s">
        <v>118</v>
      </c>
    </row>
    <row r="6" spans="2:7" x14ac:dyDescent="0.3">
      <c r="B6" s="2" t="s">
        <v>38</v>
      </c>
      <c r="C6" s="13">
        <v>0.76519999999999999</v>
      </c>
      <c r="D6" s="2">
        <v>9.83</v>
      </c>
      <c r="E6" s="2" t="str">
        <f>IF(OR(C6&gt;90%,D6&gt;=8),"Aprobado","No aprobado")</f>
        <v>Aprobado</v>
      </c>
      <c r="G6" s="2" t="b">
        <f>OR(C6&gt;90%,D6&gt;=8)</f>
        <v>1</v>
      </c>
    </row>
    <row r="7" spans="2:7" x14ac:dyDescent="0.3">
      <c r="B7" s="2" t="s">
        <v>39</v>
      </c>
      <c r="C7" s="13">
        <v>0.63249999999999995</v>
      </c>
      <c r="D7" s="2">
        <v>8.6999999999999993</v>
      </c>
      <c r="E7" s="2" t="str">
        <f t="shared" ref="E7:E19" si="0">IF(OR(C7&gt;90%,D7&gt;=8),"Aprobado","No aprobado")</f>
        <v>Aprobado</v>
      </c>
      <c r="G7" s="2" t="b">
        <f t="shared" ref="G7:G19" si="1">OR(C7&gt;90%,D7&gt;=8)</f>
        <v>1</v>
      </c>
    </row>
    <row r="8" spans="2:7" x14ac:dyDescent="0.3">
      <c r="B8" s="2" t="s">
        <v>40</v>
      </c>
      <c r="C8" s="13">
        <v>0.92311937400149369</v>
      </c>
      <c r="D8" s="2">
        <v>5.92</v>
      </c>
      <c r="E8" s="2" t="str">
        <f t="shared" si="0"/>
        <v>Aprobado</v>
      </c>
      <c r="G8" s="2" t="b">
        <f t="shared" si="1"/>
        <v>1</v>
      </c>
    </row>
    <row r="9" spans="2:7" x14ac:dyDescent="0.3">
      <c r="B9" s="2" t="s">
        <v>41</v>
      </c>
      <c r="C9" s="13">
        <v>0.90440227063402645</v>
      </c>
      <c r="D9" s="2">
        <v>7.85</v>
      </c>
      <c r="E9" s="2" t="str">
        <f t="shared" si="0"/>
        <v>Aprobado</v>
      </c>
      <c r="G9" s="2" t="b">
        <f t="shared" si="1"/>
        <v>1</v>
      </c>
    </row>
    <row r="10" spans="2:7" x14ac:dyDescent="0.3">
      <c r="B10" s="2" t="s">
        <v>42</v>
      </c>
      <c r="C10" s="13">
        <v>0.95779999999999998</v>
      </c>
      <c r="D10" s="2">
        <v>8.11</v>
      </c>
      <c r="E10" s="2" t="str">
        <f t="shared" si="0"/>
        <v>Aprobado</v>
      </c>
      <c r="G10" s="2" t="b">
        <f t="shared" si="1"/>
        <v>1</v>
      </c>
    </row>
    <row r="11" spans="2:7" x14ac:dyDescent="0.3">
      <c r="B11" s="2" t="s">
        <v>43</v>
      </c>
      <c r="C11" s="13">
        <v>0.28303698050962411</v>
      </c>
      <c r="D11" s="2">
        <v>4.3099999999999996</v>
      </c>
      <c r="E11" s="2" t="str">
        <f t="shared" si="0"/>
        <v>No aprobado</v>
      </c>
      <c r="G11" s="2" t="b">
        <f t="shared" si="1"/>
        <v>0</v>
      </c>
    </row>
    <row r="12" spans="2:7" x14ac:dyDescent="0.3">
      <c r="B12" s="2" t="s">
        <v>44</v>
      </c>
      <c r="C12" s="13">
        <v>0.86940712097856621</v>
      </c>
      <c r="D12" s="2">
        <v>9.4499999999999993</v>
      </c>
      <c r="E12" s="2" t="str">
        <f t="shared" si="0"/>
        <v>Aprobado</v>
      </c>
      <c r="G12" s="2" t="b">
        <f t="shared" si="1"/>
        <v>1</v>
      </c>
    </row>
    <row r="13" spans="2:7" x14ac:dyDescent="0.3">
      <c r="B13" s="2" t="s">
        <v>45</v>
      </c>
      <c r="C13" s="13">
        <v>0.76571906185269034</v>
      </c>
      <c r="D13" s="2">
        <v>6.85</v>
      </c>
      <c r="E13" s="2" t="str">
        <f t="shared" si="0"/>
        <v>No aprobado</v>
      </c>
      <c r="G13" s="2" t="b">
        <f t="shared" si="1"/>
        <v>0</v>
      </c>
    </row>
    <row r="14" spans="2:7" x14ac:dyDescent="0.3">
      <c r="B14" s="2" t="s">
        <v>46</v>
      </c>
      <c r="C14" s="13">
        <v>0.99780000000000002</v>
      </c>
      <c r="D14" s="2">
        <v>8.86</v>
      </c>
      <c r="E14" s="2" t="str">
        <f t="shared" si="0"/>
        <v>Aprobado</v>
      </c>
      <c r="G14" s="2" t="b">
        <f t="shared" si="1"/>
        <v>1</v>
      </c>
    </row>
    <row r="15" spans="2:7" x14ac:dyDescent="0.3">
      <c r="B15" s="2" t="s">
        <v>47</v>
      </c>
      <c r="C15" s="13">
        <v>0.94256377519266088</v>
      </c>
      <c r="D15" s="2">
        <v>6.96</v>
      </c>
      <c r="E15" s="2" t="str">
        <f t="shared" si="0"/>
        <v>Aprobado</v>
      </c>
      <c r="G15" s="2" t="b">
        <f t="shared" si="1"/>
        <v>1</v>
      </c>
    </row>
    <row r="16" spans="2:7" x14ac:dyDescent="0.3">
      <c r="B16" s="2" t="s">
        <v>48</v>
      </c>
      <c r="C16" s="13">
        <v>0.86519999999999997</v>
      </c>
      <c r="D16" s="2">
        <v>8.0500000000000007</v>
      </c>
      <c r="E16" s="2" t="str">
        <f t="shared" si="0"/>
        <v>Aprobado</v>
      </c>
      <c r="G16" s="2" t="b">
        <f t="shared" si="1"/>
        <v>1</v>
      </c>
    </row>
    <row r="17" spans="2:7" x14ac:dyDescent="0.3">
      <c r="B17" s="2" t="s">
        <v>49</v>
      </c>
      <c r="C17" s="13">
        <v>0.78458109706535351</v>
      </c>
      <c r="D17" s="2">
        <v>6.49</v>
      </c>
      <c r="E17" s="2" t="str">
        <f t="shared" si="0"/>
        <v>No aprobado</v>
      </c>
      <c r="G17" s="2" t="b">
        <f t="shared" si="1"/>
        <v>0</v>
      </c>
    </row>
    <row r="18" spans="2:7" x14ac:dyDescent="0.3">
      <c r="B18" s="2" t="s">
        <v>50</v>
      </c>
      <c r="C18" s="13">
        <v>0.1620764924047905</v>
      </c>
      <c r="D18" s="2">
        <v>5.08</v>
      </c>
      <c r="E18" s="2" t="str">
        <f t="shared" si="0"/>
        <v>No aprobado</v>
      </c>
      <c r="G18" s="2" t="b">
        <f t="shared" si="1"/>
        <v>0</v>
      </c>
    </row>
    <row r="19" spans="2:7" x14ac:dyDescent="0.3">
      <c r="B19" s="2" t="s">
        <v>51</v>
      </c>
      <c r="C19" s="13">
        <v>0.88091637645977827</v>
      </c>
      <c r="D19" s="2">
        <v>8.59</v>
      </c>
      <c r="E19" s="2" t="str">
        <f t="shared" si="0"/>
        <v>Aprobado</v>
      </c>
      <c r="G19" s="2" t="b">
        <f t="shared" si="1"/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20</vt:i4>
      </vt:variant>
    </vt:vector>
  </HeadingPairs>
  <TitlesOfParts>
    <vt:vector size="20" baseType="lpstr">
      <vt:lpstr>Introducción</vt:lpstr>
      <vt:lpstr>Primeras funciones</vt:lpstr>
      <vt:lpstr>Funciones de texto</vt:lpstr>
      <vt:lpstr>Funciones de Fecha</vt:lpstr>
      <vt:lpstr>Informe </vt:lpstr>
      <vt:lpstr>Logica - Si</vt:lpstr>
      <vt:lpstr>Función Si</vt:lpstr>
      <vt:lpstr>Y</vt:lpstr>
      <vt:lpstr>O</vt:lpstr>
      <vt:lpstr>Funciones Si.Conjunto</vt:lpstr>
      <vt:lpstr>Sumar.Si.Conjunto</vt:lpstr>
      <vt:lpstr>Informe</vt:lpstr>
      <vt:lpstr>ApilarV</vt:lpstr>
      <vt:lpstr>Comparar datos</vt:lpstr>
      <vt:lpstr>BuscarX (1)</vt:lpstr>
      <vt:lpstr>BuscarX (2)</vt:lpstr>
      <vt:lpstr>BuscarX (3)</vt:lpstr>
      <vt:lpstr>BuscarX (4)</vt:lpstr>
      <vt:lpstr>Filtrar (1)</vt:lpstr>
      <vt:lpstr>Filtrar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 Cid Cañigueral</dc:creator>
  <cp:lastModifiedBy>Miguel Antunez Ramos</cp:lastModifiedBy>
  <dcterms:created xsi:type="dcterms:W3CDTF">2024-04-17T07:00:08Z</dcterms:created>
  <dcterms:modified xsi:type="dcterms:W3CDTF">2026-03-05T20:32:55Z</dcterms:modified>
</cp:coreProperties>
</file>